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X:\Projects\Steilacoom Demographic Analysis (R0010500)\Analysis\"/>
    </mc:Choice>
  </mc:AlternateContent>
  <xr:revisionPtr revIDLastSave="0" documentId="13_ncr:1_{C7173B2F-E912-4868-BFBB-D3C105A1A6E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Steilacoom Historical School Di" sheetId="6" r:id="rId1"/>
    <sheet name="K-12 Household Population-Based" sheetId="7" r:id="rId2"/>
    <sheet name="Total Population" sheetId="1" r:id="rId3"/>
    <sheet name="Household Population" sheetId="2" r:id="rId4"/>
    <sheet name="Group Quarter Population" sheetId="3" r:id="rId5"/>
    <sheet name="Total Housing Units" sheetId="4" r:id="rId6"/>
    <sheet name="Occupied Housing Units" sheetId="5" r:id="rId7"/>
  </sheets>
  <definedNames>
    <definedName name="_xlnm._FilterDatabase" localSheetId="4" hidden="1">'Group Quarter Population'!$A$11:$AC$306</definedName>
    <definedName name="_xlnm._FilterDatabase" localSheetId="3" hidden="1">'Household Population'!$A$11:$AC$306</definedName>
    <definedName name="_xlnm._FilterDatabase" localSheetId="6" hidden="1">'Occupied Housing Units'!$A$11:$AC$306</definedName>
    <definedName name="_xlnm._FilterDatabase" localSheetId="0" hidden="1">'Steilacoom Historical School Di'!$B$8:$AS$9</definedName>
    <definedName name="_xlnm._FilterDatabase" localSheetId="5" hidden="1">'Total Housing Units'!$A$11:$AC$306</definedName>
    <definedName name="_xlnm._FilterDatabase" localSheetId="2" hidden="1">'Total Population'!$A$11:$AC$306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7" i="6" l="1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AH7" i="6"/>
  <c r="AI7" i="6"/>
  <c r="AJ7" i="6"/>
  <c r="AK7" i="6"/>
  <c r="P7" i="6"/>
  <c r="Q43" i="6"/>
  <c r="R43" i="6"/>
  <c r="S43" i="6"/>
  <c r="T43" i="6"/>
  <c r="U43" i="6"/>
  <c r="V43" i="6"/>
  <c r="W43" i="6"/>
  <c r="X43" i="6"/>
  <c r="Y43" i="6"/>
  <c r="Z43" i="6"/>
  <c r="Q44" i="6"/>
  <c r="R44" i="6"/>
  <c r="S44" i="6"/>
  <c r="T44" i="6"/>
  <c r="U44" i="6"/>
  <c r="V44" i="6"/>
  <c r="W44" i="6"/>
  <c r="X44" i="6"/>
  <c r="Y44" i="6"/>
  <c r="Z44" i="6"/>
  <c r="Q45" i="6"/>
  <c r="R45" i="6"/>
  <c r="S45" i="6"/>
  <c r="T45" i="6"/>
  <c r="U45" i="6"/>
  <c r="V45" i="6"/>
  <c r="W45" i="6"/>
  <c r="X45" i="6"/>
  <c r="Y45" i="6"/>
  <c r="Z45" i="6"/>
  <c r="Q46" i="6"/>
  <c r="R46" i="6"/>
  <c r="S46" i="6"/>
  <c r="T46" i="6"/>
  <c r="U46" i="6"/>
  <c r="V46" i="6"/>
  <c r="W46" i="6"/>
  <c r="X46" i="6"/>
  <c r="Y46" i="6"/>
  <c r="Z46" i="6"/>
  <c r="P45" i="6"/>
  <c r="P46" i="6"/>
  <c r="P43" i="6"/>
  <c r="P44" i="6"/>
  <c r="P66" i="6"/>
  <c r="Q66" i="6" l="1"/>
  <c r="R66" i="6"/>
  <c r="S66" i="6"/>
  <c r="T66" i="6"/>
  <c r="U66" i="6"/>
  <c r="V66" i="6"/>
  <c r="W66" i="6"/>
  <c r="X66" i="6"/>
  <c r="X96" i="6" s="1"/>
  <c r="Y66" i="6"/>
  <c r="Z66" i="6"/>
  <c r="Q67" i="6"/>
  <c r="R67" i="6"/>
  <c r="S67" i="6"/>
  <c r="T67" i="6"/>
  <c r="U67" i="6"/>
  <c r="V67" i="6"/>
  <c r="V97" i="6" s="1"/>
  <c r="W67" i="6"/>
  <c r="X67" i="6"/>
  <c r="Y67" i="6"/>
  <c r="Z67" i="6"/>
  <c r="Q68" i="6"/>
  <c r="R68" i="6"/>
  <c r="S68" i="6"/>
  <c r="T68" i="6"/>
  <c r="T98" i="6" s="1"/>
  <c r="U68" i="6"/>
  <c r="V68" i="6"/>
  <c r="W68" i="6"/>
  <c r="X68" i="6"/>
  <c r="Y68" i="6"/>
  <c r="Z68" i="6"/>
  <c r="Q69" i="6"/>
  <c r="R69" i="6"/>
  <c r="R99" i="6" s="1"/>
  <c r="S69" i="6"/>
  <c r="T69" i="6"/>
  <c r="U69" i="6"/>
  <c r="V69" i="6"/>
  <c r="W69" i="6"/>
  <c r="X69" i="6"/>
  <c r="Y69" i="6"/>
  <c r="Z69" i="6"/>
  <c r="Z99" i="6" s="1"/>
  <c r="Q70" i="6"/>
  <c r="R70" i="6"/>
  <c r="S70" i="6"/>
  <c r="T70" i="6"/>
  <c r="U70" i="6"/>
  <c r="V70" i="6"/>
  <c r="W70" i="6"/>
  <c r="X70" i="6"/>
  <c r="X100" i="6" s="1"/>
  <c r="Y70" i="6"/>
  <c r="Z70" i="6"/>
  <c r="Q71" i="6"/>
  <c r="R71" i="6"/>
  <c r="S71" i="6"/>
  <c r="T71" i="6"/>
  <c r="U71" i="6"/>
  <c r="V71" i="6"/>
  <c r="V101" i="6" s="1"/>
  <c r="W71" i="6"/>
  <c r="X71" i="6"/>
  <c r="Y71" i="6"/>
  <c r="Z71" i="6"/>
  <c r="Q72" i="6"/>
  <c r="R72" i="6"/>
  <c r="S72" i="6"/>
  <c r="T72" i="6"/>
  <c r="T102" i="6" s="1"/>
  <c r="U72" i="6"/>
  <c r="V72" i="6"/>
  <c r="W72" i="6"/>
  <c r="X72" i="6"/>
  <c r="Y72" i="6"/>
  <c r="Z72" i="6"/>
  <c r="Q73" i="6"/>
  <c r="R73" i="6"/>
  <c r="R103" i="6" s="1"/>
  <c r="S73" i="6"/>
  <c r="T73" i="6"/>
  <c r="U73" i="6"/>
  <c r="V73" i="6"/>
  <c r="W73" i="6"/>
  <c r="X73" i="6"/>
  <c r="Y73" i="6"/>
  <c r="Z73" i="6"/>
  <c r="Z103" i="6" s="1"/>
  <c r="Q74" i="6"/>
  <c r="R74" i="6"/>
  <c r="S74" i="6"/>
  <c r="T74" i="6"/>
  <c r="U74" i="6"/>
  <c r="V74" i="6"/>
  <c r="W74" i="6"/>
  <c r="X74" i="6"/>
  <c r="X104" i="6" s="1"/>
  <c r="Y74" i="6"/>
  <c r="Z74" i="6"/>
  <c r="Q75" i="6"/>
  <c r="R75" i="6"/>
  <c r="S75" i="6"/>
  <c r="T75" i="6"/>
  <c r="U75" i="6"/>
  <c r="V75" i="6"/>
  <c r="V105" i="6" s="1"/>
  <c r="W75" i="6"/>
  <c r="X75" i="6"/>
  <c r="Y75" i="6"/>
  <c r="Z75" i="6"/>
  <c r="Q76" i="6"/>
  <c r="R76" i="6"/>
  <c r="S76" i="6"/>
  <c r="T76" i="6"/>
  <c r="T106" i="6" s="1"/>
  <c r="U76" i="6"/>
  <c r="V76" i="6"/>
  <c r="W76" i="6"/>
  <c r="X76" i="6"/>
  <c r="Y76" i="6"/>
  <c r="Z76" i="6"/>
  <c r="Q77" i="6"/>
  <c r="R77" i="6"/>
  <c r="R107" i="6" s="1"/>
  <c r="S77" i="6"/>
  <c r="T77" i="6"/>
  <c r="T92" i="6" s="1"/>
  <c r="U77" i="6"/>
  <c r="V77" i="6"/>
  <c r="W77" i="6"/>
  <c r="X77" i="6"/>
  <c r="Y77" i="6"/>
  <c r="Z77" i="6"/>
  <c r="Z107" i="6" s="1"/>
  <c r="Q78" i="6"/>
  <c r="R78" i="6"/>
  <c r="S78" i="6"/>
  <c r="T78" i="6"/>
  <c r="U78" i="6"/>
  <c r="V78" i="6"/>
  <c r="V93" i="6" s="1"/>
  <c r="W78" i="6"/>
  <c r="X78" i="6"/>
  <c r="X108" i="6" s="1"/>
  <c r="Y78" i="6"/>
  <c r="Z78" i="6"/>
  <c r="P67" i="6"/>
  <c r="P68" i="6"/>
  <c r="P69" i="6"/>
  <c r="P70" i="6"/>
  <c r="P71" i="6"/>
  <c r="P72" i="6"/>
  <c r="P102" i="6" s="1"/>
  <c r="P73" i="6"/>
  <c r="P74" i="6"/>
  <c r="P104" i="6" s="1"/>
  <c r="P75" i="6"/>
  <c r="P90" i="6" s="1"/>
  <c r="P76" i="6"/>
  <c r="P77" i="6"/>
  <c r="P78" i="6"/>
  <c r="Q49" i="6"/>
  <c r="S52" i="6"/>
  <c r="S56" i="6"/>
  <c r="S60" i="6"/>
  <c r="P61" i="6"/>
  <c r="A50" i="6"/>
  <c r="A51" i="6"/>
  <c r="A52" i="6"/>
  <c r="A53" i="6"/>
  <c r="A54" i="6"/>
  <c r="A55" i="6"/>
  <c r="A56" i="6"/>
  <c r="A57" i="6"/>
  <c r="A58" i="6"/>
  <c r="A59" i="6"/>
  <c r="A60" i="6"/>
  <c r="A61" i="6"/>
  <c r="A49" i="6"/>
  <c r="Y108" i="6"/>
  <c r="U93" i="6"/>
  <c r="T108" i="6"/>
  <c r="Q108" i="6"/>
  <c r="P108" i="6"/>
  <c r="W107" i="6"/>
  <c r="V107" i="6"/>
  <c r="S92" i="6"/>
  <c r="Z91" i="6"/>
  <c r="Y91" i="6"/>
  <c r="X106" i="6"/>
  <c r="U106" i="6"/>
  <c r="R91" i="6"/>
  <c r="Q91" i="6"/>
  <c r="Z105" i="6"/>
  <c r="X90" i="6"/>
  <c r="W90" i="6"/>
  <c r="S90" i="6"/>
  <c r="R105" i="6"/>
  <c r="Y104" i="6"/>
  <c r="V89" i="6"/>
  <c r="U89" i="6"/>
  <c r="T104" i="6"/>
  <c r="Q104" i="6"/>
  <c r="W103" i="6"/>
  <c r="V103" i="6"/>
  <c r="S88" i="6"/>
  <c r="Y87" i="6"/>
  <c r="X102" i="6"/>
  <c r="U87" i="6"/>
  <c r="Q87" i="6"/>
  <c r="Z101" i="6"/>
  <c r="S101" i="6"/>
  <c r="R101" i="6"/>
  <c r="Y100" i="6"/>
  <c r="U85" i="6"/>
  <c r="T100" i="6"/>
  <c r="Q100" i="6"/>
  <c r="P100" i="6"/>
  <c r="W99" i="6"/>
  <c r="V99" i="6"/>
  <c r="S84" i="6"/>
  <c r="Y83" i="6"/>
  <c r="X98" i="6"/>
  <c r="U98" i="6"/>
  <c r="Q83" i="6"/>
  <c r="P98" i="6"/>
  <c r="Z97" i="6"/>
  <c r="W82" i="6"/>
  <c r="S97" i="6"/>
  <c r="R97" i="6"/>
  <c r="Y96" i="6"/>
  <c r="U81" i="6"/>
  <c r="T96" i="6"/>
  <c r="Q96" i="6"/>
  <c r="P96" i="6"/>
  <c r="Q39" i="6"/>
  <c r="Q40" i="6" s="1"/>
  <c r="R39" i="6"/>
  <c r="R40" i="6" s="1"/>
  <c r="S39" i="6"/>
  <c r="S40" i="6" s="1"/>
  <c r="T39" i="6"/>
  <c r="T51" i="6" s="1"/>
  <c r="U39" i="6"/>
  <c r="U51" i="6" s="1"/>
  <c r="V39" i="6"/>
  <c r="V40" i="6" s="1"/>
  <c r="W39" i="6"/>
  <c r="W40" i="6" s="1"/>
  <c r="X39" i="6"/>
  <c r="X40" i="6" s="1"/>
  <c r="AL40" i="6" s="1"/>
  <c r="Y39" i="6"/>
  <c r="Y40" i="6" s="1"/>
  <c r="Z39" i="6"/>
  <c r="Z40" i="6" s="1"/>
  <c r="P39" i="6"/>
  <c r="P40" i="6" s="1"/>
  <c r="P60" i="6" l="1"/>
  <c r="R60" i="6"/>
  <c r="R56" i="6"/>
  <c r="R52" i="6"/>
  <c r="P53" i="6"/>
  <c r="W58" i="6"/>
  <c r="W54" i="6"/>
  <c r="P52" i="6"/>
  <c r="V58" i="6"/>
  <c r="V54" i="6"/>
  <c r="Y61" i="6"/>
  <c r="Y57" i="6"/>
  <c r="Y53" i="6"/>
  <c r="W50" i="6"/>
  <c r="X61" i="6"/>
  <c r="X57" i="6"/>
  <c r="X53" i="6"/>
  <c r="V50" i="6"/>
  <c r="Q61" i="6"/>
  <c r="Q57" i="6"/>
  <c r="Q53" i="6"/>
  <c r="Y49" i="6"/>
  <c r="Z60" i="6"/>
  <c r="Z56" i="6"/>
  <c r="Z52" i="6"/>
  <c r="X49" i="6"/>
  <c r="U40" i="6"/>
  <c r="U52" i="6"/>
  <c r="U56" i="6"/>
  <c r="U60" i="6"/>
  <c r="U49" i="6"/>
  <c r="U53" i="6"/>
  <c r="U57" i="6"/>
  <c r="U61" i="6"/>
  <c r="U50" i="6"/>
  <c r="U54" i="6"/>
  <c r="U58" i="6"/>
  <c r="T40" i="6"/>
  <c r="W4" i="6" s="1"/>
  <c r="T52" i="6"/>
  <c r="T56" i="6"/>
  <c r="T60" i="6"/>
  <c r="T49" i="6"/>
  <c r="T53" i="6"/>
  <c r="T57" i="6"/>
  <c r="T61" i="6"/>
  <c r="T50" i="6"/>
  <c r="T54" i="6"/>
  <c r="T58" i="6"/>
  <c r="U59" i="6"/>
  <c r="T59" i="6"/>
  <c r="U55" i="6"/>
  <c r="T55" i="6"/>
  <c r="P59" i="6"/>
  <c r="P51" i="6"/>
  <c r="W61" i="6"/>
  <c r="Y60" i="6"/>
  <c r="Q60" i="6"/>
  <c r="S59" i="6"/>
  <c r="W57" i="6"/>
  <c r="Y56" i="6"/>
  <c r="Q56" i="6"/>
  <c r="S55" i="6"/>
  <c r="W53" i="6"/>
  <c r="Y52" i="6"/>
  <c r="Q52" i="6"/>
  <c r="S51" i="6"/>
  <c r="W49" i="6"/>
  <c r="P58" i="6"/>
  <c r="P50" i="6"/>
  <c r="V61" i="6"/>
  <c r="X60" i="6"/>
  <c r="Z59" i="6"/>
  <c r="R59" i="6"/>
  <c r="V57" i="6"/>
  <c r="X56" i="6"/>
  <c r="Z55" i="6"/>
  <c r="R55" i="6"/>
  <c r="V53" i="6"/>
  <c r="X52" i="6"/>
  <c r="Z51" i="6"/>
  <c r="R51" i="6"/>
  <c r="V49" i="6"/>
  <c r="P57" i="6"/>
  <c r="W60" i="6"/>
  <c r="Y59" i="6"/>
  <c r="Q59" i="6"/>
  <c r="S58" i="6"/>
  <c r="W56" i="6"/>
  <c r="Y55" i="6"/>
  <c r="Q55" i="6"/>
  <c r="S54" i="6"/>
  <c r="W52" i="6"/>
  <c r="Y51" i="6"/>
  <c r="Q51" i="6"/>
  <c r="S50" i="6"/>
  <c r="P56" i="6"/>
  <c r="V60" i="6"/>
  <c r="X59" i="6"/>
  <c r="Z58" i="6"/>
  <c r="R58" i="6"/>
  <c r="V56" i="6"/>
  <c r="X55" i="6"/>
  <c r="Z54" i="6"/>
  <c r="R54" i="6"/>
  <c r="V52" i="6"/>
  <c r="X51" i="6"/>
  <c r="Z50" i="6"/>
  <c r="R50" i="6"/>
  <c r="P55" i="6"/>
  <c r="S61" i="6"/>
  <c r="W59" i="6"/>
  <c r="Y58" i="6"/>
  <c r="Q58" i="6"/>
  <c r="S57" i="6"/>
  <c r="W55" i="6"/>
  <c r="Y54" i="6"/>
  <c r="Q54" i="6"/>
  <c r="S53" i="6"/>
  <c r="W51" i="6"/>
  <c r="Y50" i="6"/>
  <c r="Q50" i="6"/>
  <c r="S49" i="6"/>
  <c r="P49" i="6"/>
  <c r="P54" i="6"/>
  <c r="Z61" i="6"/>
  <c r="R61" i="6"/>
  <c r="V59" i="6"/>
  <c r="X58" i="6"/>
  <c r="Z57" i="6"/>
  <c r="R57" i="6"/>
  <c r="V55" i="6"/>
  <c r="X54" i="6"/>
  <c r="Z53" i="6"/>
  <c r="R53" i="6"/>
  <c r="V51" i="6"/>
  <c r="X50" i="6"/>
  <c r="Z49" i="6"/>
  <c r="R49" i="6"/>
  <c r="AN12" i="6"/>
  <c r="V86" i="6"/>
  <c r="T89" i="6"/>
  <c r="P93" i="6"/>
  <c r="Q93" i="6"/>
  <c r="Q81" i="6"/>
  <c r="Y81" i="6"/>
  <c r="P83" i="6"/>
  <c r="Y98" i="6"/>
  <c r="W86" i="6"/>
  <c r="W101" i="6"/>
  <c r="P106" i="6"/>
  <c r="P91" i="6"/>
  <c r="AN10" i="6"/>
  <c r="AN40" i="6"/>
  <c r="AM40" i="6"/>
  <c r="W3" i="6" s="1"/>
  <c r="W84" i="6"/>
  <c r="S105" i="6"/>
  <c r="AN9" i="6"/>
  <c r="R88" i="6"/>
  <c r="R92" i="6"/>
  <c r="U102" i="6"/>
  <c r="AN13" i="6"/>
  <c r="P81" i="6"/>
  <c r="V88" i="6"/>
  <c r="Q98" i="6"/>
  <c r="U104" i="6"/>
  <c r="AN11" i="6"/>
  <c r="R82" i="6"/>
  <c r="P85" i="6"/>
  <c r="Z82" i="6"/>
  <c r="X85" i="6"/>
  <c r="T91" i="6"/>
  <c r="S107" i="6"/>
  <c r="X83" i="6"/>
  <c r="R83" i="6"/>
  <c r="R98" i="6"/>
  <c r="Z83" i="6"/>
  <c r="Z98" i="6"/>
  <c r="V85" i="6"/>
  <c r="V100" i="6"/>
  <c r="T84" i="6"/>
  <c r="T99" i="6"/>
  <c r="P82" i="6"/>
  <c r="P97" i="6"/>
  <c r="X82" i="6"/>
  <c r="X97" i="6"/>
  <c r="T88" i="6"/>
  <c r="T103" i="6"/>
  <c r="X86" i="6"/>
  <c r="X101" i="6"/>
  <c r="V81" i="6"/>
  <c r="V96" i="6"/>
  <c r="R87" i="6"/>
  <c r="R102" i="6"/>
  <c r="Z87" i="6"/>
  <c r="Z102" i="6"/>
  <c r="P86" i="6"/>
  <c r="P101" i="6"/>
  <c r="S102" i="6"/>
  <c r="S87" i="6"/>
  <c r="U107" i="6"/>
  <c r="U92" i="6"/>
  <c r="T81" i="6"/>
  <c r="S82" i="6"/>
  <c r="T83" i="6"/>
  <c r="R84" i="6"/>
  <c r="Q85" i="6"/>
  <c r="R86" i="6"/>
  <c r="P87" i="6"/>
  <c r="P89" i="6"/>
  <c r="U96" i="6"/>
  <c r="S99" i="6"/>
  <c r="Q102" i="6"/>
  <c r="Y97" i="6"/>
  <c r="Y82" i="6"/>
  <c r="S106" i="6"/>
  <c r="S91" i="6"/>
  <c r="X81" i="6"/>
  <c r="V82" i="6"/>
  <c r="U83" i="6"/>
  <c r="V84" i="6"/>
  <c r="T85" i="6"/>
  <c r="S86" i="6"/>
  <c r="T87" i="6"/>
  <c r="Q89" i="6"/>
  <c r="R90" i="6"/>
  <c r="W97" i="6"/>
  <c r="U100" i="6"/>
  <c r="S103" i="6"/>
  <c r="P105" i="6"/>
  <c r="Q106" i="6"/>
  <c r="W96" i="6"/>
  <c r="W81" i="6"/>
  <c r="U99" i="6"/>
  <c r="U84" i="6"/>
  <c r="Y101" i="6"/>
  <c r="Y86" i="6"/>
  <c r="U103" i="6"/>
  <c r="U88" i="6"/>
  <c r="W104" i="6"/>
  <c r="W89" i="6"/>
  <c r="Y105" i="6"/>
  <c r="Y90" i="6"/>
  <c r="R81" i="6"/>
  <c r="R96" i="6"/>
  <c r="Z81" i="6"/>
  <c r="Z96" i="6"/>
  <c r="T82" i="6"/>
  <c r="T97" i="6"/>
  <c r="V83" i="6"/>
  <c r="V98" i="6"/>
  <c r="P84" i="6"/>
  <c r="P99" i="6"/>
  <c r="X84" i="6"/>
  <c r="X99" i="6"/>
  <c r="R85" i="6"/>
  <c r="R100" i="6"/>
  <c r="Z85" i="6"/>
  <c r="Z100" i="6"/>
  <c r="T86" i="6"/>
  <c r="T101" i="6"/>
  <c r="V87" i="6"/>
  <c r="V102" i="6"/>
  <c r="P88" i="6"/>
  <c r="P103" i="6"/>
  <c r="X88" i="6"/>
  <c r="X103" i="6"/>
  <c r="R89" i="6"/>
  <c r="R104" i="6"/>
  <c r="Z89" i="6"/>
  <c r="Z104" i="6"/>
  <c r="T90" i="6"/>
  <c r="T105" i="6"/>
  <c r="V91" i="6"/>
  <c r="V106" i="6"/>
  <c r="P92" i="6"/>
  <c r="P107" i="6"/>
  <c r="X92" i="6"/>
  <c r="X107" i="6"/>
  <c r="R93" i="6"/>
  <c r="R108" i="6"/>
  <c r="Z93" i="6"/>
  <c r="Z108" i="6"/>
  <c r="R106" i="6"/>
  <c r="Q97" i="6"/>
  <c r="Q82" i="6"/>
  <c r="S98" i="6"/>
  <c r="S83" i="6"/>
  <c r="W100" i="6"/>
  <c r="W85" i="6"/>
  <c r="S81" i="6"/>
  <c r="S96" i="6"/>
  <c r="U82" i="6"/>
  <c r="U97" i="6"/>
  <c r="W83" i="6"/>
  <c r="W98" i="6"/>
  <c r="Q84" i="6"/>
  <c r="Q99" i="6"/>
  <c r="Y84" i="6"/>
  <c r="Y99" i="6"/>
  <c r="S85" i="6"/>
  <c r="S100" i="6"/>
  <c r="U86" i="6"/>
  <c r="U101" i="6"/>
  <c r="W87" i="6"/>
  <c r="W102" i="6"/>
  <c r="Q88" i="6"/>
  <c r="Q103" i="6"/>
  <c r="Y88" i="6"/>
  <c r="Y103" i="6"/>
  <c r="S89" i="6"/>
  <c r="S104" i="6"/>
  <c r="U90" i="6"/>
  <c r="U105" i="6"/>
  <c r="W91" i="6"/>
  <c r="W106" i="6"/>
  <c r="Q92" i="6"/>
  <c r="Q107" i="6"/>
  <c r="Y92" i="6"/>
  <c r="Y107" i="6"/>
  <c r="S93" i="6"/>
  <c r="S108" i="6"/>
  <c r="Z84" i="6"/>
  <c r="Y85" i="6"/>
  <c r="Z86" i="6"/>
  <c r="X87" i="6"/>
  <c r="W88" i="6"/>
  <c r="X89" i="6"/>
  <c r="V90" i="6"/>
  <c r="U91" i="6"/>
  <c r="V92" i="6"/>
  <c r="T93" i="6"/>
  <c r="Y102" i="6"/>
  <c r="V104" i="6"/>
  <c r="W105" i="6"/>
  <c r="T107" i="6"/>
  <c r="U108" i="6"/>
  <c r="W108" i="6"/>
  <c r="W93" i="6"/>
  <c r="Z88" i="6"/>
  <c r="Y89" i="6"/>
  <c r="Z90" i="6"/>
  <c r="X91" i="6"/>
  <c r="W92" i="6"/>
  <c r="X93" i="6"/>
  <c r="X105" i="6"/>
  <c r="Y106" i="6"/>
  <c r="V108" i="6"/>
  <c r="Q101" i="6"/>
  <c r="Q86" i="6"/>
  <c r="Q105" i="6"/>
  <c r="Q90" i="6"/>
  <c r="Z92" i="6"/>
  <c r="Y93" i="6"/>
  <c r="Z106" i="6"/>
  <c r="Q137" i="6"/>
  <c r="R137" i="6"/>
  <c r="S137" i="6"/>
  <c r="T137" i="6"/>
  <c r="U137" i="6"/>
  <c r="V137" i="6"/>
  <c r="W137" i="6"/>
  <c r="X137" i="6"/>
  <c r="Y137" i="6"/>
  <c r="Z137" i="6"/>
  <c r="Q138" i="6"/>
  <c r="R138" i="6"/>
  <c r="S138" i="6"/>
  <c r="T138" i="6"/>
  <c r="U138" i="6"/>
  <c r="V138" i="6"/>
  <c r="W138" i="6"/>
  <c r="X138" i="6"/>
  <c r="Y138" i="6"/>
  <c r="Z138" i="6"/>
  <c r="Q139" i="6"/>
  <c r="R139" i="6"/>
  <c r="S139" i="6"/>
  <c r="T139" i="6"/>
  <c r="U139" i="6"/>
  <c r="V139" i="6"/>
  <c r="W139" i="6"/>
  <c r="X139" i="6"/>
  <c r="Y139" i="6"/>
  <c r="Z139" i="6"/>
  <c r="Q140" i="6"/>
  <c r="R140" i="6"/>
  <c r="S140" i="6"/>
  <c r="T140" i="6"/>
  <c r="U140" i="6"/>
  <c r="V140" i="6"/>
  <c r="W140" i="6"/>
  <c r="X140" i="6"/>
  <c r="Y140" i="6"/>
  <c r="Z140" i="6"/>
  <c r="Q141" i="6"/>
  <c r="R141" i="6"/>
  <c r="S141" i="6"/>
  <c r="T141" i="6"/>
  <c r="U141" i="6"/>
  <c r="V141" i="6"/>
  <c r="W141" i="6"/>
  <c r="X141" i="6"/>
  <c r="Y141" i="6"/>
  <c r="Z141" i="6"/>
  <c r="Q142" i="6"/>
  <c r="R142" i="6"/>
  <c r="S142" i="6"/>
  <c r="T142" i="6"/>
  <c r="U142" i="6"/>
  <c r="V142" i="6"/>
  <c r="W142" i="6"/>
  <c r="X142" i="6"/>
  <c r="Y142" i="6"/>
  <c r="Z142" i="6"/>
  <c r="Q143" i="6"/>
  <c r="R143" i="6"/>
  <c r="S143" i="6"/>
  <c r="T143" i="6"/>
  <c r="U143" i="6"/>
  <c r="V143" i="6"/>
  <c r="W143" i="6"/>
  <c r="X143" i="6"/>
  <c r="Y143" i="6"/>
  <c r="Z143" i="6"/>
  <c r="Q144" i="6"/>
  <c r="R144" i="6"/>
  <c r="S144" i="6"/>
  <c r="T144" i="6"/>
  <c r="U144" i="6"/>
  <c r="V144" i="6"/>
  <c r="W144" i="6"/>
  <c r="X144" i="6"/>
  <c r="Y144" i="6"/>
  <c r="Z144" i="6"/>
  <c r="Q145" i="6"/>
  <c r="R145" i="6"/>
  <c r="S145" i="6"/>
  <c r="T145" i="6"/>
  <c r="U145" i="6"/>
  <c r="V145" i="6"/>
  <c r="W145" i="6"/>
  <c r="X145" i="6"/>
  <c r="Y145" i="6"/>
  <c r="Z145" i="6"/>
  <c r="Q146" i="6"/>
  <c r="R146" i="6"/>
  <c r="S146" i="6"/>
  <c r="T146" i="6"/>
  <c r="U146" i="6"/>
  <c r="V146" i="6"/>
  <c r="W146" i="6"/>
  <c r="X146" i="6"/>
  <c r="Y146" i="6"/>
  <c r="Z146" i="6"/>
  <c r="Q147" i="6"/>
  <c r="R147" i="6"/>
  <c r="S147" i="6"/>
  <c r="T147" i="6"/>
  <c r="U147" i="6"/>
  <c r="V147" i="6"/>
  <c r="W147" i="6"/>
  <c r="X147" i="6"/>
  <c r="Y147" i="6"/>
  <c r="Z147" i="6"/>
  <c r="Q148" i="6"/>
  <c r="R148" i="6"/>
  <c r="S148" i="6"/>
  <c r="T148" i="6"/>
  <c r="U148" i="6"/>
  <c r="V148" i="6"/>
  <c r="W148" i="6"/>
  <c r="X148" i="6"/>
  <c r="Y148" i="6"/>
  <c r="Z148" i="6"/>
  <c r="Q149" i="6"/>
  <c r="R149" i="6"/>
  <c r="S149" i="6"/>
  <c r="T149" i="6"/>
  <c r="U149" i="6"/>
  <c r="V149" i="6"/>
  <c r="W149" i="6"/>
  <c r="X149" i="6"/>
  <c r="Y149" i="6"/>
  <c r="Z149" i="6"/>
  <c r="Q150" i="6"/>
  <c r="R150" i="6"/>
  <c r="S150" i="6"/>
  <c r="T150" i="6"/>
  <c r="U150" i="6"/>
  <c r="V150" i="6"/>
  <c r="W150" i="6"/>
  <c r="X150" i="6"/>
  <c r="Y150" i="6"/>
  <c r="Z150" i="6"/>
  <c r="Q151" i="6"/>
  <c r="R151" i="6"/>
  <c r="S151" i="6"/>
  <c r="T151" i="6"/>
  <c r="U151" i="6"/>
  <c r="V151" i="6"/>
  <c r="W151" i="6"/>
  <c r="X151" i="6"/>
  <c r="Y151" i="6"/>
  <c r="Z151" i="6"/>
  <c r="Q152" i="6"/>
  <c r="R152" i="6"/>
  <c r="S152" i="6"/>
  <c r="T152" i="6"/>
  <c r="U152" i="6"/>
  <c r="V152" i="6"/>
  <c r="W152" i="6"/>
  <c r="X152" i="6"/>
  <c r="Y152" i="6"/>
  <c r="Z152" i="6"/>
  <c r="P138" i="6"/>
  <c r="P139" i="6"/>
  <c r="P140" i="6"/>
  <c r="P141" i="6"/>
  <c r="P142" i="6"/>
  <c r="P143" i="6"/>
  <c r="P144" i="6"/>
  <c r="P145" i="6"/>
  <c r="P146" i="6"/>
  <c r="P147" i="6"/>
  <c r="P148" i="6"/>
  <c r="P149" i="6"/>
  <c r="P150" i="6"/>
  <c r="P151" i="6"/>
  <c r="P152" i="6"/>
  <c r="P137" i="6"/>
  <c r="Q14" i="6"/>
  <c r="R14" i="6"/>
  <c r="S14" i="6"/>
  <c r="T14" i="6"/>
  <c r="U14" i="6"/>
  <c r="V14" i="6"/>
  <c r="W14" i="6"/>
  <c r="X14" i="6"/>
  <c r="Y14" i="6"/>
  <c r="Z14" i="6"/>
  <c r="AA14" i="6" s="1"/>
  <c r="AB14" i="6" s="1"/>
  <c r="AC14" i="6" s="1"/>
  <c r="AD14" i="6" s="1"/>
  <c r="AE14" i="6" s="1"/>
  <c r="AF14" i="6" s="1"/>
  <c r="AG14" i="6" s="1"/>
  <c r="AH14" i="6" s="1"/>
  <c r="AI14" i="6" s="1"/>
  <c r="AJ14" i="6" s="1"/>
  <c r="AK14" i="6" s="1"/>
  <c r="Q15" i="6"/>
  <c r="R15" i="6"/>
  <c r="S15" i="6"/>
  <c r="T15" i="6"/>
  <c r="U15" i="6"/>
  <c r="V15" i="6"/>
  <c r="W15" i="6"/>
  <c r="X15" i="6"/>
  <c r="Y15" i="6"/>
  <c r="Z15" i="6"/>
  <c r="AA15" i="6" s="1"/>
  <c r="AB15" i="6" s="1"/>
  <c r="AC15" i="6" s="1"/>
  <c r="AD15" i="6" s="1"/>
  <c r="AE15" i="6" s="1"/>
  <c r="AF15" i="6" s="1"/>
  <c r="AG15" i="6" s="1"/>
  <c r="AH15" i="6" s="1"/>
  <c r="AI15" i="6" s="1"/>
  <c r="AJ15" i="6" s="1"/>
  <c r="AK15" i="6" s="1"/>
  <c r="Q16" i="6"/>
  <c r="R16" i="6"/>
  <c r="S16" i="6"/>
  <c r="T16" i="6"/>
  <c r="U16" i="6"/>
  <c r="V16" i="6"/>
  <c r="W16" i="6"/>
  <c r="X16" i="6"/>
  <c r="Y16" i="6"/>
  <c r="Z16" i="6"/>
  <c r="AA16" i="6" s="1"/>
  <c r="AB16" i="6" s="1"/>
  <c r="AC16" i="6" s="1"/>
  <c r="AD16" i="6" s="1"/>
  <c r="AE16" i="6" s="1"/>
  <c r="AF16" i="6" s="1"/>
  <c r="AG16" i="6" s="1"/>
  <c r="AH16" i="6" s="1"/>
  <c r="AI16" i="6" s="1"/>
  <c r="AJ16" i="6" s="1"/>
  <c r="AK16" i="6" s="1"/>
  <c r="P16" i="6"/>
  <c r="P15" i="6"/>
  <c r="P14" i="6"/>
  <c r="A134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17" i="6"/>
  <c r="Q38" i="6"/>
  <c r="R38" i="6"/>
  <c r="R62" i="6" s="1"/>
  <c r="S38" i="6"/>
  <c r="T38" i="6"/>
  <c r="U38" i="6"/>
  <c r="V38" i="6"/>
  <c r="W38" i="6"/>
  <c r="X38" i="6"/>
  <c r="Y38" i="6"/>
  <c r="Y62" i="6" s="1"/>
  <c r="Z38" i="6"/>
  <c r="Z62" i="6" s="1"/>
  <c r="P38" i="6"/>
  <c r="W2" i="6" l="1"/>
  <c r="AM49" i="6"/>
  <c r="AL49" i="6"/>
  <c r="W112" i="6"/>
  <c r="W62" i="6"/>
  <c r="V112" i="6"/>
  <c r="V62" i="6"/>
  <c r="U112" i="6"/>
  <c r="U62" i="6"/>
  <c r="T112" i="6"/>
  <c r="T62" i="6"/>
  <c r="P113" i="6"/>
  <c r="P62" i="6"/>
  <c r="S112" i="6"/>
  <c r="S62" i="6"/>
  <c r="Q112" i="6"/>
  <c r="Q62" i="6"/>
  <c r="X114" i="6"/>
  <c r="X62" i="6"/>
  <c r="AN49" i="6"/>
  <c r="AK44" i="6"/>
  <c r="P114" i="6"/>
  <c r="T114" i="6"/>
  <c r="X112" i="6"/>
  <c r="S114" i="6"/>
  <c r="AC44" i="6"/>
  <c r="W113" i="6"/>
  <c r="AA44" i="6"/>
  <c r="V113" i="6"/>
  <c r="T173" i="6"/>
  <c r="T155" i="6"/>
  <c r="Z120" i="6"/>
  <c r="Z112" i="6"/>
  <c r="Z113" i="6"/>
  <c r="Z114" i="6"/>
  <c r="R120" i="6"/>
  <c r="R112" i="6"/>
  <c r="R113" i="6"/>
  <c r="R124" i="6"/>
  <c r="R114" i="6"/>
  <c r="Y120" i="6"/>
  <c r="Y113" i="6"/>
  <c r="Y114" i="6"/>
  <c r="Q120" i="6"/>
  <c r="Q113" i="6"/>
  <c r="Q114" i="6"/>
  <c r="Y112" i="6"/>
  <c r="U113" i="6"/>
  <c r="Z155" i="6"/>
  <c r="Z173" i="6"/>
  <c r="R155" i="6"/>
  <c r="R173" i="6"/>
  <c r="AJ44" i="6"/>
  <c r="P112" i="6"/>
  <c r="T113" i="6"/>
  <c r="Y155" i="6"/>
  <c r="Y173" i="6"/>
  <c r="Q155" i="6"/>
  <c r="Q173" i="6"/>
  <c r="AB44" i="6"/>
  <c r="V119" i="6"/>
  <c r="AM58" i="6"/>
  <c r="AM51" i="6"/>
  <c r="AM56" i="6"/>
  <c r="AM52" i="6"/>
  <c r="AM59" i="6"/>
  <c r="AM53" i="6"/>
  <c r="AM57" i="6"/>
  <c r="AM50" i="6"/>
  <c r="AM61" i="6"/>
  <c r="AM55" i="6"/>
  <c r="AM54" i="6"/>
  <c r="AM60" i="6"/>
  <c r="P120" i="6"/>
  <c r="S113" i="6"/>
  <c r="P173" i="6"/>
  <c r="P155" i="6"/>
  <c r="X155" i="6"/>
  <c r="X173" i="6"/>
  <c r="AG44" i="6"/>
  <c r="AI44" i="6"/>
  <c r="AD46" i="6"/>
  <c r="AA46" i="6"/>
  <c r="AE46" i="6"/>
  <c r="AF46" i="6"/>
  <c r="AG46" i="6"/>
  <c r="AH46" i="6"/>
  <c r="AB46" i="6"/>
  <c r="AJ46" i="6"/>
  <c r="AC46" i="6"/>
  <c r="AK46" i="6"/>
  <c r="AI46" i="6"/>
  <c r="X115" i="6"/>
  <c r="AL56" i="6"/>
  <c r="AL52" i="6"/>
  <c r="AL59" i="6"/>
  <c r="AL53" i="6"/>
  <c r="AL60" i="6"/>
  <c r="AL54" i="6"/>
  <c r="AL57" i="6"/>
  <c r="AL50" i="6"/>
  <c r="AL58" i="6"/>
  <c r="AL51" i="6"/>
  <c r="AL55" i="6"/>
  <c r="AL61" i="6"/>
  <c r="W117" i="6"/>
  <c r="U118" i="6"/>
  <c r="W114" i="6"/>
  <c r="W173" i="6"/>
  <c r="W155" i="6"/>
  <c r="AF44" i="6"/>
  <c r="AH44" i="6"/>
  <c r="T119" i="6"/>
  <c r="W120" i="6"/>
  <c r="V114" i="6"/>
  <c r="V173" i="6"/>
  <c r="V155" i="6"/>
  <c r="AD44" i="6"/>
  <c r="S173" i="6"/>
  <c r="S155" i="6"/>
  <c r="P117" i="6"/>
  <c r="AN56" i="6"/>
  <c r="AN52" i="6"/>
  <c r="AN59" i="6"/>
  <c r="AN53" i="6"/>
  <c r="AN60" i="6"/>
  <c r="AN54" i="6"/>
  <c r="AN57" i="6"/>
  <c r="AN50" i="6"/>
  <c r="AN58" i="6"/>
  <c r="AN51" i="6"/>
  <c r="AN55" i="6"/>
  <c r="AN61" i="6"/>
  <c r="S119" i="6"/>
  <c r="X113" i="6"/>
  <c r="U114" i="6"/>
  <c r="U173" i="6"/>
  <c r="U155" i="6"/>
  <c r="AF45" i="6"/>
  <c r="AG45" i="6"/>
  <c r="AA45" i="6"/>
  <c r="AH45" i="6"/>
  <c r="AI45" i="6"/>
  <c r="AB45" i="6"/>
  <c r="AJ45" i="6"/>
  <c r="AD45" i="6"/>
  <c r="AE45" i="6"/>
  <c r="AC45" i="6"/>
  <c r="AK45" i="6"/>
  <c r="AE44" i="6"/>
  <c r="R186" i="6"/>
  <c r="R168" i="6"/>
  <c r="T181" i="6"/>
  <c r="T163" i="6"/>
  <c r="R174" i="6"/>
  <c r="R156" i="6"/>
  <c r="P170" i="6"/>
  <c r="P188" i="6"/>
  <c r="Y170" i="6"/>
  <c r="Y188" i="6"/>
  <c r="S169" i="6"/>
  <c r="S187" i="6"/>
  <c r="W167" i="6"/>
  <c r="W185" i="6"/>
  <c r="Q166" i="6"/>
  <c r="Q184" i="6"/>
  <c r="U164" i="6"/>
  <c r="U182" i="6"/>
  <c r="Y162" i="6"/>
  <c r="Y180" i="6"/>
  <c r="W159" i="6"/>
  <c r="W177" i="6"/>
  <c r="P169" i="6"/>
  <c r="P187" i="6"/>
  <c r="P161" i="6"/>
  <c r="P179" i="6"/>
  <c r="X170" i="6"/>
  <c r="X188" i="6"/>
  <c r="Z169" i="6"/>
  <c r="Z187" i="6"/>
  <c r="R169" i="6"/>
  <c r="R187" i="6"/>
  <c r="T168" i="6"/>
  <c r="T186" i="6"/>
  <c r="V167" i="6"/>
  <c r="V185" i="6"/>
  <c r="X166" i="6"/>
  <c r="X184" i="6"/>
  <c r="Z165" i="6"/>
  <c r="Z183" i="6"/>
  <c r="R165" i="6"/>
  <c r="R183" i="6"/>
  <c r="T164" i="6"/>
  <c r="T182" i="6"/>
  <c r="V163" i="6"/>
  <c r="V181" i="6"/>
  <c r="X162" i="6"/>
  <c r="X180" i="6"/>
  <c r="Z161" i="6"/>
  <c r="Z179" i="6"/>
  <c r="R161" i="6"/>
  <c r="R179" i="6"/>
  <c r="T160" i="6"/>
  <c r="T178" i="6"/>
  <c r="V159" i="6"/>
  <c r="V177" i="6"/>
  <c r="X158" i="6"/>
  <c r="X176" i="6"/>
  <c r="Z157" i="6"/>
  <c r="Z175" i="6"/>
  <c r="R157" i="6"/>
  <c r="R175" i="6"/>
  <c r="T156" i="6"/>
  <c r="T174" i="6"/>
  <c r="V188" i="6"/>
  <c r="V170" i="6"/>
  <c r="X183" i="6"/>
  <c r="X165" i="6"/>
  <c r="R182" i="6"/>
  <c r="R164" i="6"/>
  <c r="R178" i="6"/>
  <c r="R160" i="6"/>
  <c r="Z174" i="6"/>
  <c r="Z156" i="6"/>
  <c r="P162" i="6"/>
  <c r="P180" i="6"/>
  <c r="Q170" i="6"/>
  <c r="Q188" i="6"/>
  <c r="U168" i="6"/>
  <c r="U186" i="6"/>
  <c r="Y166" i="6"/>
  <c r="Y184" i="6"/>
  <c r="S165" i="6"/>
  <c r="S183" i="6"/>
  <c r="W163" i="6"/>
  <c r="W181" i="6"/>
  <c r="Q162" i="6"/>
  <c r="Q180" i="6"/>
  <c r="S161" i="6"/>
  <c r="S179" i="6"/>
  <c r="U160" i="6"/>
  <c r="U178" i="6"/>
  <c r="Y158" i="6"/>
  <c r="Y176" i="6"/>
  <c r="Q158" i="6"/>
  <c r="Q176" i="6"/>
  <c r="S157" i="6"/>
  <c r="S175" i="6"/>
  <c r="U156" i="6"/>
  <c r="U174" i="6"/>
  <c r="P168" i="6"/>
  <c r="P186" i="6"/>
  <c r="P160" i="6"/>
  <c r="P178" i="6"/>
  <c r="W170" i="6"/>
  <c r="W188" i="6"/>
  <c r="Y169" i="6"/>
  <c r="Y187" i="6"/>
  <c r="Q169" i="6"/>
  <c r="Q187" i="6"/>
  <c r="S168" i="6"/>
  <c r="S186" i="6"/>
  <c r="U167" i="6"/>
  <c r="U185" i="6"/>
  <c r="W166" i="6"/>
  <c r="W184" i="6"/>
  <c r="Y165" i="6"/>
  <c r="Y183" i="6"/>
  <c r="Q165" i="6"/>
  <c r="Q183" i="6"/>
  <c r="S164" i="6"/>
  <c r="S182" i="6"/>
  <c r="U163" i="6"/>
  <c r="U181" i="6"/>
  <c r="W162" i="6"/>
  <c r="W180" i="6"/>
  <c r="Y161" i="6"/>
  <c r="Y179" i="6"/>
  <c r="Q161" i="6"/>
  <c r="Q179" i="6"/>
  <c r="S160" i="6"/>
  <c r="S178" i="6"/>
  <c r="U159" i="6"/>
  <c r="U177" i="6"/>
  <c r="W158" i="6"/>
  <c r="W176" i="6"/>
  <c r="Y157" i="6"/>
  <c r="Y175" i="6"/>
  <c r="Q157" i="6"/>
  <c r="Q175" i="6"/>
  <c r="S156" i="6"/>
  <c r="S174" i="6"/>
  <c r="P177" i="6"/>
  <c r="P159" i="6"/>
  <c r="Z186" i="6"/>
  <c r="Z168" i="6"/>
  <c r="T185" i="6"/>
  <c r="T167" i="6"/>
  <c r="Z182" i="6"/>
  <c r="Z164" i="6"/>
  <c r="V180" i="6"/>
  <c r="V162" i="6"/>
  <c r="T177" i="6"/>
  <c r="T159" i="6"/>
  <c r="V176" i="6"/>
  <c r="V158" i="6"/>
  <c r="X175" i="6"/>
  <c r="X157" i="6"/>
  <c r="P166" i="6"/>
  <c r="P184" i="6"/>
  <c r="W169" i="6"/>
  <c r="W187" i="6"/>
  <c r="S167" i="6"/>
  <c r="S185" i="6"/>
  <c r="W165" i="6"/>
  <c r="W183" i="6"/>
  <c r="Q164" i="6"/>
  <c r="Q182" i="6"/>
  <c r="Y160" i="6"/>
  <c r="Y178" i="6"/>
  <c r="W157" i="6"/>
  <c r="W175" i="6"/>
  <c r="P183" i="6"/>
  <c r="P165" i="6"/>
  <c r="P157" i="6"/>
  <c r="P175" i="6"/>
  <c r="T170" i="6"/>
  <c r="T188" i="6"/>
  <c r="V169" i="6"/>
  <c r="V187" i="6"/>
  <c r="X186" i="6"/>
  <c r="X168" i="6"/>
  <c r="Z167" i="6"/>
  <c r="Z185" i="6"/>
  <c r="R167" i="6"/>
  <c r="R185" i="6"/>
  <c r="T166" i="6"/>
  <c r="T184" i="6"/>
  <c r="V165" i="6"/>
  <c r="V183" i="6"/>
  <c r="X182" i="6"/>
  <c r="X164" i="6"/>
  <c r="Z163" i="6"/>
  <c r="Z181" i="6"/>
  <c r="R163" i="6"/>
  <c r="R181" i="6"/>
  <c r="T162" i="6"/>
  <c r="T180" i="6"/>
  <c r="V161" i="6"/>
  <c r="V179" i="6"/>
  <c r="X160" i="6"/>
  <c r="X178" i="6"/>
  <c r="Z177" i="6"/>
  <c r="Z159" i="6"/>
  <c r="R159" i="6"/>
  <c r="R177" i="6"/>
  <c r="T158" i="6"/>
  <c r="T176" i="6"/>
  <c r="V157" i="6"/>
  <c r="V175" i="6"/>
  <c r="X156" i="6"/>
  <c r="X174" i="6"/>
  <c r="P185" i="6"/>
  <c r="P167" i="6"/>
  <c r="V184" i="6"/>
  <c r="V166" i="6"/>
  <c r="Z178" i="6"/>
  <c r="Z160" i="6"/>
  <c r="P158" i="6"/>
  <c r="P176" i="6"/>
  <c r="U170" i="6"/>
  <c r="U188" i="6"/>
  <c r="Q168" i="6"/>
  <c r="Q186" i="6"/>
  <c r="U166" i="6"/>
  <c r="U184" i="6"/>
  <c r="Y164" i="6"/>
  <c r="Y182" i="6"/>
  <c r="U162" i="6"/>
  <c r="U180" i="6"/>
  <c r="W161" i="6"/>
  <c r="W179" i="6"/>
  <c r="Q160" i="6"/>
  <c r="Q178" i="6"/>
  <c r="S159" i="6"/>
  <c r="S177" i="6"/>
  <c r="U158" i="6"/>
  <c r="U176" i="6"/>
  <c r="Y156" i="6"/>
  <c r="Y174" i="6"/>
  <c r="Q156" i="6"/>
  <c r="Q174" i="6"/>
  <c r="P164" i="6"/>
  <c r="P182" i="6"/>
  <c r="P174" i="6"/>
  <c r="P156" i="6"/>
  <c r="S188" i="6"/>
  <c r="S170" i="6"/>
  <c r="U169" i="6"/>
  <c r="U187" i="6"/>
  <c r="W186" i="6"/>
  <c r="W168" i="6"/>
  <c r="Y167" i="6"/>
  <c r="Y185" i="6"/>
  <c r="Q167" i="6"/>
  <c r="Q185" i="6"/>
  <c r="S184" i="6"/>
  <c r="S166" i="6"/>
  <c r="U183" i="6"/>
  <c r="U165" i="6"/>
  <c r="W182" i="6"/>
  <c r="W164" i="6"/>
  <c r="Y181" i="6"/>
  <c r="Y163" i="6"/>
  <c r="Q163" i="6"/>
  <c r="Q181" i="6"/>
  <c r="S180" i="6"/>
  <c r="S162" i="6"/>
  <c r="U161" i="6"/>
  <c r="U179" i="6"/>
  <c r="W178" i="6"/>
  <c r="W160" i="6"/>
  <c r="Y177" i="6"/>
  <c r="Y159" i="6"/>
  <c r="Q177" i="6"/>
  <c r="Q159" i="6"/>
  <c r="S176" i="6"/>
  <c r="S158" i="6"/>
  <c r="U157" i="6"/>
  <c r="U175" i="6"/>
  <c r="W156" i="6"/>
  <c r="W174" i="6"/>
  <c r="X187" i="6"/>
  <c r="X169" i="6"/>
  <c r="X179" i="6"/>
  <c r="X161" i="6"/>
  <c r="Y168" i="6"/>
  <c r="Y186" i="6"/>
  <c r="S163" i="6"/>
  <c r="S181" i="6"/>
  <c r="P163" i="6"/>
  <c r="P181" i="6"/>
  <c r="Z170" i="6"/>
  <c r="Z188" i="6"/>
  <c r="R170" i="6"/>
  <c r="R188" i="6"/>
  <c r="T169" i="6"/>
  <c r="T187" i="6"/>
  <c r="V168" i="6"/>
  <c r="V186" i="6"/>
  <c r="X167" i="6"/>
  <c r="X185" i="6"/>
  <c r="Z166" i="6"/>
  <c r="Z184" i="6"/>
  <c r="R166" i="6"/>
  <c r="R184" i="6"/>
  <c r="T165" i="6"/>
  <c r="T183" i="6"/>
  <c r="V164" i="6"/>
  <c r="V182" i="6"/>
  <c r="X163" i="6"/>
  <c r="X181" i="6"/>
  <c r="Z162" i="6"/>
  <c r="Z180" i="6"/>
  <c r="R162" i="6"/>
  <c r="R180" i="6"/>
  <c r="T161" i="6"/>
  <c r="T179" i="6"/>
  <c r="V160" i="6"/>
  <c r="V178" i="6"/>
  <c r="X159" i="6"/>
  <c r="X177" i="6"/>
  <c r="Z158" i="6"/>
  <c r="Z176" i="6"/>
  <c r="R158" i="6"/>
  <c r="R176" i="6"/>
  <c r="T157" i="6"/>
  <c r="T175" i="6"/>
  <c r="V156" i="6"/>
  <c r="V174" i="6"/>
  <c r="V133" i="6"/>
  <c r="V122" i="6"/>
  <c r="S130" i="6"/>
  <c r="V118" i="6"/>
  <c r="V130" i="6"/>
  <c r="R128" i="6"/>
  <c r="S118" i="6"/>
  <c r="V126" i="6"/>
  <c r="S126" i="6"/>
  <c r="W124" i="6"/>
  <c r="X129" i="6"/>
  <c r="P131" i="6"/>
  <c r="U133" i="6"/>
  <c r="V129" i="6"/>
  <c r="X125" i="6"/>
  <c r="S122" i="6"/>
  <c r="X117" i="6"/>
  <c r="P129" i="6"/>
  <c r="Z132" i="6"/>
  <c r="U129" i="6"/>
  <c r="V125" i="6"/>
  <c r="X121" i="6"/>
  <c r="V117" i="6"/>
  <c r="P128" i="6"/>
  <c r="X132" i="6"/>
  <c r="Z128" i="6"/>
  <c r="U125" i="6"/>
  <c r="V121" i="6"/>
  <c r="U117" i="6"/>
  <c r="X133" i="6"/>
  <c r="P123" i="6"/>
  <c r="W132" i="6"/>
  <c r="X128" i="6"/>
  <c r="Z124" i="6"/>
  <c r="U121" i="6"/>
  <c r="W115" i="6"/>
  <c r="P121" i="6"/>
  <c r="R132" i="6"/>
  <c r="W128" i="6"/>
  <c r="X124" i="6"/>
  <c r="X120" i="6"/>
  <c r="V115" i="6"/>
  <c r="R131" i="6"/>
  <c r="T126" i="6"/>
  <c r="Z123" i="6"/>
  <c r="R119" i="6"/>
  <c r="AO11" i="6"/>
  <c r="P127" i="6"/>
  <c r="P119" i="6"/>
  <c r="T133" i="6"/>
  <c r="V132" i="6"/>
  <c r="X131" i="6"/>
  <c r="Z130" i="6"/>
  <c r="R130" i="6"/>
  <c r="T129" i="6"/>
  <c r="V128" i="6"/>
  <c r="X127" i="6"/>
  <c r="Z126" i="6"/>
  <c r="R126" i="6"/>
  <c r="T125" i="6"/>
  <c r="V124" i="6"/>
  <c r="X123" i="6"/>
  <c r="Z122" i="6"/>
  <c r="R122" i="6"/>
  <c r="T121" i="6"/>
  <c r="V120" i="6"/>
  <c r="X119" i="6"/>
  <c r="Z118" i="6"/>
  <c r="R118" i="6"/>
  <c r="T117" i="6"/>
  <c r="AO10" i="6"/>
  <c r="U115" i="6"/>
  <c r="Z131" i="6"/>
  <c r="R127" i="6"/>
  <c r="R123" i="6"/>
  <c r="Y131" i="6"/>
  <c r="Y127" i="6"/>
  <c r="P126" i="6"/>
  <c r="P118" i="6"/>
  <c r="S133" i="6"/>
  <c r="U132" i="6"/>
  <c r="W131" i="6"/>
  <c r="Y130" i="6"/>
  <c r="Q130" i="6"/>
  <c r="S129" i="6"/>
  <c r="U128" i="6"/>
  <c r="W127" i="6"/>
  <c r="Y126" i="6"/>
  <c r="Q126" i="6"/>
  <c r="S125" i="6"/>
  <c r="U124" i="6"/>
  <c r="W123" i="6"/>
  <c r="Y122" i="6"/>
  <c r="Q122" i="6"/>
  <c r="S121" i="6"/>
  <c r="U120" i="6"/>
  <c r="W119" i="6"/>
  <c r="Y118" i="6"/>
  <c r="Q118" i="6"/>
  <c r="S117" i="6"/>
  <c r="P115" i="6"/>
  <c r="T115" i="6"/>
  <c r="T131" i="6"/>
  <c r="T130" i="6"/>
  <c r="Z127" i="6"/>
  <c r="T122" i="6"/>
  <c r="Z119" i="6"/>
  <c r="T118" i="6"/>
  <c r="Q127" i="6"/>
  <c r="Q123" i="6"/>
  <c r="Y119" i="6"/>
  <c r="P133" i="6"/>
  <c r="P125" i="6"/>
  <c r="Z133" i="6"/>
  <c r="R133" i="6"/>
  <c r="T132" i="6"/>
  <c r="V131" i="6"/>
  <c r="X130" i="6"/>
  <c r="Z129" i="6"/>
  <c r="R129" i="6"/>
  <c r="T128" i="6"/>
  <c r="V127" i="6"/>
  <c r="X126" i="6"/>
  <c r="Z125" i="6"/>
  <c r="R125" i="6"/>
  <c r="T124" i="6"/>
  <c r="V123" i="6"/>
  <c r="X122" i="6"/>
  <c r="Z121" i="6"/>
  <c r="R121" i="6"/>
  <c r="T120" i="6"/>
  <c r="X118" i="6"/>
  <c r="Z117" i="6"/>
  <c r="R117" i="6"/>
  <c r="Q115" i="6"/>
  <c r="S115" i="6"/>
  <c r="AO12" i="6"/>
  <c r="Q131" i="6"/>
  <c r="Y123" i="6"/>
  <c r="Q119" i="6"/>
  <c r="P132" i="6"/>
  <c r="P124" i="6"/>
  <c r="Y133" i="6"/>
  <c r="Q133" i="6"/>
  <c r="S132" i="6"/>
  <c r="U131" i="6"/>
  <c r="W130" i="6"/>
  <c r="Y129" i="6"/>
  <c r="Q129" i="6"/>
  <c r="S128" i="6"/>
  <c r="U127" i="6"/>
  <c r="W126" i="6"/>
  <c r="Y125" i="6"/>
  <c r="Q125" i="6"/>
  <c r="S124" i="6"/>
  <c r="U123" i="6"/>
  <c r="W122" i="6"/>
  <c r="Y121" i="6"/>
  <c r="Q121" i="6"/>
  <c r="S120" i="6"/>
  <c r="U119" i="6"/>
  <c r="W118" i="6"/>
  <c r="Y117" i="6"/>
  <c r="Q117" i="6"/>
  <c r="Z115" i="6"/>
  <c r="R115" i="6"/>
  <c r="T127" i="6"/>
  <c r="T123" i="6"/>
  <c r="AO9" i="6"/>
  <c r="Y115" i="6"/>
  <c r="P130" i="6"/>
  <c r="P122" i="6"/>
  <c r="W133" i="6"/>
  <c r="Y132" i="6"/>
  <c r="Q132" i="6"/>
  <c r="S131" i="6"/>
  <c r="U130" i="6"/>
  <c r="W129" i="6"/>
  <c r="Y128" i="6"/>
  <c r="Q128" i="6"/>
  <c r="S127" i="6"/>
  <c r="U126" i="6"/>
  <c r="W125" i="6"/>
  <c r="Y124" i="6"/>
  <c r="Q124" i="6"/>
  <c r="S123" i="6"/>
  <c r="U122" i="6"/>
  <c r="W121" i="6"/>
  <c r="AO13" i="6"/>
  <c r="AJ81" i="6" l="1"/>
  <c r="AJ85" i="6"/>
  <c r="AJ89" i="6"/>
  <c r="AJ84" i="6"/>
  <c r="AJ88" i="6"/>
  <c r="AJ82" i="6"/>
  <c r="AJ86" i="6"/>
  <c r="AJ90" i="6"/>
  <c r="AJ83" i="6"/>
  <c r="AJ87" i="6"/>
  <c r="AJ91" i="6"/>
  <c r="AJ92" i="6"/>
  <c r="AJ97" i="6"/>
  <c r="AJ101" i="6"/>
  <c r="AJ105" i="6"/>
  <c r="AJ100" i="6"/>
  <c r="AJ98" i="6"/>
  <c r="AJ102" i="6"/>
  <c r="AJ106" i="6"/>
  <c r="AJ104" i="6"/>
  <c r="AJ99" i="6"/>
  <c r="AJ103" i="6"/>
  <c r="AJ107" i="6"/>
  <c r="AJ96" i="6"/>
  <c r="AI69" i="6"/>
  <c r="AI73" i="6"/>
  <c r="AI77" i="6"/>
  <c r="AI66" i="6"/>
  <c r="AI70" i="6"/>
  <c r="AI74" i="6"/>
  <c r="AI67" i="6"/>
  <c r="AI71" i="6"/>
  <c r="AI75" i="6"/>
  <c r="AI76" i="6"/>
  <c r="AI68" i="6"/>
  <c r="AI72" i="6"/>
  <c r="AB81" i="6"/>
  <c r="AB85" i="6"/>
  <c r="AB89" i="6"/>
  <c r="AB82" i="6"/>
  <c r="AB86" i="6"/>
  <c r="AB90" i="6"/>
  <c r="AB84" i="6"/>
  <c r="AB92" i="6"/>
  <c r="AB83" i="6"/>
  <c r="AB87" i="6"/>
  <c r="AB91" i="6"/>
  <c r="AB88" i="6"/>
  <c r="AH69" i="6"/>
  <c r="AH73" i="6"/>
  <c r="AH77" i="6"/>
  <c r="AH66" i="6"/>
  <c r="AH70" i="6"/>
  <c r="AH74" i="6"/>
  <c r="AH67" i="6"/>
  <c r="AH71" i="6"/>
  <c r="AH75" i="6"/>
  <c r="AH68" i="6"/>
  <c r="AH76" i="6"/>
  <c r="AH72" i="6"/>
  <c r="AB97" i="6"/>
  <c r="AB101" i="6"/>
  <c r="AB105" i="6"/>
  <c r="AB96" i="6"/>
  <c r="AB98" i="6"/>
  <c r="AB102" i="6"/>
  <c r="AB106" i="6"/>
  <c r="AB100" i="6"/>
  <c r="AB104" i="6"/>
  <c r="AB99" i="6"/>
  <c r="AB103" i="6"/>
  <c r="AB107" i="6"/>
  <c r="AG66" i="6"/>
  <c r="AG70" i="6"/>
  <c r="AG74" i="6"/>
  <c r="AG67" i="6"/>
  <c r="AG71" i="6"/>
  <c r="AG75" i="6"/>
  <c r="AG68" i="6"/>
  <c r="AG72" i="6"/>
  <c r="AG76" i="6"/>
  <c r="AG73" i="6"/>
  <c r="AG77" i="6"/>
  <c r="AG69" i="6"/>
  <c r="AC68" i="6"/>
  <c r="AC72" i="6"/>
  <c r="AC76" i="6"/>
  <c r="AC69" i="6"/>
  <c r="AC73" i="6"/>
  <c r="AC77" i="6"/>
  <c r="AC66" i="6"/>
  <c r="AC70" i="6"/>
  <c r="AC74" i="6"/>
  <c r="AC67" i="6"/>
  <c r="AC71" i="6"/>
  <c r="AC75" i="6"/>
  <c r="AI82" i="6"/>
  <c r="AI86" i="6"/>
  <c r="AI90" i="6"/>
  <c r="AI83" i="6"/>
  <c r="AI87" i="6"/>
  <c r="AI91" i="6"/>
  <c r="AI84" i="6"/>
  <c r="AI88" i="6"/>
  <c r="AI92" i="6"/>
  <c r="AI89" i="6"/>
  <c r="AI85" i="6"/>
  <c r="AI81" i="6"/>
  <c r="AF66" i="6"/>
  <c r="AF70" i="6"/>
  <c r="AF74" i="6"/>
  <c r="AF67" i="6"/>
  <c r="AF71" i="6"/>
  <c r="AF75" i="6"/>
  <c r="AF68" i="6"/>
  <c r="AF72" i="6"/>
  <c r="AF76" i="6"/>
  <c r="AF77" i="6"/>
  <c r="AF69" i="6"/>
  <c r="AF73" i="6"/>
  <c r="AH98" i="6"/>
  <c r="AH102" i="6"/>
  <c r="AH106" i="6"/>
  <c r="AH97" i="6"/>
  <c r="AH105" i="6"/>
  <c r="AH99" i="6"/>
  <c r="AH103" i="6"/>
  <c r="AH107" i="6"/>
  <c r="AH96" i="6"/>
  <c r="AH100" i="6"/>
  <c r="AH104" i="6"/>
  <c r="AH101" i="6"/>
  <c r="AE67" i="6"/>
  <c r="AE71" i="6"/>
  <c r="AE75" i="6"/>
  <c r="AE68" i="6"/>
  <c r="AE72" i="6"/>
  <c r="AE76" i="6"/>
  <c r="AE69" i="6"/>
  <c r="AE73" i="6"/>
  <c r="AE77" i="6"/>
  <c r="AE70" i="6"/>
  <c r="AE74" i="6"/>
  <c r="AE66" i="6"/>
  <c r="AH82" i="6"/>
  <c r="AH86" i="6"/>
  <c r="AH90" i="6"/>
  <c r="AH83" i="6"/>
  <c r="AH87" i="6"/>
  <c r="AH91" i="6"/>
  <c r="AH89" i="6"/>
  <c r="AH84" i="6"/>
  <c r="AH88" i="6"/>
  <c r="AH92" i="6"/>
  <c r="AH85" i="6"/>
  <c r="AH81" i="6"/>
  <c r="AD67" i="6"/>
  <c r="AD71" i="6"/>
  <c r="AD75" i="6"/>
  <c r="AD68" i="6"/>
  <c r="AD72" i="6"/>
  <c r="AD76" i="6"/>
  <c r="AD69" i="6"/>
  <c r="AD73" i="6"/>
  <c r="AD77" i="6"/>
  <c r="AD74" i="6"/>
  <c r="AD70" i="6"/>
  <c r="AD66" i="6"/>
  <c r="AG99" i="6"/>
  <c r="AG103" i="6"/>
  <c r="AG107" i="6"/>
  <c r="AG96" i="6"/>
  <c r="AG100" i="6"/>
  <c r="AG104" i="6"/>
  <c r="AG97" i="6"/>
  <c r="AG101" i="6"/>
  <c r="AG105" i="6"/>
  <c r="AG102" i="6"/>
  <c r="AG106" i="6"/>
  <c r="AG98" i="6"/>
  <c r="AK81" i="6"/>
  <c r="AK85" i="6"/>
  <c r="AK89" i="6"/>
  <c r="AK82" i="6"/>
  <c r="AK86" i="6"/>
  <c r="AK90" i="6"/>
  <c r="AK83" i="6"/>
  <c r="AK87" i="6"/>
  <c r="AK91" i="6"/>
  <c r="AK84" i="6"/>
  <c r="AK88" i="6"/>
  <c r="AK92" i="6"/>
  <c r="AA82" i="6"/>
  <c r="AA90" i="6"/>
  <c r="AA88" i="6"/>
  <c r="AA83" i="6"/>
  <c r="AA91" i="6"/>
  <c r="AA84" i="6"/>
  <c r="AA92" i="6"/>
  <c r="AA85" i="6"/>
  <c r="AA81" i="6"/>
  <c r="AA86" i="6"/>
  <c r="AA87" i="6"/>
  <c r="AA89" i="6"/>
  <c r="AF99" i="6"/>
  <c r="AF103" i="6"/>
  <c r="AF107" i="6"/>
  <c r="AF96" i="6"/>
  <c r="AF100" i="6"/>
  <c r="AF104" i="6"/>
  <c r="AF98" i="6"/>
  <c r="AF97" i="6"/>
  <c r="AF101" i="6"/>
  <c r="AF105" i="6"/>
  <c r="AF102" i="6"/>
  <c r="AF106" i="6"/>
  <c r="AJ68" i="6"/>
  <c r="AJ72" i="6"/>
  <c r="AJ76" i="6"/>
  <c r="AJ69" i="6"/>
  <c r="AJ73" i="6"/>
  <c r="AJ77" i="6"/>
  <c r="AJ66" i="6"/>
  <c r="AJ70" i="6"/>
  <c r="AJ74" i="6"/>
  <c r="AJ67" i="6"/>
  <c r="AJ71" i="6"/>
  <c r="AJ75" i="6"/>
  <c r="AC81" i="6"/>
  <c r="AC85" i="6"/>
  <c r="AC89" i="6"/>
  <c r="AC82" i="6"/>
  <c r="AC86" i="6"/>
  <c r="AC90" i="6"/>
  <c r="AC83" i="6"/>
  <c r="AC87" i="6"/>
  <c r="AC91" i="6"/>
  <c r="AC84" i="6"/>
  <c r="AC92" i="6"/>
  <c r="AC88" i="6"/>
  <c r="AG83" i="6"/>
  <c r="AG87" i="6"/>
  <c r="AG91" i="6"/>
  <c r="AG84" i="6"/>
  <c r="AG88" i="6"/>
  <c r="AG92" i="6"/>
  <c r="AG81" i="6"/>
  <c r="AG85" i="6"/>
  <c r="AG89" i="6"/>
  <c r="AG90" i="6"/>
  <c r="AG82" i="6"/>
  <c r="AG86" i="6"/>
  <c r="AI98" i="6"/>
  <c r="AI102" i="6"/>
  <c r="AI106" i="6"/>
  <c r="AI99" i="6"/>
  <c r="AI103" i="6"/>
  <c r="AI107" i="6"/>
  <c r="AI96" i="6"/>
  <c r="AI100" i="6"/>
  <c r="AI104" i="6"/>
  <c r="AI101" i="6"/>
  <c r="AI97" i="6"/>
  <c r="AI105" i="6"/>
  <c r="AE96" i="6"/>
  <c r="AE100" i="6"/>
  <c r="AE104" i="6"/>
  <c r="AE97" i="6"/>
  <c r="AE101" i="6"/>
  <c r="AE105" i="6"/>
  <c r="AE98" i="6"/>
  <c r="AE102" i="6"/>
  <c r="AE106" i="6"/>
  <c r="AE107" i="6"/>
  <c r="AE103" i="6"/>
  <c r="AE99" i="6"/>
  <c r="AB68" i="6"/>
  <c r="AB72" i="6"/>
  <c r="AB76" i="6"/>
  <c r="AB69" i="6"/>
  <c r="AB73" i="6"/>
  <c r="AB77" i="6"/>
  <c r="AB66" i="6"/>
  <c r="AB70" i="6"/>
  <c r="AB74" i="6"/>
  <c r="AB67" i="6"/>
  <c r="AB71" i="6"/>
  <c r="AB75" i="6"/>
  <c r="AE84" i="6"/>
  <c r="AE88" i="6"/>
  <c r="AE92" i="6"/>
  <c r="AE81" i="6"/>
  <c r="AE85" i="6"/>
  <c r="AE89" i="6"/>
  <c r="AE82" i="6"/>
  <c r="AE86" i="6"/>
  <c r="AE90" i="6"/>
  <c r="AE83" i="6"/>
  <c r="AE91" i="6"/>
  <c r="AE87" i="6"/>
  <c r="AF83" i="6"/>
  <c r="AF87" i="6"/>
  <c r="AF91" i="6"/>
  <c r="AF86" i="6"/>
  <c r="AF84" i="6"/>
  <c r="AF88" i="6"/>
  <c r="AF92" i="6"/>
  <c r="AF81" i="6"/>
  <c r="AF85" i="6"/>
  <c r="AF89" i="6"/>
  <c r="AF82" i="6"/>
  <c r="AF90" i="6"/>
  <c r="AK97" i="6"/>
  <c r="AK101" i="6"/>
  <c r="AK105" i="6"/>
  <c r="AK98" i="6"/>
  <c r="AK102" i="6"/>
  <c r="AK106" i="6"/>
  <c r="AK99" i="6"/>
  <c r="AK103" i="6"/>
  <c r="AK107" i="6"/>
  <c r="AK100" i="6"/>
  <c r="AK96" i="6"/>
  <c r="AK104" i="6"/>
  <c r="AA99" i="6"/>
  <c r="AA107" i="6"/>
  <c r="AA97" i="6"/>
  <c r="AA100" i="6"/>
  <c r="AA96" i="6"/>
  <c r="AA101" i="6"/>
  <c r="AA102" i="6"/>
  <c r="AA103" i="6"/>
  <c r="AA105" i="6"/>
  <c r="AA104" i="6"/>
  <c r="AA98" i="6"/>
  <c r="AA106" i="6"/>
  <c r="AK68" i="6"/>
  <c r="AK72" i="6"/>
  <c r="AK76" i="6"/>
  <c r="AK69" i="6"/>
  <c r="AK73" i="6"/>
  <c r="AK77" i="6"/>
  <c r="AK66" i="6"/>
  <c r="AK70" i="6"/>
  <c r="AK74" i="6"/>
  <c r="AK67" i="6"/>
  <c r="AK71" i="6"/>
  <c r="AK75" i="6"/>
  <c r="AD84" i="6"/>
  <c r="AD88" i="6"/>
  <c r="AD92" i="6"/>
  <c r="AD83" i="6"/>
  <c r="AD91" i="6"/>
  <c r="AD81" i="6"/>
  <c r="AD85" i="6"/>
  <c r="AD89" i="6"/>
  <c r="AD87" i="6"/>
  <c r="AD82" i="6"/>
  <c r="AD86" i="6"/>
  <c r="AD90" i="6"/>
  <c r="AC97" i="6"/>
  <c r="AC101" i="6"/>
  <c r="AC105" i="6"/>
  <c r="AC98" i="6"/>
  <c r="AC102" i="6"/>
  <c r="AC106" i="6"/>
  <c r="AC99" i="6"/>
  <c r="AC103" i="6"/>
  <c r="AC107" i="6"/>
  <c r="AC100" i="6"/>
  <c r="AC96" i="6"/>
  <c r="AC104" i="6"/>
  <c r="AD96" i="6"/>
  <c r="AD100" i="6"/>
  <c r="AD104" i="6"/>
  <c r="AD99" i="6"/>
  <c r="AD103" i="6"/>
  <c r="AD97" i="6"/>
  <c r="AD101" i="6"/>
  <c r="AD105" i="6"/>
  <c r="AD107" i="6"/>
  <c r="AD98" i="6"/>
  <c r="AD102" i="6"/>
  <c r="AD106" i="6"/>
  <c r="AA73" i="6"/>
  <c r="AA77" i="6"/>
  <c r="AA74" i="6"/>
  <c r="AA67" i="6"/>
  <c r="AA75" i="6"/>
  <c r="AA68" i="6"/>
  <c r="AA76" i="6"/>
  <c r="AA69" i="6"/>
  <c r="AA66" i="6"/>
  <c r="AA70" i="6"/>
  <c r="AA72" i="6"/>
  <c r="AA71" i="6"/>
  <c r="AM115" i="6"/>
  <c r="V3" i="6" s="1"/>
  <c r="AG113" i="6" s="1"/>
  <c r="AM118" i="6"/>
  <c r="AL120" i="6"/>
  <c r="AF113" i="6"/>
  <c r="AL125" i="6"/>
  <c r="V2" i="6"/>
  <c r="V4" i="6"/>
  <c r="AL117" i="6"/>
  <c r="AL124" i="6"/>
  <c r="AL132" i="6"/>
  <c r="AL118" i="6"/>
  <c r="AL128" i="6"/>
  <c r="AM130" i="6"/>
  <c r="AM120" i="6"/>
  <c r="AM122" i="6"/>
  <c r="AN129" i="6"/>
  <c r="AN128" i="6"/>
  <c r="AN122" i="6"/>
  <c r="AN117" i="6"/>
  <c r="AL129" i="6"/>
  <c r="AM129" i="6"/>
  <c r="AN131" i="6"/>
  <c r="AN121" i="6"/>
  <c r="AM117" i="6"/>
  <c r="AM121" i="6"/>
  <c r="AM119" i="6"/>
  <c r="AM126" i="6"/>
  <c r="AM125" i="6"/>
  <c r="AL130" i="6"/>
  <c r="AN123" i="6"/>
  <c r="AL123" i="6"/>
  <c r="AN125" i="6"/>
  <c r="AL127" i="6"/>
  <c r="AN119" i="6"/>
  <c r="AL121" i="6"/>
  <c r="AL122" i="6"/>
  <c r="AM128" i="6"/>
  <c r="AN127" i="6"/>
  <c r="AM123" i="6"/>
  <c r="AN118" i="6"/>
  <c r="AN124" i="6"/>
  <c r="AN126" i="6"/>
  <c r="AN132" i="6"/>
  <c r="AM131" i="6"/>
  <c r="AN115" i="6"/>
  <c r="AM124" i="6"/>
  <c r="AL115" i="6"/>
  <c r="AL131" i="6"/>
  <c r="AN120" i="6"/>
  <c r="AN130" i="6"/>
  <c r="AL126" i="6"/>
  <c r="AL119" i="6"/>
  <c r="AM132" i="6"/>
  <c r="AM127" i="6"/>
  <c r="AI113" i="6" l="1"/>
  <c r="AB113" i="6"/>
  <c r="AE113" i="6"/>
  <c r="AD113" i="6"/>
  <c r="AB78" i="6"/>
  <c r="AB79" i="6" s="1"/>
  <c r="AI108" i="6"/>
  <c r="AI109" i="6" s="1"/>
  <c r="AG93" i="6"/>
  <c r="AG94" i="6" s="1"/>
  <c r="AD78" i="6"/>
  <c r="AD79" i="6" s="1"/>
  <c r="AH93" i="6"/>
  <c r="AH78" i="6"/>
  <c r="AJ93" i="6"/>
  <c r="AI93" i="6"/>
  <c r="AI94" i="6" s="1"/>
  <c r="AE93" i="6"/>
  <c r="AE94" i="6" s="1"/>
  <c r="AH108" i="6"/>
  <c r="AH109" i="6" s="1"/>
  <c r="AD108" i="6"/>
  <c r="AD109" i="6" s="1"/>
  <c r="AJ78" i="6"/>
  <c r="AJ79" i="6" s="1"/>
  <c r="AK93" i="6"/>
  <c r="AK94" i="6" s="1"/>
  <c r="AA108" i="6"/>
  <c r="AA109" i="6" s="1"/>
  <c r="AC93" i="6"/>
  <c r="AC94" i="6" s="1"/>
  <c r="AF78" i="6"/>
  <c r="AF79" i="6" s="1"/>
  <c r="AB108" i="6"/>
  <c r="AB109" i="6" s="1"/>
  <c r="AD93" i="6"/>
  <c r="AD94" i="6" s="1"/>
  <c r="AH79" i="6"/>
  <c r="AK108" i="6"/>
  <c r="AK109" i="6" s="1"/>
  <c r="AH94" i="6"/>
  <c r="AC78" i="6"/>
  <c r="AC79" i="6" s="1"/>
  <c r="AK113" i="6"/>
  <c r="AJ113" i="6"/>
  <c r="AC113" i="6"/>
  <c r="AE108" i="6"/>
  <c r="AE109" i="6" s="1"/>
  <c r="AG108" i="6"/>
  <c r="AG109" i="6" s="1"/>
  <c r="AH113" i="6"/>
  <c r="AF108" i="6"/>
  <c r="AF109" i="6" s="1"/>
  <c r="AA113" i="6"/>
  <c r="AA93" i="6"/>
  <c r="AA94" i="6" s="1"/>
  <c r="AB93" i="6"/>
  <c r="AB94" i="6" s="1"/>
  <c r="AI78" i="6"/>
  <c r="AI79" i="6" s="1"/>
  <c r="AA78" i="6"/>
  <c r="AA79" i="6" s="1"/>
  <c r="AC108" i="6"/>
  <c r="AC109" i="6" s="1"/>
  <c r="AF93" i="6"/>
  <c r="AF94" i="6" s="1"/>
  <c r="AG78" i="6"/>
  <c r="AG79" i="6" s="1"/>
  <c r="AJ108" i="6"/>
  <c r="AJ109" i="6" s="1"/>
  <c r="AK78" i="6"/>
  <c r="AK79" i="6" s="1"/>
  <c r="AE78" i="6"/>
  <c r="AE79" i="6" s="1"/>
  <c r="AJ94" i="6"/>
  <c r="AE112" i="6"/>
  <c r="AF112" i="6"/>
  <c r="AG112" i="6"/>
  <c r="AH112" i="6"/>
  <c r="AI112" i="6"/>
  <c r="AB112" i="6"/>
  <c r="AJ112" i="6"/>
  <c r="AA112" i="6"/>
  <c r="AC112" i="6"/>
  <c r="AD112" i="6"/>
  <c r="AK112" i="6"/>
  <c r="AB155" i="6"/>
  <c r="AB159" i="6"/>
  <c r="AB163" i="6"/>
  <c r="AB167" i="6"/>
  <c r="AB156" i="6"/>
  <c r="AB160" i="6"/>
  <c r="AB164" i="6"/>
  <c r="AB168" i="6"/>
  <c r="AB158" i="6"/>
  <c r="AB162" i="6"/>
  <c r="AB166" i="6"/>
  <c r="AB157" i="6"/>
  <c r="AB169" i="6"/>
  <c r="AB165" i="6"/>
  <c r="AB161" i="6"/>
  <c r="AK155" i="6"/>
  <c r="AK159" i="6"/>
  <c r="AK156" i="6"/>
  <c r="AK160" i="6"/>
  <c r="AK164" i="6"/>
  <c r="AK158" i="6"/>
  <c r="AK162" i="6"/>
  <c r="AK163" i="6"/>
  <c r="AK165" i="6"/>
  <c r="AK161" i="6"/>
  <c r="AK166" i="6"/>
  <c r="AK169" i="6"/>
  <c r="AK157" i="6"/>
  <c r="AK168" i="6"/>
  <c r="AK167" i="6"/>
  <c r="AD158" i="6"/>
  <c r="AD162" i="6"/>
  <c r="AD166" i="6"/>
  <c r="AD155" i="6"/>
  <c r="AD159" i="6"/>
  <c r="AD163" i="6"/>
  <c r="AD167" i="6"/>
  <c r="AD156" i="6"/>
  <c r="AD157" i="6"/>
  <c r="AD161" i="6"/>
  <c r="AD165" i="6"/>
  <c r="AD168" i="6"/>
  <c r="AD169" i="6"/>
  <c r="AD164" i="6"/>
  <c r="AD160" i="6"/>
  <c r="AJ155" i="6"/>
  <c r="AJ159" i="6"/>
  <c r="AJ163" i="6"/>
  <c r="AJ167" i="6"/>
  <c r="AJ156" i="6"/>
  <c r="AJ160" i="6"/>
  <c r="AJ164" i="6"/>
  <c r="AJ168" i="6"/>
  <c r="AJ158" i="6"/>
  <c r="AJ162" i="6"/>
  <c r="AJ161" i="6"/>
  <c r="AJ166" i="6"/>
  <c r="AJ165" i="6"/>
  <c r="AJ157" i="6"/>
  <c r="AJ169" i="6"/>
  <c r="AC155" i="6"/>
  <c r="AC159" i="6"/>
  <c r="AC156" i="6"/>
  <c r="AC160" i="6"/>
  <c r="AC164" i="6"/>
  <c r="AC158" i="6"/>
  <c r="AC162" i="6"/>
  <c r="AC167" i="6"/>
  <c r="AC169" i="6"/>
  <c r="AC166" i="6"/>
  <c r="AC157" i="6"/>
  <c r="AC168" i="6"/>
  <c r="AC165" i="6"/>
  <c r="AC163" i="6"/>
  <c r="AC161" i="6"/>
  <c r="AH156" i="6"/>
  <c r="AH160" i="6"/>
  <c r="AH164" i="6"/>
  <c r="AH168" i="6"/>
  <c r="AH157" i="6"/>
  <c r="AH161" i="6"/>
  <c r="AH165" i="6"/>
  <c r="AH169" i="6"/>
  <c r="AH155" i="6"/>
  <c r="AH159" i="6"/>
  <c r="AH163" i="6"/>
  <c r="AH162" i="6"/>
  <c r="AH166" i="6"/>
  <c r="AH167" i="6"/>
  <c r="AH158" i="6"/>
  <c r="AA160" i="6"/>
  <c r="AA168" i="6"/>
  <c r="AA169" i="6"/>
  <c r="AA155" i="6"/>
  <c r="AA163" i="6"/>
  <c r="AA161" i="6"/>
  <c r="AA157" i="6"/>
  <c r="AA162" i="6"/>
  <c r="AA158" i="6"/>
  <c r="AA167" i="6"/>
  <c r="AA156" i="6"/>
  <c r="AA164" i="6"/>
  <c r="AA165" i="6"/>
  <c r="AA166" i="6"/>
  <c r="AA159" i="6"/>
  <c r="AG157" i="6"/>
  <c r="AG158" i="6"/>
  <c r="AG162" i="6"/>
  <c r="AG166" i="6"/>
  <c r="AG156" i="6"/>
  <c r="AG160" i="6"/>
  <c r="AG164" i="6"/>
  <c r="AG155" i="6"/>
  <c r="AG159" i="6"/>
  <c r="AG169" i="6"/>
  <c r="AG168" i="6"/>
  <c r="AG167" i="6"/>
  <c r="AG161" i="6"/>
  <c r="AG163" i="6"/>
  <c r="AG165" i="6"/>
  <c r="AI156" i="6"/>
  <c r="AI157" i="6"/>
  <c r="AI161" i="6"/>
  <c r="AI165" i="6"/>
  <c r="AI155" i="6"/>
  <c r="AI159" i="6"/>
  <c r="AI163" i="6"/>
  <c r="AI164" i="6"/>
  <c r="AI169" i="6"/>
  <c r="AI158" i="6"/>
  <c r="AI160" i="6"/>
  <c r="AI162" i="6"/>
  <c r="AI168" i="6"/>
  <c r="AI167" i="6"/>
  <c r="AI166" i="6"/>
  <c r="AF157" i="6"/>
  <c r="AF161" i="6"/>
  <c r="AF165" i="6"/>
  <c r="AF169" i="6"/>
  <c r="AF158" i="6"/>
  <c r="AF162" i="6"/>
  <c r="AF166" i="6"/>
  <c r="AF155" i="6"/>
  <c r="AF156" i="6"/>
  <c r="AF160" i="6"/>
  <c r="AF164" i="6"/>
  <c r="AF159" i="6"/>
  <c r="AF167" i="6"/>
  <c r="AF168" i="6"/>
  <c r="AF163" i="6"/>
  <c r="AI114" i="6"/>
  <c r="AB114" i="6"/>
  <c r="AJ114" i="6"/>
  <c r="AC114" i="6"/>
  <c r="AK114" i="6"/>
  <c r="AD114" i="6"/>
  <c r="AA114" i="6"/>
  <c r="AE114" i="6"/>
  <c r="AF114" i="6"/>
  <c r="AH114" i="6"/>
  <c r="AG114" i="6"/>
  <c r="AE158" i="6"/>
  <c r="AE155" i="6"/>
  <c r="AE159" i="6"/>
  <c r="AE163" i="6"/>
  <c r="AE157" i="6"/>
  <c r="AE161" i="6"/>
  <c r="AE165" i="6"/>
  <c r="AE169" i="6"/>
  <c r="AE156" i="6"/>
  <c r="AE167" i="6"/>
  <c r="AE168" i="6"/>
  <c r="AE166" i="6"/>
  <c r="AE162" i="6"/>
  <c r="AE164" i="6"/>
  <c r="AE160" i="6"/>
  <c r="AB170" i="6" l="1"/>
  <c r="AB171" i="6" s="1"/>
  <c r="AE170" i="6"/>
  <c r="AE171" i="6" s="1"/>
  <c r="AG170" i="6"/>
  <c r="AG171" i="6" s="1"/>
  <c r="AJ170" i="6"/>
  <c r="AJ171" i="6" s="1"/>
  <c r="AH170" i="6"/>
  <c r="AH171" i="6" s="1"/>
  <c r="AI170" i="6"/>
  <c r="AI171" i="6" s="1"/>
  <c r="AA149" i="6"/>
  <c r="AA148" i="6"/>
  <c r="AA143" i="6"/>
  <c r="AA144" i="6"/>
  <c r="AA147" i="6"/>
  <c r="AA139" i="6"/>
  <c r="AA142" i="6"/>
  <c r="AA137" i="6"/>
  <c r="AA150" i="6"/>
  <c r="AA145" i="6"/>
  <c r="AA138" i="6"/>
  <c r="AA151" i="6"/>
  <c r="AA146" i="6"/>
  <c r="AA140" i="6"/>
  <c r="AA141" i="6"/>
  <c r="AK175" i="6"/>
  <c r="AK179" i="6"/>
  <c r="AK183" i="6"/>
  <c r="AK187" i="6"/>
  <c r="AK176" i="6"/>
  <c r="AK180" i="6"/>
  <c r="AK184" i="6"/>
  <c r="AK173" i="6"/>
  <c r="AK177" i="6"/>
  <c r="AK181" i="6"/>
  <c r="AK185" i="6"/>
  <c r="AK174" i="6"/>
  <c r="AK178" i="6"/>
  <c r="AK182" i="6"/>
  <c r="AK186" i="6"/>
  <c r="AC175" i="6"/>
  <c r="AC179" i="6"/>
  <c r="AC183" i="6"/>
  <c r="AC187" i="6"/>
  <c r="AC176" i="6"/>
  <c r="AC180" i="6"/>
  <c r="AC184" i="6"/>
  <c r="AC173" i="6"/>
  <c r="AC177" i="6"/>
  <c r="AC181" i="6"/>
  <c r="AC185" i="6"/>
  <c r="AC174" i="6"/>
  <c r="AC178" i="6"/>
  <c r="AC182" i="6"/>
  <c r="AC186" i="6"/>
  <c r="AD170" i="6"/>
  <c r="AD171" i="6" s="1"/>
  <c r="AB140" i="6"/>
  <c r="AB139" i="6"/>
  <c r="AB144" i="6"/>
  <c r="AB147" i="6"/>
  <c r="AB149" i="6"/>
  <c r="AB148" i="6"/>
  <c r="AB143" i="6"/>
  <c r="AB137" i="6"/>
  <c r="AB150" i="6"/>
  <c r="AB142" i="6"/>
  <c r="AB138" i="6"/>
  <c r="AB141" i="6"/>
  <c r="AB146" i="6"/>
  <c r="AB145" i="6"/>
  <c r="AB151" i="6"/>
  <c r="AA170" i="6"/>
  <c r="AA171" i="6" s="1"/>
  <c r="AG173" i="6"/>
  <c r="AG177" i="6"/>
  <c r="AG181" i="6"/>
  <c r="AG185" i="6"/>
  <c r="AG174" i="6"/>
  <c r="AG178" i="6"/>
  <c r="AG182" i="6"/>
  <c r="AG186" i="6"/>
  <c r="AG175" i="6"/>
  <c r="AG179" i="6"/>
  <c r="AG183" i="6"/>
  <c r="AG187" i="6"/>
  <c r="AG176" i="6"/>
  <c r="AG180" i="6"/>
  <c r="AG184" i="6"/>
  <c r="AJ176" i="6"/>
  <c r="AJ180" i="6"/>
  <c r="AJ184" i="6"/>
  <c r="AJ173" i="6"/>
  <c r="AJ177" i="6"/>
  <c r="AJ181" i="6"/>
  <c r="AJ185" i="6"/>
  <c r="AJ175" i="6"/>
  <c r="AJ179" i="6"/>
  <c r="AJ183" i="6"/>
  <c r="AJ187" i="6"/>
  <c r="AJ178" i="6"/>
  <c r="AJ186" i="6"/>
  <c r="AJ174" i="6"/>
  <c r="AJ182" i="6"/>
  <c r="AF170" i="6"/>
  <c r="AF171" i="6" s="1"/>
  <c r="AI144" i="6"/>
  <c r="AI151" i="6"/>
  <c r="AI139" i="6"/>
  <c r="AI148" i="6"/>
  <c r="AI138" i="6"/>
  <c r="AI137" i="6"/>
  <c r="AI142" i="6"/>
  <c r="AI147" i="6"/>
  <c r="AI149" i="6"/>
  <c r="AI146" i="6"/>
  <c r="AI141" i="6"/>
  <c r="AI150" i="6"/>
  <c r="AI145" i="6"/>
  <c r="AI143" i="6"/>
  <c r="AI140" i="6"/>
  <c r="AJ139" i="6"/>
  <c r="AJ146" i="6"/>
  <c r="AJ138" i="6"/>
  <c r="AJ142" i="6"/>
  <c r="AJ147" i="6"/>
  <c r="AJ150" i="6"/>
  <c r="AJ137" i="6"/>
  <c r="AJ143" i="6"/>
  <c r="AJ144" i="6"/>
  <c r="AJ141" i="6"/>
  <c r="AJ151" i="6"/>
  <c r="AJ148" i="6"/>
  <c r="AJ145" i="6"/>
  <c r="AJ140" i="6"/>
  <c r="AJ149" i="6"/>
  <c r="AH173" i="6"/>
  <c r="AH177" i="6"/>
  <c r="AH181" i="6"/>
  <c r="AH185" i="6"/>
  <c r="AH174" i="6"/>
  <c r="AH178" i="6"/>
  <c r="AH182" i="6"/>
  <c r="AH186" i="6"/>
  <c r="AH176" i="6"/>
  <c r="AH180" i="6"/>
  <c r="AH184" i="6"/>
  <c r="AH183" i="6"/>
  <c r="AH179" i="6"/>
  <c r="AH187" i="6"/>
  <c r="AH175" i="6"/>
  <c r="AB176" i="6"/>
  <c r="AB180" i="6"/>
  <c r="AB184" i="6"/>
  <c r="AB173" i="6"/>
  <c r="AB177" i="6"/>
  <c r="AB181" i="6"/>
  <c r="AB185" i="6"/>
  <c r="AB175" i="6"/>
  <c r="AB179" i="6"/>
  <c r="AB183" i="6"/>
  <c r="AB187" i="6"/>
  <c r="AB186" i="6"/>
  <c r="AB178" i="6"/>
  <c r="AB174" i="6"/>
  <c r="AB182" i="6"/>
  <c r="AH145" i="6"/>
  <c r="AH139" i="6"/>
  <c r="AH149" i="6"/>
  <c r="AH143" i="6"/>
  <c r="AH151" i="6"/>
  <c r="AH147" i="6"/>
  <c r="AH144" i="6"/>
  <c r="AH148" i="6"/>
  <c r="AH150" i="6"/>
  <c r="AH138" i="6"/>
  <c r="AH146" i="6"/>
  <c r="AH141" i="6"/>
  <c r="AH140" i="6"/>
  <c r="AH142" i="6"/>
  <c r="AH137" i="6"/>
  <c r="AD175" i="6"/>
  <c r="AD179" i="6"/>
  <c r="AD183" i="6"/>
  <c r="AD187" i="6"/>
  <c r="AD176" i="6"/>
  <c r="AD180" i="6"/>
  <c r="AD184" i="6"/>
  <c r="AD174" i="6"/>
  <c r="AD178" i="6"/>
  <c r="AD182" i="6"/>
  <c r="AD186" i="6"/>
  <c r="AD177" i="6"/>
  <c r="AD173" i="6"/>
  <c r="AD185" i="6"/>
  <c r="AD181" i="6"/>
  <c r="AF174" i="6"/>
  <c r="AF178" i="6"/>
  <c r="AF182" i="6"/>
  <c r="AF186" i="6"/>
  <c r="AF175" i="6"/>
  <c r="AF179" i="6"/>
  <c r="AF183" i="6"/>
  <c r="AF187" i="6"/>
  <c r="AF173" i="6"/>
  <c r="AF177" i="6"/>
  <c r="AF181" i="6"/>
  <c r="AF185" i="6"/>
  <c r="AF184" i="6"/>
  <c r="AF176" i="6"/>
  <c r="AF180" i="6"/>
  <c r="AI176" i="6"/>
  <c r="AI180" i="6"/>
  <c r="AI184" i="6"/>
  <c r="AI173" i="6"/>
  <c r="AI177" i="6"/>
  <c r="AI181" i="6"/>
  <c r="AI185" i="6"/>
  <c r="AI174" i="6"/>
  <c r="AI178" i="6"/>
  <c r="AI182" i="6"/>
  <c r="AI186" i="6"/>
  <c r="AI175" i="6"/>
  <c r="AI179" i="6"/>
  <c r="AI183" i="6"/>
  <c r="AI187" i="6"/>
  <c r="AC170" i="6"/>
  <c r="AC171" i="6" s="1"/>
  <c r="AK150" i="6"/>
  <c r="AK138" i="6"/>
  <c r="AK149" i="6"/>
  <c r="AK139" i="6"/>
  <c r="AK142" i="6"/>
  <c r="AK143" i="6"/>
  <c r="AK146" i="6"/>
  <c r="AK147" i="6"/>
  <c r="AK137" i="6"/>
  <c r="AK148" i="6"/>
  <c r="AK151" i="6"/>
  <c r="AK141" i="6"/>
  <c r="AK144" i="6"/>
  <c r="AK140" i="6"/>
  <c r="AK145" i="6"/>
  <c r="AG149" i="6"/>
  <c r="AG143" i="6"/>
  <c r="AG145" i="6"/>
  <c r="AG142" i="6"/>
  <c r="AG147" i="6"/>
  <c r="AG146" i="6"/>
  <c r="AG151" i="6"/>
  <c r="AG141" i="6"/>
  <c r="AG138" i="6"/>
  <c r="AG148" i="6"/>
  <c r="AG140" i="6"/>
  <c r="AG150" i="6"/>
  <c r="AG137" i="6"/>
  <c r="AG144" i="6"/>
  <c r="AG139" i="6"/>
  <c r="AE174" i="6"/>
  <c r="AE178" i="6"/>
  <c r="AE182" i="6"/>
  <c r="AE186" i="6"/>
  <c r="AE175" i="6"/>
  <c r="AE179" i="6"/>
  <c r="AE183" i="6"/>
  <c r="AE187" i="6"/>
  <c r="AE176" i="6"/>
  <c r="AE180" i="6"/>
  <c r="AE184" i="6"/>
  <c r="AE173" i="6"/>
  <c r="AE177" i="6"/>
  <c r="AE181" i="6"/>
  <c r="AE185" i="6"/>
  <c r="AD140" i="6"/>
  <c r="AD146" i="6"/>
  <c r="AD144" i="6"/>
  <c r="AD142" i="6"/>
  <c r="AD148" i="6"/>
  <c r="AD138" i="6"/>
  <c r="AD139" i="6"/>
  <c r="AD137" i="6"/>
  <c r="AD151" i="6"/>
  <c r="AD143" i="6"/>
  <c r="AD141" i="6"/>
  <c r="AD150" i="6"/>
  <c r="AD147" i="6"/>
  <c r="AD145" i="6"/>
  <c r="AD149" i="6"/>
  <c r="AF142" i="6"/>
  <c r="AF140" i="6"/>
  <c r="AF146" i="6"/>
  <c r="AF144" i="6"/>
  <c r="AF145" i="6"/>
  <c r="AF150" i="6"/>
  <c r="AF148" i="6"/>
  <c r="AF141" i="6"/>
  <c r="AF151" i="6"/>
  <c r="AF149" i="6"/>
  <c r="AF139" i="6"/>
  <c r="AF138" i="6"/>
  <c r="AF137" i="6"/>
  <c r="AF143" i="6"/>
  <c r="AF147" i="6"/>
  <c r="AK170" i="6"/>
  <c r="AK171" i="6" s="1"/>
  <c r="AA181" i="6"/>
  <c r="AA174" i="6"/>
  <c r="AA182" i="6"/>
  <c r="AA175" i="6"/>
  <c r="AA183" i="6"/>
  <c r="AA176" i="6"/>
  <c r="AA184" i="6"/>
  <c r="AA177" i="6"/>
  <c r="AA185" i="6"/>
  <c r="AA179" i="6"/>
  <c r="AA187" i="6"/>
  <c r="AA180" i="6"/>
  <c r="AA173" i="6"/>
  <c r="AA186" i="6"/>
  <c r="AA178" i="6"/>
  <c r="AC139" i="6"/>
  <c r="AC144" i="6"/>
  <c r="AC146" i="6"/>
  <c r="AC143" i="6"/>
  <c r="AC150" i="6"/>
  <c r="AC140" i="6"/>
  <c r="AC147" i="6"/>
  <c r="AC137" i="6"/>
  <c r="AC151" i="6"/>
  <c r="AC141" i="6"/>
  <c r="AC142" i="6"/>
  <c r="AC148" i="6"/>
  <c r="AC145" i="6"/>
  <c r="AC138" i="6"/>
  <c r="AC149" i="6"/>
  <c r="AE143" i="6"/>
  <c r="AE148" i="6"/>
  <c r="AE145" i="6"/>
  <c r="AE149" i="6"/>
  <c r="AE147" i="6"/>
  <c r="AE138" i="6"/>
  <c r="AE151" i="6"/>
  <c r="AE142" i="6"/>
  <c r="AE139" i="6"/>
  <c r="AE146" i="6"/>
  <c r="AE137" i="6"/>
  <c r="AE140" i="6"/>
  <c r="AE150" i="6"/>
  <c r="AE141" i="6"/>
  <c r="AE144" i="6"/>
  <c r="AG188" i="6" l="1"/>
  <c r="AG189" i="6" s="1"/>
  <c r="AK152" i="6"/>
  <c r="AK153" i="6" s="1"/>
  <c r="AE152" i="6"/>
  <c r="AF188" i="6"/>
  <c r="AF189" i="6" s="1"/>
  <c r="AB188" i="6"/>
  <c r="AB189" i="6" s="1"/>
  <c r="AA188" i="6"/>
  <c r="AA189" i="6" s="1"/>
  <c r="AJ152" i="6"/>
  <c r="AJ153" i="6" s="1"/>
  <c r="AI152" i="6"/>
  <c r="AI153" i="6" s="1"/>
  <c r="AF152" i="6"/>
  <c r="AF153" i="6" s="1"/>
  <c r="AE188" i="6"/>
  <c r="AE189" i="6" s="1"/>
  <c r="AG152" i="6"/>
  <c r="AG153" i="6" s="1"/>
  <c r="AH188" i="6"/>
  <c r="AH189" i="6" s="1"/>
  <c r="AJ188" i="6"/>
  <c r="AJ189" i="6" s="1"/>
  <c r="AC152" i="6"/>
  <c r="AC153" i="6" s="1"/>
  <c r="AD152" i="6"/>
  <c r="AD153" i="6" s="1"/>
  <c r="AK188" i="6"/>
  <c r="AK189" i="6" s="1"/>
  <c r="AA152" i="6"/>
  <c r="AA153" i="6" s="1"/>
  <c r="AH152" i="6"/>
  <c r="AH153" i="6" s="1"/>
  <c r="AD188" i="6"/>
  <c r="AD189" i="6" s="1"/>
  <c r="AB152" i="6"/>
  <c r="AB153" i="6" s="1"/>
  <c r="AC188" i="6"/>
  <c r="AC189" i="6" s="1"/>
  <c r="AE153" i="6"/>
  <c r="AI188" i="6"/>
  <c r="AI189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tc={0A2947DF-B54C-4302-B707-525A87BCD819}</author>
  </authors>
  <commentList>
    <comment ref="A11" authorId="0" shapeId="0" xr:uid="{0A2947DF-B54C-4302-B707-525A87BCD819}">
      <text>
        <t>[Threaded comment]
Your version of Excel allows you to read this threaded comment; however, any edits to it will get removed if the file is opened in a newer version of Excel. Learn more: https://go.microsoft.com/fwlink/?linkid=870924
Comment:
    state-managed facilities (i.e., DOC, DSHS, etc.), military installations and college/university dormitories.</t>
      </text>
    </comment>
  </commentList>
</comments>
</file>

<file path=xl/sharedStrings.xml><?xml version="1.0" encoding="utf-8"?>
<sst xmlns="http://schemas.openxmlformats.org/spreadsheetml/2006/main" count="8202" uniqueCount="1479">
  <si>
    <t>Estimates of Total Population for School Districts</t>
  </si>
  <si>
    <t>Washington State Office of Financial Management, Small Area Estimate Program (SAEP)</t>
  </si>
  <si>
    <t>.</t>
  </si>
  <si>
    <t>By using these data the user agrees that the Washington State Office of Financial Management shall not be liable for any activity involving these data with regard to lost profits</t>
  </si>
  <si>
    <t>or savings or any other consequential damages; or the fitness for use of the data for a particular purpose; or the installation of the data, its use, or the results obtained.</t>
  </si>
  <si>
    <t>Estimates are approximations. Accuracy evaluation for Washington's small area estimates is still in progress. However, based on other evaluations of small area estimates, the</t>
  </si>
  <si>
    <t>error for areas of about 1,000 in population may range from 5 to 15 percent. Variances for smaller areas may be considerably higher. Furthermore, all SAEP estimates are</t>
  </si>
  <si>
    <t>subject to change due to data updates and revisions. Use these data with caution.</t>
  </si>
  <si>
    <t>Unified School District Name</t>
  </si>
  <si>
    <t>Unified School District Code</t>
  </si>
  <si>
    <t>Washington School District Code</t>
  </si>
  <si>
    <t>Educational Service District Code</t>
  </si>
  <si>
    <t>SAEP Version</t>
  </si>
  <si>
    <t>Estimated Total Population 2000</t>
  </si>
  <si>
    <t>Estimated Total Population 2001</t>
  </si>
  <si>
    <t>Estimated Total Population 2002</t>
  </si>
  <si>
    <t>Estimated Total Population 2003</t>
  </si>
  <si>
    <t>Estimated Total Population 2004</t>
  </si>
  <si>
    <t>Estimated Total Population 2005</t>
  </si>
  <si>
    <t>Estimated Total Population 2006</t>
  </si>
  <si>
    <t>Estimated Total Population 2007</t>
  </si>
  <si>
    <t>Estimated Total Population 2008</t>
  </si>
  <si>
    <t>Estimated Total Population 2009</t>
  </si>
  <si>
    <t>Estimated Total Population 2010</t>
  </si>
  <si>
    <t>Estimated Total Population 2011</t>
  </si>
  <si>
    <t>Estimated Total Population 2012</t>
  </si>
  <si>
    <t>Estimated Total Population 2013</t>
  </si>
  <si>
    <t>Estimated Total Population 2014</t>
  </si>
  <si>
    <t>Estimated Total Population 2015</t>
  </si>
  <si>
    <t>Estimated Total Population 2016</t>
  </si>
  <si>
    <t>Estimated Total Population 2017</t>
  </si>
  <si>
    <t>Estimated Total Population 2018</t>
  </si>
  <si>
    <t>Estimated Total Population 2019</t>
  </si>
  <si>
    <t>Numeric Change in Population 2000 to 2010</t>
  </si>
  <si>
    <t>Percent Change in Population 2000 to 2010</t>
  </si>
  <si>
    <t>Numeric Change in Population 2010 to 2019</t>
  </si>
  <si>
    <t>Percent Change in Population 2010 to 2019</t>
  </si>
  <si>
    <t>Aberdeen School District</t>
  </si>
  <si>
    <t>00030</t>
  </si>
  <si>
    <t>14005</t>
  </si>
  <si>
    <t>113</t>
  </si>
  <si>
    <t>September 10, 2019</t>
  </si>
  <si>
    <t>(    0.582%)</t>
  </si>
  <si>
    <t>Adna School District</t>
  </si>
  <si>
    <t>00060</t>
  </si>
  <si>
    <t>21226</t>
  </si>
  <si>
    <t>Almira School District</t>
  </si>
  <si>
    <t>00090</t>
  </si>
  <si>
    <t>22017</t>
  </si>
  <si>
    <t>101</t>
  </si>
  <si>
    <t>(    4.760%)</t>
  </si>
  <si>
    <t>(    3.259%)</t>
  </si>
  <si>
    <t>Anacortes School District</t>
  </si>
  <si>
    <t>00150</t>
  </si>
  <si>
    <t>29103</t>
  </si>
  <si>
    <t>189</t>
  </si>
  <si>
    <t>Arlington School District</t>
  </si>
  <si>
    <t>00240</t>
  </si>
  <si>
    <t>31016</t>
  </si>
  <si>
    <t>Asotin-Anatone School District</t>
  </si>
  <si>
    <t>00280</t>
  </si>
  <si>
    <t>02420</t>
  </si>
  <si>
    <t>123</t>
  </si>
  <si>
    <t>Auburn School District</t>
  </si>
  <si>
    <t>00300</t>
  </si>
  <si>
    <t>17408</t>
  </si>
  <si>
    <t>121</t>
  </si>
  <si>
    <t>Bainbridge Island School District</t>
  </si>
  <si>
    <t>00330</t>
  </si>
  <si>
    <t>18303</t>
  </si>
  <si>
    <t>Battle Ground School District</t>
  </si>
  <si>
    <t>00380</t>
  </si>
  <si>
    <t>06119</t>
  </si>
  <si>
    <t>112</t>
  </si>
  <si>
    <t>Bellevue School District</t>
  </si>
  <si>
    <t>00390</t>
  </si>
  <si>
    <t>17405</t>
  </si>
  <si>
    <t>Bellingham School District</t>
  </si>
  <si>
    <t>00420</t>
  </si>
  <si>
    <t>37501</t>
  </si>
  <si>
    <t>Benge School District</t>
  </si>
  <si>
    <t>00450</t>
  </si>
  <si>
    <t>01122</t>
  </si>
  <si>
    <t>(   37.955%)</t>
  </si>
  <si>
    <t>(    7.296%)</t>
  </si>
  <si>
    <t>Bethel School District</t>
  </si>
  <si>
    <t>00480</t>
  </si>
  <si>
    <t>27403</t>
  </si>
  <si>
    <t>Bickleton School District</t>
  </si>
  <si>
    <t>00510</t>
  </si>
  <si>
    <t>20203</t>
  </si>
  <si>
    <t>105</t>
  </si>
  <si>
    <t>(    8.511%)</t>
  </si>
  <si>
    <t>Blaine School District</t>
  </si>
  <si>
    <t>00570</t>
  </si>
  <si>
    <t>37503</t>
  </si>
  <si>
    <t>Boistfort School District</t>
  </si>
  <si>
    <t>00630</t>
  </si>
  <si>
    <t>21234</t>
  </si>
  <si>
    <t>Bremerton School District</t>
  </si>
  <si>
    <t>00660</t>
  </si>
  <si>
    <t>18100</t>
  </si>
  <si>
    <t>114</t>
  </si>
  <si>
    <t>Brewster School District</t>
  </si>
  <si>
    <t>00690</t>
  </si>
  <si>
    <t>24111</t>
  </si>
  <si>
    <t>171</t>
  </si>
  <si>
    <t>Bridgeport School District</t>
  </si>
  <si>
    <t>00720</t>
  </si>
  <si>
    <t>09075</t>
  </si>
  <si>
    <t>Brinnon School District</t>
  </si>
  <si>
    <t>00750</t>
  </si>
  <si>
    <t>16046</t>
  </si>
  <si>
    <t>Burlington-Edison School District</t>
  </si>
  <si>
    <t>00780</t>
  </si>
  <si>
    <t>29100</t>
  </si>
  <si>
    <t>Camas School District</t>
  </si>
  <si>
    <t>00810</t>
  </si>
  <si>
    <t>06117</t>
  </si>
  <si>
    <t>Cape Flattery School District</t>
  </si>
  <si>
    <t>00840</t>
  </si>
  <si>
    <t>05401</t>
  </si>
  <si>
    <t>(    5.842%)</t>
  </si>
  <si>
    <t>(    0.989%)</t>
  </si>
  <si>
    <t>Carbonado School District</t>
  </si>
  <si>
    <t>00870</t>
  </si>
  <si>
    <t>27019</t>
  </si>
  <si>
    <t>Cascade School District</t>
  </si>
  <si>
    <t>00950</t>
  </si>
  <si>
    <t>04228</t>
  </si>
  <si>
    <t>Cashmere School District</t>
  </si>
  <si>
    <t>00960</t>
  </si>
  <si>
    <t>04222</t>
  </si>
  <si>
    <t>Castle Rock School District</t>
  </si>
  <si>
    <t>00990</t>
  </si>
  <si>
    <t>08401</t>
  </si>
  <si>
    <t>Centerville School District</t>
  </si>
  <si>
    <t>01050</t>
  </si>
  <si>
    <t>20215</t>
  </si>
  <si>
    <t>(    7.629%)</t>
  </si>
  <si>
    <t>Central Kitsap School District</t>
  </si>
  <si>
    <t>01080</t>
  </si>
  <si>
    <t>18401</t>
  </si>
  <si>
    <t>Central Valley School District</t>
  </si>
  <si>
    <t>01110</t>
  </si>
  <si>
    <t>32356</t>
  </si>
  <si>
    <t>Centralia School District</t>
  </si>
  <si>
    <t>01140</t>
  </si>
  <si>
    <t>21401</t>
  </si>
  <si>
    <t>Chehalis School District</t>
  </si>
  <si>
    <t>01170</t>
  </si>
  <si>
    <t>21302</t>
  </si>
  <si>
    <t>Cheney School District</t>
  </si>
  <si>
    <t>01230</t>
  </si>
  <si>
    <t>32360</t>
  </si>
  <si>
    <t>Chewelah School District</t>
  </si>
  <si>
    <t>01260</t>
  </si>
  <si>
    <t>33036</t>
  </si>
  <si>
    <t>Chimacum School District</t>
  </si>
  <si>
    <t>01290</t>
  </si>
  <si>
    <t>16049</t>
  </si>
  <si>
    <t>Clarkston School District</t>
  </si>
  <si>
    <t>01320</t>
  </si>
  <si>
    <t>02250</t>
  </si>
  <si>
    <t>Cle Elum-Roslyn School District</t>
  </si>
  <si>
    <t>01350</t>
  </si>
  <si>
    <t>19404</t>
  </si>
  <si>
    <t>Clover Park School District</t>
  </si>
  <si>
    <t>01410</t>
  </si>
  <si>
    <t>27400</t>
  </si>
  <si>
    <t>(    6.333%)</t>
  </si>
  <si>
    <t>Colfax School District</t>
  </si>
  <si>
    <t>01440</t>
  </si>
  <si>
    <t>38300</t>
  </si>
  <si>
    <t>(    3.180%)</t>
  </si>
  <si>
    <t>College Place School District</t>
  </si>
  <si>
    <t>01470</t>
  </si>
  <si>
    <t>36250</t>
  </si>
  <si>
    <t>Colton School District</t>
  </si>
  <si>
    <t>01500</t>
  </si>
  <si>
    <t>38306</t>
  </si>
  <si>
    <t>(    4.617%)</t>
  </si>
  <si>
    <t>Columbia School District (Stevens)</t>
  </si>
  <si>
    <t>01560</t>
  </si>
  <si>
    <t>33206</t>
  </si>
  <si>
    <t>Columbia School District (Walla Walla)</t>
  </si>
  <si>
    <t>01590</t>
  </si>
  <si>
    <t>36400</t>
  </si>
  <si>
    <t>Colville School District</t>
  </si>
  <si>
    <t>01630</t>
  </si>
  <si>
    <t>33115</t>
  </si>
  <si>
    <t>(    1.457%)</t>
  </si>
  <si>
    <t>Concrete School District</t>
  </si>
  <si>
    <t>01660</t>
  </si>
  <si>
    <t>29011</t>
  </si>
  <si>
    <t>Conway School District</t>
  </si>
  <si>
    <t>01680</t>
  </si>
  <si>
    <t>29317</t>
  </si>
  <si>
    <t>Cosmopolis School District</t>
  </si>
  <si>
    <t>01710</t>
  </si>
  <si>
    <t>14099</t>
  </si>
  <si>
    <t>Coulee-Hartline School District</t>
  </si>
  <si>
    <t>03440</t>
  </si>
  <si>
    <t>13151</t>
  </si>
  <si>
    <t>(    0.232%)</t>
  </si>
  <si>
    <t>Coupeville School District</t>
  </si>
  <si>
    <t>01800</t>
  </si>
  <si>
    <t>15204</t>
  </si>
  <si>
    <t>Crescent School District</t>
  </si>
  <si>
    <t>01830</t>
  </si>
  <si>
    <t>05313</t>
  </si>
  <si>
    <t>Creston School District</t>
  </si>
  <si>
    <t>01860</t>
  </si>
  <si>
    <t>22073</t>
  </si>
  <si>
    <t>Curlew School District</t>
  </si>
  <si>
    <t>01890</t>
  </si>
  <si>
    <t>10050</t>
  </si>
  <si>
    <t>(    8.204%)</t>
  </si>
  <si>
    <t>Cusick School District</t>
  </si>
  <si>
    <t>01920</t>
  </si>
  <si>
    <t>26059</t>
  </si>
  <si>
    <t>Damman School District</t>
  </si>
  <si>
    <t>01950</t>
  </si>
  <si>
    <t>19007</t>
  </si>
  <si>
    <t>Darrington School District</t>
  </si>
  <si>
    <t>01980</t>
  </si>
  <si>
    <t>31330</t>
  </si>
  <si>
    <t>Davenport School District</t>
  </si>
  <si>
    <t>02010</t>
  </si>
  <si>
    <t>22207</t>
  </si>
  <si>
    <t>Dayton School District</t>
  </si>
  <si>
    <t>02040</t>
  </si>
  <si>
    <t>07002</t>
  </si>
  <si>
    <t>Deer Park School District</t>
  </si>
  <si>
    <t>02070</t>
  </si>
  <si>
    <t>32414</t>
  </si>
  <si>
    <t>Dieringer School District</t>
  </si>
  <si>
    <t>02130</t>
  </si>
  <si>
    <t>27343</t>
  </si>
  <si>
    <t>Dixie School District</t>
  </si>
  <si>
    <t>02160</t>
  </si>
  <si>
    <t>36101</t>
  </si>
  <si>
    <t>(    5.702%)</t>
  </si>
  <si>
    <t>(    0.475%)</t>
  </si>
  <si>
    <t>East Valley School District (Spokane)</t>
  </si>
  <si>
    <t>02280</t>
  </si>
  <si>
    <t>32361</t>
  </si>
  <si>
    <t>East Valley School District (Yakima)</t>
  </si>
  <si>
    <t>05370</t>
  </si>
  <si>
    <t>39090</t>
  </si>
  <si>
    <t>Eastmont School District</t>
  </si>
  <si>
    <t>02310</t>
  </si>
  <si>
    <t>09206</t>
  </si>
  <si>
    <t>Easton School District</t>
  </si>
  <si>
    <t>02340</t>
  </si>
  <si>
    <t>19028</t>
  </si>
  <si>
    <t>Eatonville School District</t>
  </si>
  <si>
    <t>02370</t>
  </si>
  <si>
    <t>27404</t>
  </si>
  <si>
    <t>Edmonds School District</t>
  </si>
  <si>
    <t>02400</t>
  </si>
  <si>
    <t>31015</t>
  </si>
  <si>
    <t>Ellensburg School District</t>
  </si>
  <si>
    <t>02460</t>
  </si>
  <si>
    <t>19401</t>
  </si>
  <si>
    <t>Elma School District</t>
  </si>
  <si>
    <t>02490</t>
  </si>
  <si>
    <t>14068</t>
  </si>
  <si>
    <t>Endicott School District</t>
  </si>
  <si>
    <t>02520</t>
  </si>
  <si>
    <t>38308</t>
  </si>
  <si>
    <t>(   15.354%)</t>
  </si>
  <si>
    <t>Entiat School District</t>
  </si>
  <si>
    <t>02550</t>
  </si>
  <si>
    <t>04127</t>
  </si>
  <si>
    <t>Enumclaw School District</t>
  </si>
  <si>
    <t>00001</t>
  </si>
  <si>
    <t>17216</t>
  </si>
  <si>
    <t>(    1.039%)</t>
  </si>
  <si>
    <t>Ephrata School District</t>
  </si>
  <si>
    <t>02610</t>
  </si>
  <si>
    <t>13165</t>
  </si>
  <si>
    <t>Evaline School District</t>
  </si>
  <si>
    <t>02640</t>
  </si>
  <si>
    <t>21036</t>
  </si>
  <si>
    <t>Everett School District</t>
  </si>
  <si>
    <t>02670</t>
  </si>
  <si>
    <t>31002</t>
  </si>
  <si>
    <t>Evergreen School District (Clark)</t>
  </si>
  <si>
    <t>02700</t>
  </si>
  <si>
    <t>06114</t>
  </si>
  <si>
    <t>Evergreen School District (Stevens)</t>
  </si>
  <si>
    <t>02730</t>
  </si>
  <si>
    <t>33205</t>
  </si>
  <si>
    <t>Federal Way School District</t>
  </si>
  <si>
    <t>02820</t>
  </si>
  <si>
    <t>17210</t>
  </si>
  <si>
    <t>Ferndale School District</t>
  </si>
  <si>
    <t>02850</t>
  </si>
  <si>
    <t>37502</t>
  </si>
  <si>
    <t>Fife Public Schools</t>
  </si>
  <si>
    <t>02880</t>
  </si>
  <si>
    <t>27417</t>
  </si>
  <si>
    <t>Finley School District</t>
  </si>
  <si>
    <t>02910</t>
  </si>
  <si>
    <t>03053</t>
  </si>
  <si>
    <t>Franklin Pierce School District</t>
  </si>
  <si>
    <t>02940</t>
  </si>
  <si>
    <t>27402</t>
  </si>
  <si>
    <t>Freeman School District</t>
  </si>
  <si>
    <t>02970</t>
  </si>
  <si>
    <t>32358</t>
  </si>
  <si>
    <t>Garfield School District</t>
  </si>
  <si>
    <t>03000</t>
  </si>
  <si>
    <t>38302</t>
  </si>
  <si>
    <t>(    3.977%)</t>
  </si>
  <si>
    <t>Glenwood School District</t>
  </si>
  <si>
    <t>03030</t>
  </si>
  <si>
    <t>20401</t>
  </si>
  <si>
    <t>(   14.748%)</t>
  </si>
  <si>
    <t>Goldendale School District</t>
  </si>
  <si>
    <t>03090</t>
  </si>
  <si>
    <t>20404</t>
  </si>
  <si>
    <t>Grand Coulee Dam School District</t>
  </si>
  <si>
    <t>03130</t>
  </si>
  <si>
    <t>13301</t>
  </si>
  <si>
    <t>(    0.887%)</t>
  </si>
  <si>
    <t>Grandview School District</t>
  </si>
  <si>
    <t>03150</t>
  </si>
  <si>
    <t>39200</t>
  </si>
  <si>
    <t>Granger School District</t>
  </si>
  <si>
    <t>03180</t>
  </si>
  <si>
    <t>39204</t>
  </si>
  <si>
    <t>Granite Falls School District</t>
  </si>
  <si>
    <t>03210</t>
  </si>
  <si>
    <t>31332</t>
  </si>
  <si>
    <t>Grapeview School District</t>
  </si>
  <si>
    <t>03240</t>
  </si>
  <si>
    <t>23054</t>
  </si>
  <si>
    <t>Great Northern School District</t>
  </si>
  <si>
    <t>03270</t>
  </si>
  <si>
    <t>32312</t>
  </si>
  <si>
    <t>Green Mountain School District</t>
  </si>
  <si>
    <t>03300</t>
  </si>
  <si>
    <t>06103</t>
  </si>
  <si>
    <t>Griffin School District</t>
  </si>
  <si>
    <t>03330</t>
  </si>
  <si>
    <t>34324</t>
  </si>
  <si>
    <t>Harrington School District</t>
  </si>
  <si>
    <t>03360</t>
  </si>
  <si>
    <t>22204</t>
  </si>
  <si>
    <t>(    1.044%)</t>
  </si>
  <si>
    <t>Highland School District</t>
  </si>
  <si>
    <t>03510</t>
  </si>
  <si>
    <t>39203</t>
  </si>
  <si>
    <t>Highline School District</t>
  </si>
  <si>
    <t>03540</t>
  </si>
  <si>
    <t>17401</t>
  </si>
  <si>
    <t>Hockinson School District</t>
  </si>
  <si>
    <t>03570</t>
  </si>
  <si>
    <t>06098</t>
  </si>
  <si>
    <t>Hood Canal School District</t>
  </si>
  <si>
    <t>03600</t>
  </si>
  <si>
    <t>23404</t>
  </si>
  <si>
    <t>Hoquiam School District</t>
  </si>
  <si>
    <t>03660</t>
  </si>
  <si>
    <t>14028</t>
  </si>
  <si>
    <t>(    4.209%)</t>
  </si>
  <si>
    <t>(    1.758%)</t>
  </si>
  <si>
    <t>Inchelium School District</t>
  </si>
  <si>
    <t>00002</t>
  </si>
  <si>
    <t>10070</t>
  </si>
  <si>
    <t>Index School District</t>
  </si>
  <si>
    <t>03720</t>
  </si>
  <si>
    <t>31063</t>
  </si>
  <si>
    <t>Issaquah School District</t>
  </si>
  <si>
    <t>03750</t>
  </si>
  <si>
    <t>17411</t>
  </si>
  <si>
    <t>Kahlotus School District</t>
  </si>
  <si>
    <t>03780</t>
  </si>
  <si>
    <t>11056</t>
  </si>
  <si>
    <t>(   15.050%)</t>
  </si>
  <si>
    <t>(    7.290%)</t>
  </si>
  <si>
    <t>Kalama School District</t>
  </si>
  <si>
    <t>03810</t>
  </si>
  <si>
    <t>08402</t>
  </si>
  <si>
    <t>Keller School District</t>
  </si>
  <si>
    <t>03870</t>
  </si>
  <si>
    <t>10003</t>
  </si>
  <si>
    <t>(    0.207%)</t>
  </si>
  <si>
    <t>Kelso School District</t>
  </si>
  <si>
    <t>00003</t>
  </si>
  <si>
    <t>08458</t>
  </si>
  <si>
    <t>Kennewick School District</t>
  </si>
  <si>
    <t>03930</t>
  </si>
  <si>
    <t>03017</t>
  </si>
  <si>
    <t>Kent School District</t>
  </si>
  <si>
    <t>03960</t>
  </si>
  <si>
    <t>17415</t>
  </si>
  <si>
    <t>Kettle Falls School District</t>
  </si>
  <si>
    <t>03990</t>
  </si>
  <si>
    <t>33212</t>
  </si>
  <si>
    <t>Kiona-Benton School District</t>
  </si>
  <si>
    <t>04020</t>
  </si>
  <si>
    <t>03052</t>
  </si>
  <si>
    <t>Kittitas School District</t>
  </si>
  <si>
    <t>04050</t>
  </si>
  <si>
    <t>19403</t>
  </si>
  <si>
    <t>Klickitat School District</t>
  </si>
  <si>
    <t>04080</t>
  </si>
  <si>
    <t>20402</t>
  </si>
  <si>
    <t>(   13.208%)</t>
  </si>
  <si>
    <t>La Center School District</t>
  </si>
  <si>
    <t>04170</t>
  </si>
  <si>
    <t>06101</t>
  </si>
  <si>
    <t>La Conner School District</t>
  </si>
  <si>
    <t>04110</t>
  </si>
  <si>
    <t>29311</t>
  </si>
  <si>
    <t>LaCrosse School District</t>
  </si>
  <si>
    <t>04150</t>
  </si>
  <si>
    <t>38126</t>
  </si>
  <si>
    <t>(   13.706%)</t>
  </si>
  <si>
    <t>Lake Chelan School District</t>
  </si>
  <si>
    <t>01200</t>
  </si>
  <si>
    <t>04129</t>
  </si>
  <si>
    <t>Lake Quinault School District</t>
  </si>
  <si>
    <t>07050</t>
  </si>
  <si>
    <t>14097</t>
  </si>
  <si>
    <t>(    7.507%)</t>
  </si>
  <si>
    <t>(    3.715%)</t>
  </si>
  <si>
    <t>Lake Stevens School District</t>
  </si>
  <si>
    <t>04200</t>
  </si>
  <si>
    <t>31004</t>
  </si>
  <si>
    <t>Lake Washington School District</t>
  </si>
  <si>
    <t>04230</t>
  </si>
  <si>
    <t>17414</t>
  </si>
  <si>
    <t>Lakewood School District</t>
  </si>
  <si>
    <t>04260</t>
  </si>
  <si>
    <t>31306</t>
  </si>
  <si>
    <t>Lamont School District</t>
  </si>
  <si>
    <t>04290</t>
  </si>
  <si>
    <t>38264</t>
  </si>
  <si>
    <t>(   19.742%)</t>
  </si>
  <si>
    <t>Liberty School District</t>
  </si>
  <si>
    <t>04380</t>
  </si>
  <si>
    <t>32362</t>
  </si>
  <si>
    <t>Lind School District</t>
  </si>
  <si>
    <t>04410</t>
  </si>
  <si>
    <t>01158</t>
  </si>
  <si>
    <t>Longview Public Schools</t>
  </si>
  <si>
    <t>04470</t>
  </si>
  <si>
    <t>08122</t>
  </si>
  <si>
    <t>Loon Lake School District</t>
  </si>
  <si>
    <t>04500</t>
  </si>
  <si>
    <t>33183</t>
  </si>
  <si>
    <t>Lopez School District</t>
  </si>
  <si>
    <t>04530</t>
  </si>
  <si>
    <t>28144</t>
  </si>
  <si>
    <t>Lyle School District</t>
  </si>
  <si>
    <t>04590</t>
  </si>
  <si>
    <t>20406</t>
  </si>
  <si>
    <t>(    0.177%)</t>
  </si>
  <si>
    <t>Lynden School District</t>
  </si>
  <si>
    <t>04620</t>
  </si>
  <si>
    <t>37504</t>
  </si>
  <si>
    <t>Mabton School District</t>
  </si>
  <si>
    <t>04650</t>
  </si>
  <si>
    <t>39120</t>
  </si>
  <si>
    <t>Mansfield School District</t>
  </si>
  <si>
    <t>04710</t>
  </si>
  <si>
    <t>09207</t>
  </si>
  <si>
    <t>(    1.801%)</t>
  </si>
  <si>
    <t>Manson School District</t>
  </si>
  <si>
    <t>04740</t>
  </si>
  <si>
    <t>04019</t>
  </si>
  <si>
    <t>Mary M. Knight School District</t>
  </si>
  <si>
    <t>04800</t>
  </si>
  <si>
    <t>23311</t>
  </si>
  <si>
    <t>Mary Walker School District</t>
  </si>
  <si>
    <t>04830</t>
  </si>
  <si>
    <t>33207</t>
  </si>
  <si>
    <t>Marysville School District</t>
  </si>
  <si>
    <t>04860</t>
  </si>
  <si>
    <t>31025</t>
  </si>
  <si>
    <t>McCleary School District</t>
  </si>
  <si>
    <t>04890</t>
  </si>
  <si>
    <t>14065</t>
  </si>
  <si>
    <t>Mead School District</t>
  </si>
  <si>
    <t>04920</t>
  </si>
  <si>
    <t>32354</t>
  </si>
  <si>
    <t>Medical Lake School District</t>
  </si>
  <si>
    <t>04950</t>
  </si>
  <si>
    <t>32326</t>
  </si>
  <si>
    <t>(    0.315%)</t>
  </si>
  <si>
    <t>Mercer Island School District</t>
  </si>
  <si>
    <t>04980</t>
  </si>
  <si>
    <t>17400</t>
  </si>
  <si>
    <t>Meridian School District</t>
  </si>
  <si>
    <t>05010</t>
  </si>
  <si>
    <t>37505</t>
  </si>
  <si>
    <t>Methow Valley School District</t>
  </si>
  <si>
    <t>05020</t>
  </si>
  <si>
    <t>24350</t>
  </si>
  <si>
    <t>Mill A School District</t>
  </si>
  <si>
    <t>05040</t>
  </si>
  <si>
    <t>30031</t>
  </si>
  <si>
    <t>(   11.987%)</t>
  </si>
  <si>
    <t>Monroe School District</t>
  </si>
  <si>
    <t>05130</t>
  </si>
  <si>
    <t>31103</t>
  </si>
  <si>
    <t>Montesano School District</t>
  </si>
  <si>
    <t>05160</t>
  </si>
  <si>
    <t>14066</t>
  </si>
  <si>
    <t>Morton School District</t>
  </si>
  <si>
    <t>05190</t>
  </si>
  <si>
    <t>21214</t>
  </si>
  <si>
    <t>Moses Lake School District</t>
  </si>
  <si>
    <t>05220</t>
  </si>
  <si>
    <t>13161</t>
  </si>
  <si>
    <t>Mossyrock School District</t>
  </si>
  <si>
    <t>05250</t>
  </si>
  <si>
    <t>21206</t>
  </si>
  <si>
    <t>Mount Adams School District</t>
  </si>
  <si>
    <t>05280</t>
  </si>
  <si>
    <t>39209</t>
  </si>
  <si>
    <t>(    4.225%)</t>
  </si>
  <si>
    <t>Mount Baker School District</t>
  </si>
  <si>
    <t>05310</t>
  </si>
  <si>
    <t>37507</t>
  </si>
  <si>
    <t>Mount Pleasant School District</t>
  </si>
  <si>
    <t>05340</t>
  </si>
  <si>
    <t>30029</t>
  </si>
  <si>
    <t>Mount Vernon School District</t>
  </si>
  <si>
    <t>05400</t>
  </si>
  <si>
    <t>29320</t>
  </si>
  <si>
    <t>Mukilteo School District</t>
  </si>
  <si>
    <t>05430</t>
  </si>
  <si>
    <t>31006</t>
  </si>
  <si>
    <t>Naches Valley School District</t>
  </si>
  <si>
    <t>05460</t>
  </si>
  <si>
    <t>39003</t>
  </si>
  <si>
    <t>(    1.360%)</t>
  </si>
  <si>
    <t>Napavine School District</t>
  </si>
  <si>
    <t>05490</t>
  </si>
  <si>
    <t>21014</t>
  </si>
  <si>
    <t>Naselle-Grays River Valley School District</t>
  </si>
  <si>
    <t>05520</t>
  </si>
  <si>
    <t>25155</t>
  </si>
  <si>
    <t>Nespelem School District</t>
  </si>
  <si>
    <t>05550</t>
  </si>
  <si>
    <t>24014</t>
  </si>
  <si>
    <t>(    0.247%)</t>
  </si>
  <si>
    <t>Newport School District</t>
  </si>
  <si>
    <t>05610</t>
  </si>
  <si>
    <t>26056</t>
  </si>
  <si>
    <t>Nine Mile Falls School District</t>
  </si>
  <si>
    <t>05640</t>
  </si>
  <si>
    <t>32325</t>
  </si>
  <si>
    <t>Nooksack Valley School District</t>
  </si>
  <si>
    <t>05670</t>
  </si>
  <si>
    <t>37506</t>
  </si>
  <si>
    <t>North Beach School District</t>
  </si>
  <si>
    <t>05700</t>
  </si>
  <si>
    <t>14064</t>
  </si>
  <si>
    <t>North Franklin School District</t>
  </si>
  <si>
    <t>05730</t>
  </si>
  <si>
    <t>11051</t>
  </si>
  <si>
    <t>North Kitsap School District</t>
  </si>
  <si>
    <t>05760</t>
  </si>
  <si>
    <t>18400</t>
  </si>
  <si>
    <t>North Mason School District</t>
  </si>
  <si>
    <t>05790</t>
  </si>
  <si>
    <t>23403</t>
  </si>
  <si>
    <t>North River School District</t>
  </si>
  <si>
    <t>05820</t>
  </si>
  <si>
    <t>25200</t>
  </si>
  <si>
    <t>(   10.884%)</t>
  </si>
  <si>
    <t>North Thurston Public Schools</t>
  </si>
  <si>
    <t>05850</t>
  </si>
  <si>
    <t>34003</t>
  </si>
  <si>
    <t>Northport School District</t>
  </si>
  <si>
    <t>05880</t>
  </si>
  <si>
    <t>33211</t>
  </si>
  <si>
    <t>Northshore School District</t>
  </si>
  <si>
    <t>05910</t>
  </si>
  <si>
    <t>17417</t>
  </si>
  <si>
    <t>Oak Harbor School District</t>
  </si>
  <si>
    <t>05940</t>
  </si>
  <si>
    <t>15201</t>
  </si>
  <si>
    <t>Oakesdale School District</t>
  </si>
  <si>
    <t>05970</t>
  </si>
  <si>
    <t>38324</t>
  </si>
  <si>
    <t>(    4.629%)</t>
  </si>
  <si>
    <t>Oakville School District</t>
  </si>
  <si>
    <t>06000</t>
  </si>
  <si>
    <t>14400</t>
  </si>
  <si>
    <t>(    0.052%)</t>
  </si>
  <si>
    <t>Ocean Beach School District</t>
  </si>
  <si>
    <t>06060</t>
  </si>
  <si>
    <t>25101</t>
  </si>
  <si>
    <t>Ocosta School District</t>
  </si>
  <si>
    <t>06090</t>
  </si>
  <si>
    <t>14172</t>
  </si>
  <si>
    <t>Odessa School District</t>
  </si>
  <si>
    <t>06120</t>
  </si>
  <si>
    <t>22105</t>
  </si>
  <si>
    <t>(    8.452%)</t>
  </si>
  <si>
    <t>Okanogan School District</t>
  </si>
  <si>
    <t>06150</t>
  </si>
  <si>
    <t>24105</t>
  </si>
  <si>
    <t>Olympia School District</t>
  </si>
  <si>
    <t>06180</t>
  </si>
  <si>
    <t>34111</t>
  </si>
  <si>
    <t>Omak School District</t>
  </si>
  <si>
    <t>06220</t>
  </si>
  <si>
    <t>24019</t>
  </si>
  <si>
    <t>Onalaska School District</t>
  </si>
  <si>
    <t>06240</t>
  </si>
  <si>
    <t>21300</t>
  </si>
  <si>
    <t>Onion Creek School District</t>
  </si>
  <si>
    <t>06270</t>
  </si>
  <si>
    <t>33030</t>
  </si>
  <si>
    <t>Orcas Island School District</t>
  </si>
  <si>
    <t>06300</t>
  </si>
  <si>
    <t>28137</t>
  </si>
  <si>
    <t>Orchard Prairie School District</t>
  </si>
  <si>
    <t>06330</t>
  </si>
  <si>
    <t>32123</t>
  </si>
  <si>
    <t>Orient School District</t>
  </si>
  <si>
    <t>06360</t>
  </si>
  <si>
    <t>10065</t>
  </si>
  <si>
    <t>Orondo School District</t>
  </si>
  <si>
    <t>06390</t>
  </si>
  <si>
    <t>09013</t>
  </si>
  <si>
    <t>Oroville School District</t>
  </si>
  <si>
    <t>06420</t>
  </si>
  <si>
    <t>24410</t>
  </si>
  <si>
    <t>Orting School District</t>
  </si>
  <si>
    <t>06450</t>
  </si>
  <si>
    <t>27344</t>
  </si>
  <si>
    <t>Othello School District</t>
  </si>
  <si>
    <t>06480</t>
  </si>
  <si>
    <t>01147</t>
  </si>
  <si>
    <t>Palisades School District</t>
  </si>
  <si>
    <t>06510</t>
  </si>
  <si>
    <t>09102</t>
  </si>
  <si>
    <t>(   38.061%)</t>
  </si>
  <si>
    <t>Palouse School District</t>
  </si>
  <si>
    <t>06540</t>
  </si>
  <si>
    <t>38301</t>
  </si>
  <si>
    <t>(    1.268%)</t>
  </si>
  <si>
    <t>Pasco School District</t>
  </si>
  <si>
    <t>06570</t>
  </si>
  <si>
    <t>11001</t>
  </si>
  <si>
    <t>Pateros School District</t>
  </si>
  <si>
    <t>06600</t>
  </si>
  <si>
    <t>24122</t>
  </si>
  <si>
    <t>(    4.205%)</t>
  </si>
  <si>
    <t>(    0.595%)</t>
  </si>
  <si>
    <t>Paterson School District</t>
  </si>
  <si>
    <t>06630</t>
  </si>
  <si>
    <t>03050</t>
  </si>
  <si>
    <t>Pe Ell School District</t>
  </si>
  <si>
    <t>06660</t>
  </si>
  <si>
    <t>21301</t>
  </si>
  <si>
    <t>Peninsula School District</t>
  </si>
  <si>
    <t>06690</t>
  </si>
  <si>
    <t>27401</t>
  </si>
  <si>
    <t>Pioneer School District</t>
  </si>
  <si>
    <t>06750</t>
  </si>
  <si>
    <t>23402</t>
  </si>
  <si>
    <t>Pomeroy School District</t>
  </si>
  <si>
    <t>06780</t>
  </si>
  <si>
    <t>12110</t>
  </si>
  <si>
    <t>(    6.604%)</t>
  </si>
  <si>
    <t>(    2.023%)</t>
  </si>
  <si>
    <t>Port Angeles School District</t>
  </si>
  <si>
    <t>06820</t>
  </si>
  <si>
    <t>05121</t>
  </si>
  <si>
    <t>Port Townsend School District</t>
  </si>
  <si>
    <t>06840</t>
  </si>
  <si>
    <t>16050</t>
  </si>
  <si>
    <t>Prescott School District</t>
  </si>
  <si>
    <t>06870</t>
  </si>
  <si>
    <t>36402</t>
  </si>
  <si>
    <t>(   20.615%)</t>
  </si>
  <si>
    <t>Prosser School District</t>
  </si>
  <si>
    <t>06900</t>
  </si>
  <si>
    <t>03116</t>
  </si>
  <si>
    <t>Pullman School District</t>
  </si>
  <si>
    <t>06930</t>
  </si>
  <si>
    <t>38267</t>
  </si>
  <si>
    <t>Puyallup School District</t>
  </si>
  <si>
    <t>06960</t>
  </si>
  <si>
    <t>27003</t>
  </si>
  <si>
    <t>Queets-Clearwater School District</t>
  </si>
  <si>
    <t>01380</t>
  </si>
  <si>
    <t>16020</t>
  </si>
  <si>
    <t>Quilcene School District</t>
  </si>
  <si>
    <t>06990</t>
  </si>
  <si>
    <t>16048</t>
  </si>
  <si>
    <t>Quillayute Valley School District</t>
  </si>
  <si>
    <t>07020</t>
  </si>
  <si>
    <t>05402</t>
  </si>
  <si>
    <t>(    0.611%)</t>
  </si>
  <si>
    <t>Quincy School District</t>
  </si>
  <si>
    <t>07080</t>
  </si>
  <si>
    <t>13144</t>
  </si>
  <si>
    <t>Rainier School District</t>
  </si>
  <si>
    <t>07110</t>
  </si>
  <si>
    <t>34307</t>
  </si>
  <si>
    <t>Raymond School District</t>
  </si>
  <si>
    <t>07140</t>
  </si>
  <si>
    <t>25116</t>
  </si>
  <si>
    <t>(    3.981%)</t>
  </si>
  <si>
    <t>(    0.206%)</t>
  </si>
  <si>
    <t>Reardan-Edwall School District</t>
  </si>
  <si>
    <t>07210</t>
  </si>
  <si>
    <t>22009</t>
  </si>
  <si>
    <t>Renton School District</t>
  </si>
  <si>
    <t>07230</t>
  </si>
  <si>
    <t>17403</t>
  </si>
  <si>
    <t>Republic School District</t>
  </si>
  <si>
    <t>07260</t>
  </si>
  <si>
    <t>10309</t>
  </si>
  <si>
    <t>Richland School District</t>
  </si>
  <si>
    <t>07320</t>
  </si>
  <si>
    <t>03400</t>
  </si>
  <si>
    <t>Ridgefield School District</t>
  </si>
  <si>
    <t>07350</t>
  </si>
  <si>
    <t>06122</t>
  </si>
  <si>
    <t>Ritzville School District</t>
  </si>
  <si>
    <t>07380</t>
  </si>
  <si>
    <t>01160</t>
  </si>
  <si>
    <t>(    3.512%)</t>
  </si>
  <si>
    <t>(    0.227%)</t>
  </si>
  <si>
    <t>Riverside School District</t>
  </si>
  <si>
    <t>07440</t>
  </si>
  <si>
    <t>32416</t>
  </si>
  <si>
    <t>Riverview School District</t>
  </si>
  <si>
    <t>04560</t>
  </si>
  <si>
    <t>17407</t>
  </si>
  <si>
    <t>Rochester School District</t>
  </si>
  <si>
    <t>07470</t>
  </si>
  <si>
    <t>34401</t>
  </si>
  <si>
    <t>Roosevelt School District</t>
  </si>
  <si>
    <t>07530</t>
  </si>
  <si>
    <t>20403</t>
  </si>
  <si>
    <t>Rosalia School District</t>
  </si>
  <si>
    <t>07560</t>
  </si>
  <si>
    <t>38320</t>
  </si>
  <si>
    <t>(   13.448%)</t>
  </si>
  <si>
    <t>Royal School District</t>
  </si>
  <si>
    <t>07620</t>
  </si>
  <si>
    <t>13160</t>
  </si>
  <si>
    <t>San Juan Island School District</t>
  </si>
  <si>
    <t>07650</t>
  </si>
  <si>
    <t>28149</t>
  </si>
  <si>
    <t>Satsop School District</t>
  </si>
  <si>
    <t>07680</t>
  </si>
  <si>
    <t>14104</t>
  </si>
  <si>
    <t>(    3.399%)</t>
  </si>
  <si>
    <t>Seattle School District</t>
  </si>
  <si>
    <t>07710</t>
  </si>
  <si>
    <t>17001</t>
  </si>
  <si>
    <t>Sedro-Woolley School District</t>
  </si>
  <si>
    <t>07740</t>
  </si>
  <si>
    <t>29101</t>
  </si>
  <si>
    <t>Selah School District</t>
  </si>
  <si>
    <t>07770</t>
  </si>
  <si>
    <t>39119</t>
  </si>
  <si>
    <t>Selkirk School District</t>
  </si>
  <si>
    <t>07800</t>
  </si>
  <si>
    <t>26070</t>
  </si>
  <si>
    <t>Sequim School District</t>
  </si>
  <si>
    <t>07830</t>
  </si>
  <si>
    <t>05323</t>
  </si>
  <si>
    <t>Shaw Island School District</t>
  </si>
  <si>
    <t>07860</t>
  </si>
  <si>
    <t>28010</t>
  </si>
  <si>
    <t>Shelton School District</t>
  </si>
  <si>
    <t>07900</t>
  </si>
  <si>
    <t>23309</t>
  </si>
  <si>
    <t>Shoreline School District</t>
  </si>
  <si>
    <t>07920</t>
  </si>
  <si>
    <t>17412</t>
  </si>
  <si>
    <t>(    0.852%)</t>
  </si>
  <si>
    <t>Skamania School District</t>
  </si>
  <si>
    <t>07950</t>
  </si>
  <si>
    <t>30002</t>
  </si>
  <si>
    <t>Skykomish School District</t>
  </si>
  <si>
    <t>07980</t>
  </si>
  <si>
    <t>17404</t>
  </si>
  <si>
    <t>(    1.728%)</t>
  </si>
  <si>
    <t>Snohomish School District</t>
  </si>
  <si>
    <t>08020</t>
  </si>
  <si>
    <t>31201</t>
  </si>
  <si>
    <t>Snoqualmie Valley School District</t>
  </si>
  <si>
    <t>08040</t>
  </si>
  <si>
    <t>17410</t>
  </si>
  <si>
    <t>Soap Lake School District</t>
  </si>
  <si>
    <t>08070</t>
  </si>
  <si>
    <t>13156</t>
  </si>
  <si>
    <t>South Bend School District</t>
  </si>
  <si>
    <t>08100</t>
  </si>
  <si>
    <t>25118</t>
  </si>
  <si>
    <t>(    6.709%)</t>
  </si>
  <si>
    <t>(    0.745%)</t>
  </si>
  <si>
    <t>South Kitsap School District</t>
  </si>
  <si>
    <t>08160</t>
  </si>
  <si>
    <t>18402</t>
  </si>
  <si>
    <t>South Whidbey School District</t>
  </si>
  <si>
    <t>08190</t>
  </si>
  <si>
    <t>15206</t>
  </si>
  <si>
    <t>Southside School District</t>
  </si>
  <si>
    <t>08220</t>
  </si>
  <si>
    <t>23042</t>
  </si>
  <si>
    <t>Spokane Public Schools</t>
  </si>
  <si>
    <t>08250</t>
  </si>
  <si>
    <t>32081</t>
  </si>
  <si>
    <t>Sprague School District</t>
  </si>
  <si>
    <t>08280</t>
  </si>
  <si>
    <t>22008</t>
  </si>
  <si>
    <t>(    7.530%)</t>
  </si>
  <si>
    <t>(    1.771%)</t>
  </si>
  <si>
    <t>St. John School District</t>
  </si>
  <si>
    <t>08310</t>
  </si>
  <si>
    <t>38322</t>
  </si>
  <si>
    <t>(    7.776%)</t>
  </si>
  <si>
    <t>Stanwood-Camano School District</t>
  </si>
  <si>
    <t>08340</t>
  </si>
  <si>
    <t>31401</t>
  </si>
  <si>
    <t>Star School District</t>
  </si>
  <si>
    <t>08370</t>
  </si>
  <si>
    <t>11054</t>
  </si>
  <si>
    <t>(   15.735%)</t>
  </si>
  <si>
    <t>Starbuck School District</t>
  </si>
  <si>
    <t>08400</t>
  </si>
  <si>
    <t>07035</t>
  </si>
  <si>
    <t>(    0.370%)</t>
  </si>
  <si>
    <t>Stehekin School District</t>
  </si>
  <si>
    <t>08430</t>
  </si>
  <si>
    <t>04069</t>
  </si>
  <si>
    <t>Steilacoom Historical School District</t>
  </si>
  <si>
    <t>08460</t>
  </si>
  <si>
    <t>27001</t>
  </si>
  <si>
    <t>Steptoe School District</t>
  </si>
  <si>
    <t>08490</t>
  </si>
  <si>
    <t>38304</t>
  </si>
  <si>
    <t>(    0.483%)</t>
  </si>
  <si>
    <t>Stevenson-Carson School District</t>
  </si>
  <si>
    <t>08520</t>
  </si>
  <si>
    <t>30303</t>
  </si>
  <si>
    <t>Sultan School District</t>
  </si>
  <si>
    <t>08550</t>
  </si>
  <si>
    <t>31311</t>
  </si>
  <si>
    <t>Summit Valley School District</t>
  </si>
  <si>
    <t>08580</t>
  </si>
  <si>
    <t>33202</t>
  </si>
  <si>
    <t>Sumner School District</t>
  </si>
  <si>
    <t>08610</t>
  </si>
  <si>
    <t>27320</t>
  </si>
  <si>
    <t>Sunnyside School District</t>
  </si>
  <si>
    <t>08670</t>
  </si>
  <si>
    <t>39201</t>
  </si>
  <si>
    <t>Tacoma Public Schools</t>
  </si>
  <si>
    <t>08700</t>
  </si>
  <si>
    <t>27010</t>
  </si>
  <si>
    <t>Taholah School District</t>
  </si>
  <si>
    <t>08730</t>
  </si>
  <si>
    <t>14077</t>
  </si>
  <si>
    <t>Tahoma School District</t>
  </si>
  <si>
    <t>08760</t>
  </si>
  <si>
    <t>17409</t>
  </si>
  <si>
    <t>Tekoa School District</t>
  </si>
  <si>
    <t>08790</t>
  </si>
  <si>
    <t>38265</t>
  </si>
  <si>
    <t>(    5.211%)</t>
  </si>
  <si>
    <t>Tenino School District</t>
  </si>
  <si>
    <t>08820</t>
  </si>
  <si>
    <t>34402</t>
  </si>
  <si>
    <t>Thorp School District</t>
  </si>
  <si>
    <t>08850</t>
  </si>
  <si>
    <t>19400</t>
  </si>
  <si>
    <t>Toledo School District</t>
  </si>
  <si>
    <t>08910</t>
  </si>
  <si>
    <t>21237</t>
  </si>
  <si>
    <t>Tonasket School District</t>
  </si>
  <si>
    <t>08940</t>
  </si>
  <si>
    <t>24404</t>
  </si>
  <si>
    <t>Toppenish School District</t>
  </si>
  <si>
    <t>08970</t>
  </si>
  <si>
    <t>39202</t>
  </si>
  <si>
    <t>Touchet School District</t>
  </si>
  <si>
    <t>09000</t>
  </si>
  <si>
    <t>36300</t>
  </si>
  <si>
    <t>Toutle Lake School District</t>
  </si>
  <si>
    <t>09030</t>
  </si>
  <si>
    <t>08130</t>
  </si>
  <si>
    <t>Trout Lake School District</t>
  </si>
  <si>
    <t>09060</t>
  </si>
  <si>
    <t>20400</t>
  </si>
  <si>
    <t>Tukwila School District</t>
  </si>
  <si>
    <t>17406</t>
  </si>
  <si>
    <t>Tumwater School District</t>
  </si>
  <si>
    <t>09100</t>
  </si>
  <si>
    <t>34033</t>
  </si>
  <si>
    <t>Union Gap School District</t>
  </si>
  <si>
    <t>09150</t>
  </si>
  <si>
    <t>39002</t>
  </si>
  <si>
    <t>University Place School District</t>
  </si>
  <si>
    <t>09180</t>
  </si>
  <si>
    <t>27083</t>
  </si>
  <si>
    <t>Valley School District</t>
  </si>
  <si>
    <t>09240</t>
  </si>
  <si>
    <t>33070</t>
  </si>
  <si>
    <t>Vancouver Public Schools</t>
  </si>
  <si>
    <t>09270</t>
  </si>
  <si>
    <t>06037</t>
  </si>
  <si>
    <t>Vashon Island School District</t>
  </si>
  <si>
    <t>09300</t>
  </si>
  <si>
    <t>17402</t>
  </si>
  <si>
    <t>Wahkiakum School District</t>
  </si>
  <si>
    <t>09330</t>
  </si>
  <si>
    <t>35200</t>
  </si>
  <si>
    <t>Wahluke School District</t>
  </si>
  <si>
    <t>09360</t>
  </si>
  <si>
    <t>13073</t>
  </si>
  <si>
    <t>Waitsburg School District</t>
  </si>
  <si>
    <t>09390</t>
  </si>
  <si>
    <t>36401</t>
  </si>
  <si>
    <t>(    1.829%)</t>
  </si>
  <si>
    <t>Walla Walla School District</t>
  </si>
  <si>
    <t>09450</t>
  </si>
  <si>
    <t>36140</t>
  </si>
  <si>
    <t>Wapato School District</t>
  </si>
  <si>
    <t>09480</t>
  </si>
  <si>
    <t>39207</t>
  </si>
  <si>
    <t>Warden School District</t>
  </si>
  <si>
    <t>09510</t>
  </si>
  <si>
    <t>13146</t>
  </si>
  <si>
    <t>Washougal School District</t>
  </si>
  <si>
    <t>09540</t>
  </si>
  <si>
    <t>06112</t>
  </si>
  <si>
    <t>Washtucna School District</t>
  </si>
  <si>
    <t>09570</t>
  </si>
  <si>
    <t>01109</t>
  </si>
  <si>
    <t>(   19.980%)</t>
  </si>
  <si>
    <t>(    1.065%)</t>
  </si>
  <si>
    <t>Waterville School District</t>
  </si>
  <si>
    <t>09600</t>
  </si>
  <si>
    <t>09209</t>
  </si>
  <si>
    <t>(    0.970%)</t>
  </si>
  <si>
    <t>Wellpinit School District</t>
  </si>
  <si>
    <t>09630</t>
  </si>
  <si>
    <t>33049</t>
  </si>
  <si>
    <t>Wenatchee School District</t>
  </si>
  <si>
    <t>09660</t>
  </si>
  <si>
    <t>04246</t>
  </si>
  <si>
    <t>West Valley School District (Spokane)</t>
  </si>
  <si>
    <t>09690</t>
  </si>
  <si>
    <t>32363</t>
  </si>
  <si>
    <t>West Valley School District (Yakima)</t>
  </si>
  <si>
    <t>09720</t>
  </si>
  <si>
    <t>39208</t>
  </si>
  <si>
    <t>White Pass School District</t>
  </si>
  <si>
    <t>09750</t>
  </si>
  <si>
    <t>21303</t>
  </si>
  <si>
    <t>(    9.145%)</t>
  </si>
  <si>
    <t>White River School District</t>
  </si>
  <si>
    <t>09780</t>
  </si>
  <si>
    <t>27416</t>
  </si>
  <si>
    <t>White Salmon Valley School District</t>
  </si>
  <si>
    <t>09810</t>
  </si>
  <si>
    <t>20405</t>
  </si>
  <si>
    <t>Wilbur School District</t>
  </si>
  <si>
    <t>09840</t>
  </si>
  <si>
    <t>22200</t>
  </si>
  <si>
    <t>(    8.227%)</t>
  </si>
  <si>
    <t>Willapa Valley School District</t>
  </si>
  <si>
    <t>09870</t>
  </si>
  <si>
    <t>25160</t>
  </si>
  <si>
    <t>(    1.583%)</t>
  </si>
  <si>
    <t>Wilson Creek School District</t>
  </si>
  <si>
    <t>09900</t>
  </si>
  <si>
    <t>13167</t>
  </si>
  <si>
    <t>(    4.124%)</t>
  </si>
  <si>
    <t>Winlock School District</t>
  </si>
  <si>
    <t>09930</t>
  </si>
  <si>
    <t>21232</t>
  </si>
  <si>
    <t>Wishkah Valley School District</t>
  </si>
  <si>
    <t>09990</t>
  </si>
  <si>
    <t>14117</t>
  </si>
  <si>
    <t>(    4.759%)</t>
  </si>
  <si>
    <t>(    0.549%)</t>
  </si>
  <si>
    <t>Wishram School District</t>
  </si>
  <si>
    <t>10020</t>
  </si>
  <si>
    <t>20094</t>
  </si>
  <si>
    <t>(    1.015%)</t>
  </si>
  <si>
    <t>Woodland School District</t>
  </si>
  <si>
    <t>08404</t>
  </si>
  <si>
    <t>Yakima School District</t>
  </si>
  <si>
    <t>10110</t>
  </si>
  <si>
    <t>39007</t>
  </si>
  <si>
    <t>Yelm Community Schools</t>
  </si>
  <si>
    <t>10140</t>
  </si>
  <si>
    <t>34002</t>
  </si>
  <si>
    <t>Zillah School District</t>
  </si>
  <si>
    <t>10170</t>
  </si>
  <si>
    <t>39205</t>
  </si>
  <si>
    <t>The 2000 estimates are based on an allocation of 2000 census block values to 2010 census blocks.</t>
  </si>
  <si>
    <t>The 2001-2009 estimates are consistent with OFM April 1 2001-2009 intercensal estimates at the county level.</t>
  </si>
  <si>
    <t>The 2010 estimates are based on actual 2010 census block values.</t>
  </si>
  <si>
    <t>The 2011-2019 estimates are consistent with OFM April 1 postcensal estimates at the county level.</t>
  </si>
  <si>
    <t>File prepared on 2019_09_11.</t>
  </si>
  <si>
    <t>Estimates of Household Population for School Districts</t>
  </si>
  <si>
    <t>Estimated Household Population 2000</t>
  </si>
  <si>
    <t>Estimated Household Population 2001</t>
  </si>
  <si>
    <t>Estimated Household Population 2002</t>
  </si>
  <si>
    <t>Estimated Household Population 2003</t>
  </si>
  <si>
    <t>Estimated Household Population 2004</t>
  </si>
  <si>
    <t>Estimated Household Population 2005</t>
  </si>
  <si>
    <t>Estimated Household Population 2006</t>
  </si>
  <si>
    <t>Estimated Household Population 2007</t>
  </si>
  <si>
    <t>Estimated Household Population 2008</t>
  </si>
  <si>
    <t>Estimated Household Population 2009</t>
  </si>
  <si>
    <t>Estimated Household Population 2010</t>
  </si>
  <si>
    <t>Estimated Household Population 2011</t>
  </si>
  <si>
    <t>Estimated Household Population 2012</t>
  </si>
  <si>
    <t>Estimated Household Population 2013</t>
  </si>
  <si>
    <t>Estimated Household Population 2014</t>
  </si>
  <si>
    <t>Estimated Household Population 2015</t>
  </si>
  <si>
    <t>Estimated Household Population 2016</t>
  </si>
  <si>
    <t>Estimated Household Population 2017</t>
  </si>
  <si>
    <t>Estimated Household Population 2018</t>
  </si>
  <si>
    <t>Estimated Household Population 2019</t>
  </si>
  <si>
    <t>Numeric Change in Household Population 2000 to 2010</t>
  </si>
  <si>
    <t>Percent Change in Household Population 2000 to 2010</t>
  </si>
  <si>
    <t>Numeric Change in Household Population 2010 to 2019</t>
  </si>
  <si>
    <t>Percent Change in Household Population 2010 to 2019</t>
  </si>
  <si>
    <t>(    0.443%)</t>
  </si>
  <si>
    <t>(    0.673%)</t>
  </si>
  <si>
    <t>(    9.173%)</t>
  </si>
  <si>
    <t>(    3.332%)</t>
  </si>
  <si>
    <t>(    0.708%)</t>
  </si>
  <si>
    <t>(    0.811%)</t>
  </si>
  <si>
    <t>(    0.664%)</t>
  </si>
  <si>
    <t>(    9.210%)</t>
  </si>
  <si>
    <t>(    0.481%)</t>
  </si>
  <si>
    <t>(   15.307%)</t>
  </si>
  <si>
    <t>(    0.469%)</t>
  </si>
  <si>
    <t>(    4.169%)</t>
  </si>
  <si>
    <t>(    1.709%)</t>
  </si>
  <si>
    <t>(   10.451%)</t>
  </si>
  <si>
    <t>(   13.376%)</t>
  </si>
  <si>
    <t>(    7.741%)</t>
  </si>
  <si>
    <t>(    3.725%)</t>
  </si>
  <si>
    <t>(    0.249%)</t>
  </si>
  <si>
    <t>(    0.414%)</t>
  </si>
  <si>
    <t>(    1.280%)</t>
  </si>
  <si>
    <t>(    0.252%)</t>
  </si>
  <si>
    <t>(    1.322%)</t>
  </si>
  <si>
    <t>(    1.156%)</t>
  </si>
  <si>
    <t>(    0.815%)</t>
  </si>
  <si>
    <t>(    2.262%)</t>
  </si>
  <si>
    <t>(    1.977%)</t>
  </si>
  <si>
    <t>(    0.604%)</t>
  </si>
  <si>
    <t>(    6.666%)</t>
  </si>
  <si>
    <t>(   21.627%)</t>
  </si>
  <si>
    <t>(   13.047%)</t>
  </si>
  <si>
    <t>(    1.577%)</t>
  </si>
  <si>
    <t>(    3.760%)</t>
  </si>
  <si>
    <t>(    0.044%)</t>
  </si>
  <si>
    <t>(    3.277%)</t>
  </si>
  <si>
    <t>(    0.714%)</t>
  </si>
  <si>
    <t>(    1.890%)</t>
  </si>
  <si>
    <t>(    6.680%)</t>
  </si>
  <si>
    <t>(    1.084%)</t>
  </si>
  <si>
    <t>(    5.709%)</t>
  </si>
  <si>
    <t>(    0.678%)</t>
  </si>
  <si>
    <t>(    8.552%)</t>
  </si>
  <si>
    <t>(    9.973%)</t>
  </si>
  <si>
    <t>Estimates of Group Quarter Population for School Districts</t>
  </si>
  <si>
    <t>Estimated Group Quarter Population 2000</t>
  </si>
  <si>
    <t>Estimated Group Quarter Population 2001</t>
  </si>
  <si>
    <t>Estimated Group Quarter Population 2002</t>
  </si>
  <si>
    <t>Estimated Group Quarter Population 2003</t>
  </si>
  <si>
    <t>Estimated Group Quarter Population 2004</t>
  </si>
  <si>
    <t>Estimated Group Quarter Population 2005</t>
  </si>
  <si>
    <t>Estimated Group Quarter Population 2006</t>
  </si>
  <si>
    <t>Estimated Group Quarter Population 2007</t>
  </si>
  <si>
    <t>Estimated Group Quarter Population 2008</t>
  </si>
  <si>
    <t>Estimated Group Quarter Population 2009</t>
  </si>
  <si>
    <t>Estimated Group Quarter Population 2010</t>
  </si>
  <si>
    <t>Estimated Group Quarter Population 2011</t>
  </si>
  <si>
    <t>Estimated Group Quarter Population 2012</t>
  </si>
  <si>
    <t>Estimated Group Quarter Population 2013</t>
  </si>
  <si>
    <t>Estimated Group Quarter Population 2014</t>
  </si>
  <si>
    <t>Estimated Group Quarter Population 2015</t>
  </si>
  <si>
    <t>Estimated Group Quarter Population 2016</t>
  </si>
  <si>
    <t>Estimated Group Quarter Population 2017</t>
  </si>
  <si>
    <t>Estimated Group Quarter Population 2018</t>
  </si>
  <si>
    <t>Estimated Group Quarter Population 2019</t>
  </si>
  <si>
    <t>Numeric Change in Group Quarters Population 2000 to 2010</t>
  </si>
  <si>
    <t>Percent Change in GQ Population 2000 to 2010</t>
  </si>
  <si>
    <t>Numeric Change in Group Quarters Population 2010 to 2019</t>
  </si>
  <si>
    <t>Percent Change in GQ Population 2010 to 2019</t>
  </si>
  <si>
    <t>(    8.671%)</t>
  </si>
  <si>
    <t>(   40.114%)</t>
  </si>
  <si>
    <t>(   17.307%)</t>
  </si>
  <si>
    <t>(    8.497%)</t>
  </si>
  <si>
    <t>(    2.370%)</t>
  </si>
  <si>
    <t>(   10.000%)</t>
  </si>
  <si>
    <t>(    3.204%)</t>
  </si>
  <si>
    <t>(   36.788%)</t>
  </si>
  <si>
    <t>(    2.274%)</t>
  </si>
  <si>
    <t>(   16.279%)</t>
  </si>
  <si>
    <t>(   22.154%)</t>
  </si>
  <si>
    <t>(    0.629%)</t>
  </si>
  <si>
    <t>(    9.272%)</t>
  </si>
  <si>
    <t>(   31.034%)</t>
  </si>
  <si>
    <t>(    9.230%)</t>
  </si>
  <si>
    <t>(   15.254%)</t>
  </si>
  <si>
    <t>(   81.645%)</t>
  </si>
  <si>
    <t>(   11.344%)</t>
  </si>
  <si>
    <t>(   24.068%)</t>
  </si>
  <si>
    <t>(   36.273%)</t>
  </si>
  <si>
    <t>(    3.774%)</t>
  </si>
  <si>
    <t>(    6.207%)</t>
  </si>
  <si>
    <t>(   17.647%)</t>
  </si>
  <si>
    <t>(   49.123%)</t>
  </si>
  <si>
    <t>(   18.391%)</t>
  </si>
  <si>
    <t>(   66.667%)</t>
  </si>
  <si>
    <t>(   41.096%)</t>
  </si>
  <si>
    <t>(   52.848%)</t>
  </si>
  <si>
    <t>(   48.940%)</t>
  </si>
  <si>
    <t>(  100.000%)</t>
  </si>
  <si>
    <t>(   30.235%)</t>
  </si>
  <si>
    <t>(   54.545%)</t>
  </si>
  <si>
    <t>(   35.028%)</t>
  </si>
  <si>
    <t>(   11.111%)</t>
  </si>
  <si>
    <t>(    0.530%)</t>
  </si>
  <si>
    <t>(   60.016%)</t>
  </si>
  <si>
    <t>(   35.527%)</t>
  </si>
  <si>
    <t>(   63.265%)</t>
  </si>
  <si>
    <t>(    3.855%)</t>
  </si>
  <si>
    <t>(   22.667%)</t>
  </si>
  <si>
    <t>(    4.255%)</t>
  </si>
  <si>
    <t>(   21.538%)</t>
  </si>
  <si>
    <t>(   42.797%)</t>
  </si>
  <si>
    <t>(    5.926%)</t>
  </si>
  <si>
    <t>(   77.778%)</t>
  </si>
  <si>
    <t>(    3.074%)</t>
  </si>
  <si>
    <t>(   55.034%)</t>
  </si>
  <si>
    <t>(    2.128%)</t>
  </si>
  <si>
    <t>(   33.333%)</t>
  </si>
  <si>
    <t>(   14.165%)</t>
  </si>
  <si>
    <t>(    1.163%)</t>
  </si>
  <si>
    <t>(    7.721%)</t>
  </si>
  <si>
    <t>(   17.148%)</t>
  </si>
  <si>
    <t>(    6.914%)</t>
  </si>
  <si>
    <t>(   37.500%)</t>
  </si>
  <si>
    <t>(   12.514%)</t>
  </si>
  <si>
    <t>(   23.051%)</t>
  </si>
  <si>
    <t>(   45.912%)</t>
  </si>
  <si>
    <t>(   24.419%)</t>
  </si>
  <si>
    <t>(   59.999%)</t>
  </si>
  <si>
    <t>(   38.794%)</t>
  </si>
  <si>
    <t>(   84.507%)</t>
  </si>
  <si>
    <t>(   22.231%)</t>
  </si>
  <si>
    <t>(   17.946%)</t>
  </si>
  <si>
    <t>(   34.032%)</t>
  </si>
  <si>
    <t>(    8.183%)</t>
  </si>
  <si>
    <t>(    6.931%)</t>
  </si>
  <si>
    <t>(   10.556%)</t>
  </si>
  <si>
    <t>(   69.054%)</t>
  </si>
  <si>
    <t>(    4.959%)</t>
  </si>
  <si>
    <t>(   64.009%)</t>
  </si>
  <si>
    <t>(   33.870%)</t>
  </si>
  <si>
    <t>(   39.024%)</t>
  </si>
  <si>
    <t>(   46.305%)</t>
  </si>
  <si>
    <t>(   15.870%)</t>
  </si>
  <si>
    <t>(   32.692%)</t>
  </si>
  <si>
    <t>(   85.185%)</t>
  </si>
  <si>
    <t>(   83.333%)</t>
  </si>
  <si>
    <t>(    7.050%)</t>
  </si>
  <si>
    <t>(   29.351%)</t>
  </si>
  <si>
    <t>(   17.154%)</t>
  </si>
  <si>
    <t>(   75.645%)</t>
  </si>
  <si>
    <t>(   64.286%)</t>
  </si>
  <si>
    <t>(   17.742%)</t>
  </si>
  <si>
    <t>(   98.315%)</t>
  </si>
  <si>
    <t>(   16.474%)</t>
  </si>
  <si>
    <t>(    0.691%)</t>
  </si>
  <si>
    <t>(   19.444%)</t>
  </si>
  <si>
    <t>(   20.968%)</t>
  </si>
  <si>
    <t>(   29.592%)</t>
  </si>
  <si>
    <t>(    3.568%)</t>
  </si>
  <si>
    <t>(   23.529%)</t>
  </si>
  <si>
    <t>(    1.897%)</t>
  </si>
  <si>
    <t>(   11.352%)</t>
  </si>
  <si>
    <t>(    0.506%)</t>
  </si>
  <si>
    <t>(   79.227%)</t>
  </si>
  <si>
    <t>(   11.013%)</t>
  </si>
  <si>
    <t>(   28.470%)</t>
  </si>
  <si>
    <t>(   65.625%)</t>
  </si>
  <si>
    <t>(   23.377%)</t>
  </si>
  <si>
    <t>(   40.659%)</t>
  </si>
  <si>
    <t>(   63.793%)</t>
  </si>
  <si>
    <t>(    2.703%)</t>
  </si>
  <si>
    <t>(   47.222%)</t>
  </si>
  <si>
    <t>(    3.168%)</t>
  </si>
  <si>
    <t>(    4.795%)</t>
  </si>
  <si>
    <t>(   17.544%)</t>
  </si>
  <si>
    <t>(   67.500%)</t>
  </si>
  <si>
    <t>(   69.231%)</t>
  </si>
  <si>
    <t>(   16.419%)</t>
  </si>
  <si>
    <t>(   10.714%)</t>
  </si>
  <si>
    <t>(    2.778%)</t>
  </si>
  <si>
    <t>(   77.049%)</t>
  </si>
  <si>
    <t>(   11.947%)</t>
  </si>
  <si>
    <t>(   49.153%)</t>
  </si>
  <si>
    <t>(   26.093%)</t>
  </si>
  <si>
    <t>(   52.632%)</t>
  </si>
  <si>
    <t>(    6.407%)</t>
  </si>
  <si>
    <t>(   59.214%)</t>
  </si>
  <si>
    <t>(   29.630%)</t>
  </si>
  <si>
    <t>(   41.667%)</t>
  </si>
  <si>
    <t>(    7.577%)</t>
  </si>
  <si>
    <t>(    6.347%)</t>
  </si>
  <si>
    <t>(   10.345%)</t>
  </si>
  <si>
    <t>(   15.981%)</t>
  </si>
  <si>
    <t>(    7.989%)</t>
  </si>
  <si>
    <t>(   65.403%)</t>
  </si>
  <si>
    <t>(    4.444%)</t>
  </si>
  <si>
    <t>(    7.937%)</t>
  </si>
  <si>
    <t>(    5.329%)</t>
  </si>
  <si>
    <t>(    1.714%)</t>
  </si>
  <si>
    <t>(   24.931%)</t>
  </si>
  <si>
    <t>(   29.120%)</t>
  </si>
  <si>
    <t>(   66.991%)</t>
  </si>
  <si>
    <t>(   59.689%)</t>
  </si>
  <si>
    <t>(    0.457%)</t>
  </si>
  <si>
    <t>(    3.318%)</t>
  </si>
  <si>
    <t>(   65.243%)</t>
  </si>
  <si>
    <t>(   12.963%)</t>
  </si>
  <si>
    <t>(   20.603%)</t>
  </si>
  <si>
    <t>(    9.259%)</t>
  </si>
  <si>
    <t>(   21.496%)</t>
  </si>
  <si>
    <t>(   40.385%)</t>
  </si>
  <si>
    <t>(   14.078%)</t>
  </si>
  <si>
    <t>(   12.446%)</t>
  </si>
  <si>
    <t>(   18.644%)</t>
  </si>
  <si>
    <t>(    3.420%)</t>
  </si>
  <si>
    <t>(    0.774%)</t>
  </si>
  <si>
    <t>(   10.541%)</t>
  </si>
  <si>
    <t>(   30.693%)</t>
  </si>
  <si>
    <t>(   70.588%)</t>
  </si>
  <si>
    <t>(    4.286%)</t>
  </si>
  <si>
    <t>(   18.431%)</t>
  </si>
  <si>
    <t>(   39.130%)</t>
  </si>
  <si>
    <t>(    4.082%)</t>
  </si>
  <si>
    <t>Estimates of Total Housing Units for School Districts</t>
  </si>
  <si>
    <t>Estimated Total Housing Units 2000</t>
  </si>
  <si>
    <t>Estimated Total Housing Units 2001</t>
  </si>
  <si>
    <t>Estimated Total Housing Units 2002</t>
  </si>
  <si>
    <t>Estimated Total Housing Units 2003</t>
  </si>
  <si>
    <t>Estimated Total Housing Units 2004</t>
  </si>
  <si>
    <t>Estimated Total Housing Units 2005</t>
  </si>
  <si>
    <t>Estimated Total Housing Units 2006</t>
  </si>
  <si>
    <t>Estimated Total Housing Units 2007</t>
  </si>
  <si>
    <t>Estimated Total Housing Units 2008</t>
  </si>
  <si>
    <t>Estimated Total Housing Units 2009</t>
  </si>
  <si>
    <t>Estimated Total Housing Units 2010</t>
  </si>
  <si>
    <t>Estimated Total Housing Units 2011</t>
  </si>
  <si>
    <t>Estimated Total Housing Units 2012</t>
  </si>
  <si>
    <t>Estimated Total Housing Units 2013</t>
  </si>
  <si>
    <t>Estimated Total Housing Units 2014</t>
  </si>
  <si>
    <t>Estimated Total Housing Units 2015</t>
  </si>
  <si>
    <t>Estimated Total Housing Units 2016</t>
  </si>
  <si>
    <t>Estimated Total Housing Units 2017</t>
  </si>
  <si>
    <t>Estimated Total Housing Units 2018</t>
  </si>
  <si>
    <t>Estimated Total Housing Units 2019</t>
  </si>
  <si>
    <t>Numeric Change in Housing Units 2000 to 2010</t>
  </si>
  <si>
    <t>Percent Change in Housing Units 2000 to 2010</t>
  </si>
  <si>
    <t>Numeric Change in Housing Units 2010 to 2019</t>
  </si>
  <si>
    <t>Percent Change in Housing Units 2010 to 2019</t>
  </si>
  <si>
    <t>(    2.722%)</t>
  </si>
  <si>
    <t>(    5.213%)</t>
  </si>
  <si>
    <t>(    1.576%)</t>
  </si>
  <si>
    <t>(    8.908%)</t>
  </si>
  <si>
    <t>(    1.537%)</t>
  </si>
  <si>
    <t>(    0.566%)</t>
  </si>
  <si>
    <t>(    2.497%)</t>
  </si>
  <si>
    <t>(    8.453%)</t>
  </si>
  <si>
    <t>(    2.562%)</t>
  </si>
  <si>
    <t>(    0.292%)</t>
  </si>
  <si>
    <t>(    3.508%)</t>
  </si>
  <si>
    <t>(    7.058%)</t>
  </si>
  <si>
    <t>(    1.251%)</t>
  </si>
  <si>
    <t>(    1.125%)</t>
  </si>
  <si>
    <t>(    0.143%)</t>
  </si>
  <si>
    <t>(    4.772%)</t>
  </si>
  <si>
    <t>(   14.338%)</t>
  </si>
  <si>
    <t>(   10.613%)</t>
  </si>
  <si>
    <t>(    0.885%)</t>
  </si>
  <si>
    <t>(    4.797%)</t>
  </si>
  <si>
    <t>(    1.324%)</t>
  </si>
  <si>
    <t>(    0.026%)</t>
  </si>
  <si>
    <t>(    1.774%)</t>
  </si>
  <si>
    <t>(   13.258%)</t>
  </si>
  <si>
    <t>(    0.129%)</t>
  </si>
  <si>
    <t>(    2.442%)</t>
  </si>
  <si>
    <t>(    3.126%)</t>
  </si>
  <si>
    <t>(   10.109%)</t>
  </si>
  <si>
    <t>Estimates of Occupied Housing Units for School Districts</t>
  </si>
  <si>
    <t>Estimated Occupied Housing Units 2000</t>
  </si>
  <si>
    <t>Estimated Occupied Housing Units 2001</t>
  </si>
  <si>
    <t>Estimated Occupied Housing Units 2002</t>
  </si>
  <si>
    <t>Estimated Occupied Housing Units 2003</t>
  </si>
  <si>
    <t>Estimated Occupied Housing Units 2004</t>
  </si>
  <si>
    <t>Estimated Occupied Housing Units 2005</t>
  </si>
  <si>
    <t>Estimated Occupied Housing Units 2006</t>
  </si>
  <si>
    <t>Estimated Occupied Housing Units 2007</t>
  </si>
  <si>
    <t>Estimated Occupied Housing Units 2008</t>
  </si>
  <si>
    <t>Estimated Occupied Housing Units 2009</t>
  </si>
  <si>
    <t>Estimated Occupied Housing Units 2010</t>
  </si>
  <si>
    <t>Estimated Occupied Housing Units 2011</t>
  </si>
  <si>
    <t>Estimated Occupied Housing Units 2012</t>
  </si>
  <si>
    <t>Estimated Occupied Housing Units 2013</t>
  </si>
  <si>
    <t>Estimated Occupied Housing Units 2014</t>
  </si>
  <si>
    <t>Estimated Occupied Housing Units 2015</t>
  </si>
  <si>
    <t>Estimated Occupied Housing Units 2016</t>
  </si>
  <si>
    <t>Estimated Occupied Housing Units 2017</t>
  </si>
  <si>
    <t>Estimated Occupied Housing Units 2018</t>
  </si>
  <si>
    <t>Estimated Occupied Housing Units 2019</t>
  </si>
  <si>
    <t>Numeric Change in Occupied Housing Units 2000 to 2010</t>
  </si>
  <si>
    <t>Percent Change in Occupied Housing Units 2000 to 2010</t>
  </si>
  <si>
    <t>Numeric Change in Occupied Housing Units 2010 to 2019</t>
  </si>
  <si>
    <t>Percent Change in Occupied Housing Units 2010 to 2019</t>
  </si>
  <si>
    <t>(    0.899%)</t>
  </si>
  <si>
    <t>(    0.590%)</t>
  </si>
  <si>
    <t>(    2.683%)</t>
  </si>
  <si>
    <t>(   11.530%)</t>
  </si>
  <si>
    <t>(    3.663%)</t>
  </si>
  <si>
    <t>(    4.690%)</t>
  </si>
  <si>
    <t>(    4.343%)</t>
  </si>
  <si>
    <t>(    1.037%)</t>
  </si>
  <si>
    <t>(    0.244%)</t>
  </si>
  <si>
    <t>(    0.561%)</t>
  </si>
  <si>
    <t>(    8.157%)</t>
  </si>
  <si>
    <t>(    0.355%)</t>
  </si>
  <si>
    <t>(    1.297%)</t>
  </si>
  <si>
    <t>(    3.215%)</t>
  </si>
  <si>
    <t>(    3.004%)</t>
  </si>
  <si>
    <t>(    3.023%)</t>
  </si>
  <si>
    <t>(   17.827%)</t>
  </si>
  <si>
    <t>(    4.249%)</t>
  </si>
  <si>
    <t>(    2.061%)</t>
  </si>
  <si>
    <t>(    0.803%)</t>
  </si>
  <si>
    <t>(    0.587%)</t>
  </si>
  <si>
    <t>(    2.762%)</t>
  </si>
  <si>
    <t>(    2.782%)</t>
  </si>
  <si>
    <t>(    2.494%)</t>
  </si>
  <si>
    <t>(    1.706%)</t>
  </si>
  <si>
    <t>(    1.249%)</t>
  </si>
  <si>
    <t>(    1.005%)</t>
  </si>
  <si>
    <t>(   24.647%)</t>
  </si>
  <si>
    <t>(    2.302%)</t>
  </si>
  <si>
    <t>(    1.145%)</t>
  </si>
  <si>
    <t>(    6.696%)</t>
  </si>
  <si>
    <t>(    0.509%)</t>
  </si>
  <si>
    <t>(    0.110%)</t>
  </si>
  <si>
    <t>(   10.881%)</t>
  </si>
  <si>
    <t>(    8.052%)</t>
  </si>
  <si>
    <t>(    4.404%)</t>
  </si>
  <si>
    <t>(    1.051%)</t>
  </si>
  <si>
    <t>(    0.684%)</t>
  </si>
  <si>
    <t>(    5.183%)</t>
  </si>
  <si>
    <t>(    0.132%)</t>
  </si>
  <si>
    <t>(    1.650%)</t>
  </si>
  <si>
    <t>(    2.729%)</t>
  </si>
  <si>
    <t>(    3.687%)</t>
  </si>
  <si>
    <t>(    0.747%)</t>
  </si>
  <si>
    <t>(    2.008%)</t>
  </si>
  <si>
    <t>(   17.652%)</t>
  </si>
  <si>
    <t>(    1.176%)</t>
  </si>
  <si>
    <t>(    2.296%)</t>
  </si>
  <si>
    <t>(    1.866%)</t>
  </si>
  <si>
    <t>(    0.733%)</t>
  </si>
  <si>
    <t>(    1.671%)</t>
  </si>
  <si>
    <t>(    9.305%)</t>
  </si>
  <si>
    <t>(    2.315%)</t>
  </si>
  <si>
    <t>(    0.040%)</t>
  </si>
  <si>
    <t>(    0.548%)</t>
  </si>
  <si>
    <t>(    1.957%)</t>
  </si>
  <si>
    <t>(    5.460%)</t>
  </si>
  <si>
    <t>Total Population</t>
  </si>
  <si>
    <t>Household Population</t>
  </si>
  <si>
    <t>Group Quarter Population</t>
  </si>
  <si>
    <t>Total Housing Units</t>
  </si>
  <si>
    <t>Occupied Housing Units</t>
  </si>
  <si>
    <t>Grade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</si>
  <si>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</si>
  <si>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</si>
  <si>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</si>
  <si>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</si>
  <si>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</si>
  <si>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</si>
  <si>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</si>
  <si>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</si>
  <si>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</si>
  <si>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</si>
  <si>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</si>
  <si>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P0</t>
  </si>
  <si>
    <t>P1</t>
  </si>
  <si>
    <t>P2</t>
  </si>
  <si>
    <t>P3</t>
  </si>
  <si>
    <t>P4</t>
  </si>
  <si>
    <t>P5</t>
  </si>
  <si>
    <t>K2</t>
  </si>
  <si>
    <t>OFM, 2019</t>
  </si>
  <si>
    <t>Source</t>
  </si>
  <si>
    <t>Total District Enrollment</t>
  </si>
  <si>
    <t>P3-12 Enrollment</t>
  </si>
  <si>
    <t>3-year average</t>
  </si>
  <si>
    <t>5-year average</t>
  </si>
  <si>
    <t>10-year average</t>
  </si>
  <si>
    <t>Correlation with P3-12 Total Enrollment</t>
  </si>
  <si>
    <t>P3-12 Enrollment as % of Household Population</t>
  </si>
  <si>
    <t>Population Growth Rates</t>
  </si>
  <si>
    <t>Low</t>
  </si>
  <si>
    <t>Medium</t>
  </si>
  <si>
    <t>High</t>
  </si>
  <si>
    <t>OFM GMA 2020-2030 for all of Pierce County</t>
  </si>
  <si>
    <t>2030 Targets (Historic)</t>
  </si>
  <si>
    <t>2030 Targets (Needed to Meet)</t>
  </si>
  <si>
    <t>Projected Population 2020</t>
  </si>
  <si>
    <t>Projected Population 2021</t>
  </si>
  <si>
    <t>Projected Population 2022</t>
  </si>
  <si>
    <t>Projected Population 2023</t>
  </si>
  <si>
    <t>Projected Population 2024</t>
  </si>
  <si>
    <t>Projected Population 2025</t>
  </si>
  <si>
    <t>Projected Population 2026</t>
  </si>
  <si>
    <t>Projected Population 2027</t>
  </si>
  <si>
    <t>Projected Population 2028</t>
  </si>
  <si>
    <t>Projected Population 2029</t>
  </si>
  <si>
    <t>Projected Population 2030</t>
  </si>
  <si>
    <t>Household Population - Medium Growth</t>
  </si>
  <si>
    <t>Household Population - Low Growth</t>
  </si>
  <si>
    <t>Household Population - High Growth</t>
  </si>
  <si>
    <t>P3-12 Enrollment - Low</t>
  </si>
  <si>
    <t>P3-12 Enrollment - Medium</t>
  </si>
  <si>
    <t>P3-12 Enrollment - High</t>
  </si>
  <si>
    <t>Total District Enrollment "Capture Rate"</t>
  </si>
  <si>
    <t>2010-2019 Max</t>
  </si>
  <si>
    <t>2010-2019 Min</t>
  </si>
  <si>
    <t>Correlation with K-12 Enrollment</t>
  </si>
  <si>
    <t>K-12 Enrollment</t>
  </si>
  <si>
    <t>K-12 Enrollment - Low</t>
  </si>
  <si>
    <t>K-12 Enrollment - Medium</t>
  </si>
  <si>
    <t>K-12 Enrollment - High</t>
  </si>
  <si>
    <t>K-12 Enrollment as % of Household Population</t>
  </si>
  <si>
    <t>P3-12</t>
  </si>
  <si>
    <t>K-12</t>
  </si>
  <si>
    <t>Distribution of Enrollment by Grade P3-12</t>
  </si>
  <si>
    <t>P3-12 Enrollment by Grade - Low - 3 year average</t>
  </si>
  <si>
    <t>P3-12 Enrollment by Grade - Medium - 3 year average</t>
  </si>
  <si>
    <t>P3-12 Enrollment by Grade - High - 3 year average</t>
  </si>
  <si>
    <t>K-12 Enrollment by Grade - Low - 3 year average</t>
  </si>
  <si>
    <t>K-12 Enrollment by Grade - High - 3 year average</t>
  </si>
  <si>
    <t>K-12 Enrollment by Grade - Medium - 3 year average</t>
  </si>
  <si>
    <t>District Projections including Grade P3-12</t>
  </si>
  <si>
    <t>District Projections including Grade K-12</t>
  </si>
  <si>
    <t>Projected</t>
  </si>
  <si>
    <t>Actual</t>
  </si>
  <si>
    <t>Actual K-12 Enrollment</t>
  </si>
  <si>
    <t>Enrollment 1.4 CK</t>
  </si>
  <si>
    <t>Survival Rates 1.4 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</si>
</sst>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#,##0.000"/>
    <numFmt numFmtId="166" formatCode="0.0%"/>
  </numFmts>
  <fonts count="30" x14ac:knownFonts="1">
    <font>
      <sz val="8"/>
      <color theme="1"/>
      <name val="Calibri"/>
      <family val="2"/>
    </font>
    <font>
      <sz val="8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8"/>
      <color rgb="FF006100"/>
      <name val="Calibri"/>
      <family val="2"/>
    </font>
    <font>
      <sz val="8"/>
      <color rgb="FF9C0006"/>
      <name val="Calibri"/>
      <family val="2"/>
    </font>
    <font>
      <sz val="8"/>
      <color rgb="FF9C6500"/>
      <name val="Calibri"/>
      <family val="2"/>
    </font>
    <font>
      <sz val="8"/>
      <color rgb="FF3F3F76"/>
      <name val="Calibri"/>
      <family val="2"/>
    </font>
    <font>
      <b/>
      <sz val="8"/>
      <color rgb="FF3F3F3F"/>
      <name val="Calibri"/>
      <family val="2"/>
    </font>
    <font>
      <b/>
      <sz val="8"/>
      <color rgb="FFFA7D00"/>
      <name val="Calibri"/>
      <family val="2"/>
    </font>
    <font>
      <sz val="8"/>
      <color rgb="FFFA7D00"/>
      <name val="Calibri"/>
      <family val="2"/>
    </font>
    <font>
      <b/>
      <sz val="8"/>
      <color theme="0"/>
      <name val="Calibri"/>
      <family val="2"/>
    </font>
    <font>
      <sz val="8"/>
      <color rgb="FFFF0000"/>
      <name val="Calibri"/>
      <family val="2"/>
    </font>
    <font>
      <i/>
      <sz val="8"/>
      <color rgb="FF7F7F7F"/>
      <name val="Calibri"/>
      <family val="2"/>
    </font>
    <font>
      <b/>
      <sz val="8"/>
      <color theme="1"/>
      <name val="Calibri"/>
      <family val="2"/>
    </font>
    <font>
      <sz val="8"/>
      <color theme="0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indexed="9"/>
      <name val="Arial"/>
      <family val="2"/>
    </font>
    <font>
      <sz val="8"/>
      <name val="Calibri"/>
      <family val="2"/>
    </font>
    <font>
      <sz val="18"/>
      <color theme="3"/>
      <name val="Tw Cen MT"/>
      <family val="2"/>
    </font>
    <font>
      <b/>
      <sz val="15"/>
      <color theme="3"/>
      <name val="Tw Cen MT"/>
      <family val="2"/>
    </font>
    <font>
      <b/>
      <sz val="11"/>
      <color theme="3"/>
      <name val="Tw Cen MT"/>
      <family val="2"/>
    </font>
    <font>
      <sz val="8"/>
      <color theme="1"/>
      <name val="Tw Cen MT"/>
      <family val="2"/>
    </font>
    <font>
      <sz val="8"/>
      <name val="Tw Cen MT"/>
      <family val="2"/>
    </font>
    <font>
      <b/>
      <sz val="8"/>
      <color theme="1"/>
      <name val="Tw Cen MT"/>
      <family val="2"/>
    </font>
    <font>
      <b/>
      <sz val="8"/>
      <name val="Tw Cen MT"/>
      <family val="2"/>
    </font>
    <font>
      <sz val="8"/>
      <color rgb="FF3F3F76"/>
      <name val="Tw Cen MT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3" borderId="0" xfId="0" applyNumberFormat="1" applyFont="1" applyFill="1" applyBorder="1" applyAlignment="1" applyProtection="1">
      <alignment horizontal="left"/>
    </xf>
    <xf numFmtId="0" fontId="20" fillId="33" borderId="0" xfId="0" applyNumberFormat="1" applyFont="1" applyFill="1" applyBorder="1" applyAlignment="1" applyProtection="1">
      <alignment horizontal="left"/>
    </xf>
    <xf numFmtId="0" fontId="18" fillId="33" borderId="0" xfId="0" applyNumberFormat="1" applyFont="1" applyFill="1" applyBorder="1" applyAlignment="1" applyProtection="1">
      <alignment horizontal="left"/>
    </xf>
    <xf numFmtId="49" fontId="18" fillId="0" borderId="10" xfId="0" applyNumberFormat="1" applyFont="1" applyFill="1" applyBorder="1" applyAlignment="1" applyProtection="1">
      <alignment horizontal="left" wrapText="1"/>
    </xf>
    <xf numFmtId="3" fontId="18" fillId="0" borderId="10" xfId="0" applyNumberFormat="1" applyFont="1" applyFill="1" applyBorder="1" applyAlignment="1" applyProtection="1">
      <alignment horizontal="right" wrapText="1"/>
    </xf>
    <xf numFmtId="10" fontId="18" fillId="0" borderId="10" xfId="0" applyNumberFormat="1" applyFont="1" applyFill="1" applyBorder="1" applyAlignment="1" applyProtection="1">
      <alignment horizontal="right" wrapText="1"/>
    </xf>
    <xf numFmtId="49" fontId="18" fillId="0" borderId="10" xfId="0" applyNumberFormat="1" applyFont="1" applyFill="1" applyBorder="1" applyAlignment="1" applyProtection="1">
      <alignment horizontal="left" vertical="top" wrapText="1"/>
    </xf>
    <xf numFmtId="3" fontId="18" fillId="0" borderId="10" xfId="0" applyNumberFormat="1" applyFont="1" applyFill="1" applyBorder="1" applyAlignment="1" applyProtection="1">
      <alignment horizontal="right" vertical="top" wrapText="1"/>
    </xf>
    <xf numFmtId="10" fontId="18" fillId="0" borderId="10" xfId="0" applyNumberFormat="1" applyFont="1" applyFill="1" applyBorder="1" applyAlignment="1" applyProtection="1">
      <alignment horizontal="right" vertical="top" wrapText="1"/>
    </xf>
    <xf numFmtId="0" fontId="0" fillId="33" borderId="0" xfId="0" applyNumberFormat="1" applyFont="1" applyFill="1" applyBorder="1" applyAlignment="1" applyProtection="1">
      <alignment vertical="top"/>
    </xf>
    <xf numFmtId="0" fontId="22" fillId="33" borderId="0" xfId="1" applyNumberFormat="1" applyFont="1" applyFill="1" applyBorder="1" applyAlignment="1" applyProtection="1"/>
    <xf numFmtId="0" fontId="22" fillId="33" borderId="0" xfId="1" applyNumberFormat="1" applyFont="1" applyFill="1" applyBorder="1" applyAlignment="1" applyProtection="1">
      <alignment horizontal="centerContinuous"/>
    </xf>
    <xf numFmtId="0" fontId="23" fillId="33" borderId="1" xfId="2" applyNumberFormat="1" applyFont="1" applyFill="1" applyAlignment="1" applyProtection="1"/>
    <xf numFmtId="0" fontId="24" fillId="33" borderId="3" xfId="4" applyNumberFormat="1" applyFont="1" applyFill="1" applyAlignment="1" applyProtection="1">
      <alignment vertical="top"/>
    </xf>
    <xf numFmtId="49" fontId="24" fillId="0" borderId="3" xfId="4" applyNumberFormat="1" applyFont="1" applyFill="1" applyAlignment="1" applyProtection="1">
      <alignment horizontal="left" vertical="top" wrapText="1"/>
    </xf>
    <xf numFmtId="3" fontId="24" fillId="0" borderId="3" xfId="4" applyNumberFormat="1" applyFont="1" applyFill="1" applyAlignment="1" applyProtection="1">
      <alignment horizontal="right" vertical="top" wrapText="1"/>
    </xf>
    <xf numFmtId="3" fontId="24" fillId="36" borderId="3" xfId="4" applyNumberFormat="1" applyFont="1" applyFill="1" applyAlignment="1" applyProtection="1">
      <alignment horizontal="right" vertical="top" wrapText="1"/>
    </xf>
    <xf numFmtId="165" fontId="24" fillId="35" borderId="3" xfId="4" applyNumberFormat="1" applyFont="1" applyFill="1" applyAlignment="1" applyProtection="1">
      <alignment horizontal="right" vertical="top" wrapText="1"/>
    </xf>
    <xf numFmtId="10" fontId="24" fillId="0" borderId="3" xfId="4" applyNumberFormat="1" applyFont="1" applyFill="1" applyAlignment="1" applyProtection="1">
      <alignment horizontal="right" vertical="top" wrapText="1"/>
    </xf>
    <xf numFmtId="0" fontId="25" fillId="33" borderId="0" xfId="0" applyNumberFormat="1" applyFont="1" applyFill="1" applyBorder="1" applyAlignment="1" applyProtection="1"/>
    <xf numFmtId="49" fontId="26" fillId="0" borderId="10" xfId="0" applyNumberFormat="1" applyFont="1" applyFill="1" applyBorder="1" applyAlignment="1" applyProtection="1">
      <alignment horizontal="left" wrapText="1"/>
    </xf>
    <xf numFmtId="3" fontId="26" fillId="0" borderId="10" xfId="0" applyNumberFormat="1" applyFont="1" applyFill="1" applyBorder="1" applyAlignment="1" applyProtection="1">
      <alignment horizontal="right" wrapText="1"/>
    </xf>
    <xf numFmtId="165" fontId="26" fillId="0" borderId="10" xfId="0" applyNumberFormat="1" applyFont="1" applyFill="1" applyBorder="1" applyAlignment="1" applyProtection="1">
      <alignment horizontal="right" wrapText="1"/>
    </xf>
    <xf numFmtId="10" fontId="26" fillId="0" borderId="10" xfId="0" applyNumberFormat="1" applyFont="1" applyFill="1" applyBorder="1" applyAlignment="1" applyProtection="1">
      <alignment horizontal="right" wrapText="1"/>
    </xf>
    <xf numFmtId="0" fontId="25" fillId="34" borderId="0" xfId="0" applyNumberFormat="1" applyFont="1" applyFill="1" applyBorder="1" applyAlignment="1" applyProtection="1"/>
    <xf numFmtId="49" fontId="26" fillId="34" borderId="10" xfId="0" applyNumberFormat="1" applyFont="1" applyFill="1" applyBorder="1" applyAlignment="1" applyProtection="1">
      <alignment horizontal="left" wrapText="1"/>
    </xf>
    <xf numFmtId="3" fontId="26" fillId="34" borderId="10" xfId="0" applyNumberFormat="1" applyFont="1" applyFill="1" applyBorder="1" applyAlignment="1" applyProtection="1">
      <alignment horizontal="right" wrapText="1"/>
    </xf>
    <xf numFmtId="165" fontId="26" fillId="34" borderId="10" xfId="0" applyNumberFormat="1" applyFont="1" applyFill="1" applyBorder="1" applyAlignment="1" applyProtection="1">
      <alignment horizontal="right" wrapText="1"/>
    </xf>
    <xf numFmtId="10" fontId="26" fillId="34" borderId="10" xfId="0" applyNumberFormat="1" applyFont="1" applyFill="1" applyBorder="1" applyAlignment="1" applyProtection="1">
      <alignment horizontal="right" wrapText="1"/>
    </xf>
    <xf numFmtId="0" fontId="27" fillId="0" borderId="0" xfId="0" applyNumberFormat="1" applyFont="1" applyFill="1" applyBorder="1" applyAlignment="1" applyProtection="1"/>
    <xf numFmtId="49" fontId="28" fillId="0" borderId="0" xfId="0" applyNumberFormat="1" applyFont="1" applyFill="1" applyBorder="1" applyAlignment="1" applyProtection="1">
      <alignment horizontal="left" wrapText="1"/>
    </xf>
    <xf numFmtId="3" fontId="28" fillId="0" borderId="0" xfId="0" applyNumberFormat="1" applyFont="1" applyFill="1" applyBorder="1" applyAlignment="1" applyProtection="1">
      <alignment horizontal="right" wrapText="1"/>
    </xf>
    <xf numFmtId="165" fontId="28" fillId="0" borderId="0" xfId="0" applyNumberFormat="1" applyFont="1" applyFill="1" applyBorder="1" applyAlignment="1" applyProtection="1">
      <alignment horizontal="right" wrapText="1"/>
    </xf>
    <xf numFmtId="10" fontId="28" fillId="0" borderId="0" xfId="0" applyNumberFormat="1" applyFont="1" applyFill="1" applyBorder="1" applyAlignment="1" applyProtection="1">
      <alignment horizontal="right" wrapText="1"/>
    </xf>
    <xf numFmtId="0" fontId="24" fillId="33" borderId="3" xfId="4" applyNumberFormat="1" applyFont="1" applyFill="1" applyAlignment="1" applyProtection="1">
      <alignment wrapText="1"/>
    </xf>
    <xf numFmtId="3" fontId="24" fillId="33" borderId="3" xfId="4" applyNumberFormat="1" applyFont="1" applyFill="1" applyAlignment="1" applyProtection="1">
      <alignment wrapText="1"/>
    </xf>
    <xf numFmtId="0" fontId="25" fillId="33" borderId="0" xfId="0" applyNumberFormat="1" applyFont="1" applyFill="1" applyBorder="1" applyAlignment="1" applyProtection="1">
      <alignment horizontal="left"/>
    </xf>
    <xf numFmtId="3" fontId="26" fillId="0" borderId="0" xfId="0" applyNumberFormat="1" applyFont="1" applyFill="1" applyBorder="1" applyAlignment="1" applyProtection="1">
      <alignment horizontal="right" wrapText="1"/>
    </xf>
    <xf numFmtId="166" fontId="25" fillId="33" borderId="0" xfId="43" applyNumberFormat="1" applyFont="1" applyFill="1" applyBorder="1" applyAlignment="1" applyProtection="1"/>
    <xf numFmtId="166" fontId="25" fillId="0" borderId="0" xfId="43" applyNumberFormat="1" applyFont="1" applyFill="1" applyBorder="1" applyAlignment="1" applyProtection="1"/>
    <xf numFmtId="10" fontId="25" fillId="33" borderId="0" xfId="43" applyNumberFormat="1" applyFont="1" applyFill="1" applyBorder="1" applyAlignment="1" applyProtection="1"/>
    <xf numFmtId="0" fontId="24" fillId="33" borderId="0" xfId="5" applyNumberFormat="1" applyFont="1" applyFill="1" applyBorder="1" applyAlignment="1" applyProtection="1"/>
    <xf numFmtId="10" fontId="24" fillId="33" borderId="0" xfId="5" applyNumberFormat="1" applyFont="1" applyFill="1" applyBorder="1" applyAlignment="1" applyProtection="1"/>
    <xf numFmtId="10" fontId="29" fillId="5" borderId="4" xfId="9" applyNumberFormat="1" applyFont="1" applyAlignment="1" applyProtection="1"/>
    <xf numFmtId="166" fontId="29" fillId="5" borderId="4" xfId="9" applyNumberFormat="1" applyFont="1" applyAlignment="1" applyProtection="1"/>
    <xf numFmtId="0" fontId="23" fillId="36" borderId="0" xfId="2" applyNumberFormat="1" applyFont="1" applyFill="1" applyBorder="1" applyAlignment="1" applyProtection="1"/>
    <xf numFmtId="166" fontId="23" fillId="36" borderId="0" xfId="2" applyNumberFormat="1" applyFont="1" applyFill="1" applyBorder="1" applyAlignment="1" applyProtection="1"/>
    <xf numFmtId="164" fontId="23" fillId="36" borderId="0" xfId="2" applyNumberFormat="1" applyFont="1" applyFill="1" applyBorder="1" applyAlignment="1" applyProtection="1"/>
    <xf numFmtId="0" fontId="25" fillId="36" borderId="0" xfId="0" applyNumberFormat="1" applyFont="1" applyFill="1" applyBorder="1" applyAlignment="1" applyProtection="1"/>
    <xf numFmtId="3" fontId="26" fillId="36" borderId="0" xfId="0" applyNumberFormat="1" applyFont="1" applyFill="1" applyBorder="1" applyAlignment="1" applyProtection="1">
      <alignment horizontal="right" wrapText="1"/>
    </xf>
    <xf numFmtId="164" fontId="25" fillId="36" borderId="0" xfId="42" applyNumberFormat="1" applyFont="1" applyFill="1" applyBorder="1" applyAlignment="1" applyProtection="1"/>
    <xf numFmtId="0" fontId="24" fillId="36" borderId="3" xfId="4" applyNumberFormat="1" applyFont="1" applyFill="1" applyAlignment="1" applyProtection="1"/>
    <xf numFmtId="166" fontId="24" fillId="36" borderId="3" xfId="4" applyNumberFormat="1" applyFont="1" applyFill="1" applyAlignment="1" applyProtection="1"/>
    <xf numFmtId="164" fontId="24" fillId="36" borderId="3" xfId="4" applyNumberFormat="1" applyFont="1" applyFill="1" applyAlignment="1" applyProtection="1"/>
    <xf numFmtId="43" fontId="25" fillId="36" borderId="0" xfId="42" applyFont="1" applyFill="1" applyBorder="1" applyAlignment="1" applyProtection="1"/>
    <xf numFmtId="43" fontId="25" fillId="36" borderId="0" xfId="0" applyNumberFormat="1" applyFont="1" applyFill="1" applyBorder="1" applyAlignment="1" applyProtection="1"/>
    <xf numFmtId="164" fontId="25" fillId="36" borderId="0" xfId="0" applyNumberFormat="1" applyFont="1" applyFill="1" applyBorder="1" applyAlignment="1" applyProtection="1"/>
    <xf numFmtId="0" fontId="25" fillId="36" borderId="0" xfId="0" applyNumberFormat="1" applyFont="1" applyFill="1" applyBorder="1" applyAlignment="1" applyProtection="1">
      <alignment horizontal="left"/>
    </xf>
    <xf numFmtId="0" fontId="25" fillId="0" borderId="0" xfId="0" applyNumberFormat="1" applyFont="1" applyFill="1" applyBorder="1" applyAlignment="1" applyProtection="1"/>
    <xf numFmtId="0" fontId="23" fillId="35" borderId="1" xfId="2" applyNumberFormat="1" applyFont="1" applyFill="1" applyAlignment="1" applyProtection="1"/>
    <xf numFmtId="166" fontId="23" fillId="35" borderId="1" xfId="2" applyNumberFormat="1" applyFont="1" applyFill="1" applyAlignment="1" applyProtection="1"/>
    <xf numFmtId="164" fontId="23" fillId="35" borderId="1" xfId="2" applyNumberFormat="1" applyFont="1" applyFill="1" applyAlignment="1" applyProtection="1"/>
    <xf numFmtId="0" fontId="25" fillId="35" borderId="0" xfId="0" applyNumberFormat="1" applyFont="1" applyFill="1" applyBorder="1" applyAlignment="1" applyProtection="1"/>
    <xf numFmtId="3" fontId="26" fillId="35" borderId="0" xfId="0" applyNumberFormat="1" applyFont="1" applyFill="1" applyBorder="1" applyAlignment="1" applyProtection="1">
      <alignment horizontal="right" wrapText="1"/>
    </xf>
    <xf numFmtId="164" fontId="25" fillId="35" borderId="0" xfId="42" applyNumberFormat="1" applyFont="1" applyFill="1" applyBorder="1" applyAlignment="1" applyProtection="1"/>
    <xf numFmtId="0" fontId="24" fillId="35" borderId="3" xfId="4" applyNumberFormat="1" applyFont="1" applyFill="1" applyAlignment="1" applyProtection="1"/>
    <xf numFmtId="166" fontId="24" fillId="35" borderId="3" xfId="4" applyNumberFormat="1" applyFont="1" applyFill="1" applyAlignment="1" applyProtection="1"/>
    <xf numFmtId="164" fontId="24" fillId="35" borderId="3" xfId="4" applyNumberFormat="1" applyFont="1" applyFill="1" applyAlignment="1" applyProtection="1"/>
    <xf numFmtId="43" fontId="25" fillId="35" borderId="0" xfId="42" applyFont="1" applyFill="1" applyBorder="1" applyAlignment="1" applyProtection="1"/>
    <xf numFmtId="43" fontId="25" fillId="35" borderId="0" xfId="0" applyNumberFormat="1" applyFont="1" applyFill="1" applyBorder="1" applyAlignment="1" applyProtection="1"/>
    <xf numFmtId="0" fontId="25" fillId="35" borderId="0" xfId="0" applyNumberFormat="1" applyFont="1" applyFill="1" applyBorder="1" applyAlignment="1" applyProtection="1">
      <alignment horizontal="left"/>
    </xf>
    <xf numFmtId="164" fontId="25" fillId="35" borderId="0" xfId="0" applyNumberFormat="1" applyFont="1" applyFill="1" applyBorder="1" applyAlignment="1" applyProtection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6.xml"/><Relationship Id="rId12" Type="http://schemas.openxmlformats.org/officeDocument/2006/relationships/calcChain" Target="calcChain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microsoft.com/office/2017/10/relationships/person" Target="persons/person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39053803039967E-2"/>
          <c:y val="8.1168969841929312E-2"/>
          <c:w val="0.80797661203514759"/>
          <c:h val="0.78810158091870253"/>
        </c:manualLayout>
      </c:layout>
      <c:lineChart>
        <c:grouping val="standard"/>
        <c:varyColors val="0"/>
        <c:ser>
          <c:idx val="3"/>
          <c:order val="0"/>
          <c:tx>
            <c:strRef>
              <c:f>'Steilacoom Historical School Di'!$A$46</c:f>
              <c:strCache>
                <c:ptCount val="1"/>
                <c:pt idx="0">
                  <c:v>K-12 Enrollment - High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F9-4BFD-8AAF-0A4F93EBC0D5}"/>
                </c:ext>
              </c:extLst>
            </c:dLbl>
            <c:dLbl>
              <c:idx val="1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F8C-4C6A-9FD0-D882E0DD29E7}"/>
                </c:ext>
              </c:extLst>
            </c:dLbl>
            <c:dLbl>
              <c:idx val="2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B2-4D46-98EB-F3DAAD65EE22}"/>
                </c:ext>
              </c:extLst>
            </c:dLbl>
            <c:dLbl>
              <c:idx val="2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F9-4BFD-8AAF-0A4F93EBC0D5}"/>
                </c:ext>
              </c:extLst>
            </c:dLbl>
            <c:dLbl>
              <c:idx val="2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F8C-4C6A-9FD0-D882E0DD29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w Cen MT" panose="020B0602020104020603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'Steilacoom Historical School Di'!$P$6:$AK$7</c:f>
              <c:multiLvlStrCache>
                <c:ptCount val="21"/>
                <c:lvl>
                  <c:pt idx="0">
                    <c:v>2009</c:v>
                  </c:pt>
                  <c:pt idx="1">
                    <c:v>2010</c:v>
                  </c:pt>
                  <c:pt idx="2">
                    <c:v>2011</c:v>
                  </c:pt>
                  <c:pt idx="3">
                    <c:v>2012</c:v>
                  </c:pt>
                  <c:pt idx="4">
                    <c:v>2013</c:v>
                  </c:pt>
                  <c:pt idx="5">
                    <c:v>2014</c:v>
                  </c:pt>
                  <c:pt idx="6">
                    <c:v>2016</c:v>
                  </c:pt>
                  <c:pt idx="7">
                    <c:v>2017</c:v>
                  </c:pt>
                  <c:pt idx="8">
                    <c:v>2018</c:v>
                  </c:pt>
                  <c:pt idx="9">
                    <c:v>2019</c:v>
                  </c:pt>
                  <c:pt idx="10">
                    <c:v>2020</c:v>
                  </c:pt>
                  <c:pt idx="11">
                    <c:v>2021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2024</c:v>
                  </c:pt>
                  <c:pt idx="15">
                    <c:v>2025</c:v>
                  </c:pt>
                  <c:pt idx="16">
                    <c:v>2026</c:v>
                  </c:pt>
                  <c:pt idx="17">
                    <c:v>2027</c:v>
                  </c:pt>
                  <c:pt idx="18">
                    <c:v>2028</c:v>
                  </c:pt>
                  <c:pt idx="19">
                    <c:v>2029</c:v>
                  </c:pt>
                  <c:pt idx="20">
                    <c:v>2030</c:v>
                  </c:pt>
                </c:lvl>
                <c:lvl>
                  <c:pt idx="0">
                    <c:v>Actual</c:v>
                  </c:pt>
                  <c:pt idx="10">
                    <c:v>Projected</c:v>
                  </c:pt>
                </c:lvl>
              </c:multiLvlStrCache>
            </c:multiLvlStrRef>
          </c:cat>
          <c:val>
            <c:numRef>
              <c:f>'Steilacoom Historical School Di'!$P$46:$AK$46</c:f>
              <c:numCache>
                <c:formatCode>#,##0</c:formatCode>
                <c:ptCount val="21"/>
                <c:pt idx="0">
                  <c:v>3095</c:v>
                </c:pt>
                <c:pt idx="1">
                  <c:v>3127</c:v>
                </c:pt>
                <c:pt idx="2">
                  <c:v>3209</c:v>
                </c:pt>
                <c:pt idx="3">
                  <c:v>3314</c:v>
                </c:pt>
                <c:pt idx="4">
                  <c:v>3298</c:v>
                </c:pt>
                <c:pt idx="5">
                  <c:v>3212</c:v>
                </c:pt>
                <c:pt idx="6">
                  <c:v>3462</c:v>
                </c:pt>
                <c:pt idx="7">
                  <c:v>3506</c:v>
                </c:pt>
                <c:pt idx="8">
                  <c:v>3495</c:v>
                </c:pt>
                <c:pt idx="9">
                  <c:v>3607</c:v>
                </c:pt>
                <c:pt idx="10" formatCode="_(* #,##0_);_(* \(#,##0\);_(* &quot;-&quot;??_);_(@_)">
                  <c:v>3674.8116</c:v>
                </c:pt>
                <c:pt idx="11" formatCode="_(* #,##0_);_(* \(#,##0\);_(* &quot;-&quot;??_);_(@_)">
                  <c:v>3743.8980580799994</c:v>
                </c:pt>
                <c:pt idx="12" formatCode="_(* #,##0_);_(* \(#,##0\);_(* &quot;-&quot;??_);_(@_)">
                  <c:v>3814.2833415719028</c:v>
                </c:pt>
                <c:pt idx="13" formatCode="_(* #,##0_);_(* \(#,##0\);_(* &quot;-&quot;??_);_(@_)">
                  <c:v>3885.9918683934543</c:v>
                </c:pt>
                <c:pt idx="14" formatCode="_(* #,##0_);_(* \(#,##0\);_(* &quot;-&quot;??_);_(@_)">
                  <c:v>3959.0485155192509</c:v>
                </c:pt>
                <c:pt idx="15" formatCode="_(* #,##0_);_(* \(#,##0\);_(* &quot;-&quot;??_);_(@_)">
                  <c:v>4033.4786276110126</c:v>
                </c:pt>
                <c:pt idx="16" formatCode="_(* #,##0_);_(* \(#,##0\);_(* &quot;-&quot;??_);_(@_)">
                  <c:v>4109.308025810099</c:v>
                </c:pt>
                <c:pt idx="17" formatCode="_(* #,##0_);_(* \(#,##0\);_(* &quot;-&quot;??_);_(@_)">
                  <c:v>4186.5630166953288</c:v>
                </c:pt>
                <c:pt idx="18" formatCode="_(* #,##0_);_(* \(#,##0\);_(* &quot;-&quot;??_);_(@_)">
                  <c:v>4265.2704014092005</c:v>
                </c:pt>
                <c:pt idx="19" formatCode="_(* #,##0_);_(* \(#,##0\);_(* &quot;-&quot;??_);_(@_)">
                  <c:v>4345.457484955693</c:v>
                </c:pt>
                <c:pt idx="20" formatCode="_(* #,##0_);_(* \(#,##0\);_(* &quot;-&quot;??_);_(@_)">
                  <c:v>4427.1520856728603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8C-4C6A-9FD0-D882E0DD29E7}"/>
            </c:ext>
          </c:extLst>
        </c:ser>
        <c:ser>
          <c:idx val="2"/>
          <c:order val="1"/>
          <c:tx>
            <c:strRef>
              <c:f>'Steilacoom Historical School Di'!$A$45</c:f>
              <c:strCache>
                <c:ptCount val="1"/>
                <c:pt idx="0">
                  <c:v>K-12 Enrollment - Medium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5"/>
              <c:layout>
                <c:manualLayout>
                  <c:x val="-2.9312581871829926E-3"/>
                  <c:y val="1.00983017995968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F8C-4C6A-9FD0-D882E0DD29E7}"/>
                </c:ext>
              </c:extLst>
            </c:dLbl>
            <c:dLbl>
              <c:idx val="2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B2-4D46-98EB-F3DAAD65EE22}"/>
                </c:ext>
              </c:extLst>
            </c:dLbl>
            <c:dLbl>
              <c:idx val="2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F9-4BFD-8AAF-0A4F93EBC0D5}"/>
                </c:ext>
              </c:extLst>
            </c:dLbl>
            <c:dLbl>
              <c:idx val="2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F8C-4C6A-9FD0-D882E0DD29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w Cen MT" panose="020B0602020104020603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'Steilacoom Historical School Di'!$P$6:$AK$7</c:f>
              <c:multiLvlStrCache>
                <c:ptCount val="21"/>
                <c:lvl>
                  <c:pt idx="0">
                    <c:v>2009</c:v>
                  </c:pt>
                  <c:pt idx="1">
                    <c:v>2010</c:v>
                  </c:pt>
                  <c:pt idx="2">
                    <c:v>2011</c:v>
                  </c:pt>
                  <c:pt idx="3">
                    <c:v>2012</c:v>
                  </c:pt>
                  <c:pt idx="4">
                    <c:v>2013</c:v>
                  </c:pt>
                  <c:pt idx="5">
                    <c:v>2014</c:v>
                  </c:pt>
                  <c:pt idx="6">
                    <c:v>2016</c:v>
                  </c:pt>
                  <c:pt idx="7">
                    <c:v>2017</c:v>
                  </c:pt>
                  <c:pt idx="8">
                    <c:v>2018</c:v>
                  </c:pt>
                  <c:pt idx="9">
                    <c:v>2019</c:v>
                  </c:pt>
                  <c:pt idx="10">
                    <c:v>2020</c:v>
                  </c:pt>
                  <c:pt idx="11">
                    <c:v>2021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2024</c:v>
                  </c:pt>
                  <c:pt idx="15">
                    <c:v>2025</c:v>
                  </c:pt>
                  <c:pt idx="16">
                    <c:v>2026</c:v>
                  </c:pt>
                  <c:pt idx="17">
                    <c:v>2027</c:v>
                  </c:pt>
                  <c:pt idx="18">
                    <c:v>2028</c:v>
                  </c:pt>
                  <c:pt idx="19">
                    <c:v>2029</c:v>
                  </c:pt>
                  <c:pt idx="20">
                    <c:v>2030</c:v>
                  </c:pt>
                </c:lvl>
                <c:lvl>
                  <c:pt idx="0">
                    <c:v>Actual</c:v>
                  </c:pt>
                  <c:pt idx="10">
                    <c:v>Projected</c:v>
                  </c:pt>
                </c:lvl>
              </c:multiLvlStrCache>
            </c:multiLvlStrRef>
          </c:cat>
          <c:val>
            <c:numRef>
              <c:f>'Steilacoom Historical School Di'!$P$45:$AK$45</c:f>
              <c:numCache>
                <c:formatCode>#,##0</c:formatCode>
                <c:ptCount val="21"/>
                <c:pt idx="0">
                  <c:v>3095</c:v>
                </c:pt>
                <c:pt idx="1">
                  <c:v>3127</c:v>
                </c:pt>
                <c:pt idx="2">
                  <c:v>3209</c:v>
                </c:pt>
                <c:pt idx="3">
                  <c:v>3314</c:v>
                </c:pt>
                <c:pt idx="4">
                  <c:v>3298</c:v>
                </c:pt>
                <c:pt idx="5">
                  <c:v>3212</c:v>
                </c:pt>
                <c:pt idx="6">
                  <c:v>3462</c:v>
                </c:pt>
                <c:pt idx="7">
                  <c:v>3506</c:v>
                </c:pt>
                <c:pt idx="8">
                  <c:v>3495</c:v>
                </c:pt>
                <c:pt idx="9">
                  <c:v>3607</c:v>
                </c:pt>
                <c:pt idx="10" formatCode="_(* #,##0_);_(* \(#,##0\);_(* &quot;-&quot;??_);_(@_)">
                  <c:v>3610.7388385646391</c:v>
                </c:pt>
                <c:pt idx="11" formatCode="_(* #,##0_);_(* \(#,##0\);_(* &quot;-&quot;??_);_(@_)">
                  <c:v>3668.8717338655292</c:v>
                </c:pt>
                <c:pt idx="12" formatCode="_(* #,##0_);_(* \(#,##0\);_(* &quot;-&quot;??_);_(@_)">
                  <c:v>3727.9405687807644</c:v>
                </c:pt>
                <c:pt idx="13" formatCode="_(* #,##0_);_(* \(#,##0\);_(* &quot;-&quot;??_);_(@_)">
                  <c:v>3787.9604119381347</c:v>
                </c:pt>
                <c:pt idx="14" formatCode="_(* #,##0_);_(* \(#,##0\);_(* &quot;-&quot;??_);_(@_)">
                  <c:v>3848.9465745703387</c:v>
                </c:pt>
                <c:pt idx="15" formatCode="_(* #,##0_);_(* \(#,##0\);_(* &quot;-&quot;??_);_(@_)">
                  <c:v>3910.9146144209217</c:v>
                </c:pt>
                <c:pt idx="16" formatCode="_(* #,##0_);_(* \(#,##0\);_(* &quot;-&quot;??_);_(@_)">
                  <c:v>3973.8803397130982</c:v>
                </c:pt>
                <c:pt idx="17" formatCode="_(* #,##0_);_(* \(#,##0\);_(* &quot;-&quot;??_);_(@_)">
                  <c:v>4037.8598131824788</c:v>
                </c:pt>
                <c:pt idx="18" formatCode="_(* #,##0_);_(* \(#,##0\);_(* &quot;-&quot;??_);_(@_)">
                  <c:v>4102.8693561747168</c:v>
                </c:pt>
                <c:pt idx="19" formatCode="_(* #,##0_);_(* \(#,##0\);_(* &quot;-&quot;??_);_(@_)">
                  <c:v>4168.9255528091298</c:v>
                </c:pt>
                <c:pt idx="20" formatCode="_(* #,##0_);_(* \(#,##0\);_(* &quot;-&quot;??_);_(@_)">
                  <c:v>4236.0452542093562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8C-4C6A-9FD0-D882E0DD29E7}"/>
            </c:ext>
          </c:extLst>
        </c:ser>
        <c:ser>
          <c:idx val="1"/>
          <c:order val="2"/>
          <c:tx>
            <c:strRef>
              <c:f>'Steilacoom Historical School Di'!$A$44</c:f>
              <c:strCache>
                <c:ptCount val="1"/>
                <c:pt idx="0">
                  <c:v>K-12 Enrollment - Low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5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F8C-4C6A-9FD0-D882E0DD29E7}"/>
                </c:ext>
              </c:extLst>
            </c:dLbl>
            <c:dLbl>
              <c:idx val="20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FB2-4D46-98EB-F3DAAD65EE22}"/>
                </c:ext>
              </c:extLst>
            </c:dLbl>
            <c:dLbl>
              <c:idx val="21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F9-4BFD-8AAF-0A4F93EBC0D5}"/>
                </c:ext>
              </c:extLst>
            </c:dLbl>
            <c:dLbl>
              <c:idx val="22"/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F8C-4C6A-9FD0-D882E0DD29E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w Cen MT" panose="020B0602020104020603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'Steilacoom Historical School Di'!$P$6:$AK$7</c:f>
              <c:multiLvlStrCache>
                <c:ptCount val="21"/>
                <c:lvl>
                  <c:pt idx="0">
                    <c:v>2009</c:v>
                  </c:pt>
                  <c:pt idx="1">
                    <c:v>2010</c:v>
                  </c:pt>
                  <c:pt idx="2">
                    <c:v>2011</c:v>
                  </c:pt>
                  <c:pt idx="3">
                    <c:v>2012</c:v>
                  </c:pt>
                  <c:pt idx="4">
                    <c:v>2013</c:v>
                  </c:pt>
                  <c:pt idx="5">
                    <c:v>2014</c:v>
                  </c:pt>
                  <c:pt idx="6">
                    <c:v>2016</c:v>
                  </c:pt>
                  <c:pt idx="7">
                    <c:v>2017</c:v>
                  </c:pt>
                  <c:pt idx="8">
                    <c:v>2018</c:v>
                  </c:pt>
                  <c:pt idx="9">
                    <c:v>2019</c:v>
                  </c:pt>
                  <c:pt idx="10">
                    <c:v>2020</c:v>
                  </c:pt>
                  <c:pt idx="11">
                    <c:v>2021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2024</c:v>
                  </c:pt>
                  <c:pt idx="15">
                    <c:v>2025</c:v>
                  </c:pt>
                  <c:pt idx="16">
                    <c:v>2026</c:v>
                  </c:pt>
                  <c:pt idx="17">
                    <c:v>2027</c:v>
                  </c:pt>
                  <c:pt idx="18">
                    <c:v>2028</c:v>
                  </c:pt>
                  <c:pt idx="19">
                    <c:v>2029</c:v>
                  </c:pt>
                  <c:pt idx="20">
                    <c:v>2030</c:v>
                  </c:pt>
                </c:lvl>
                <c:lvl>
                  <c:pt idx="0">
                    <c:v>Actual</c:v>
                  </c:pt>
                  <c:pt idx="10">
                    <c:v>Projected</c:v>
                  </c:pt>
                </c:lvl>
              </c:multiLvlStrCache>
            </c:multiLvlStrRef>
          </c:cat>
          <c:val>
            <c:numRef>
              <c:f>'Steilacoom Historical School Di'!$P$44:$AK$44</c:f>
              <c:numCache>
                <c:formatCode>#,##0</c:formatCode>
                <c:ptCount val="21"/>
                <c:pt idx="0">
                  <c:v>3095</c:v>
                </c:pt>
                <c:pt idx="1">
                  <c:v>3127</c:v>
                </c:pt>
                <c:pt idx="2">
                  <c:v>3209</c:v>
                </c:pt>
                <c:pt idx="3">
                  <c:v>3314</c:v>
                </c:pt>
                <c:pt idx="4">
                  <c:v>3298</c:v>
                </c:pt>
                <c:pt idx="5">
                  <c:v>3212</c:v>
                </c:pt>
                <c:pt idx="6">
                  <c:v>3462</c:v>
                </c:pt>
                <c:pt idx="7">
                  <c:v>3506</c:v>
                </c:pt>
                <c:pt idx="8">
                  <c:v>3495</c:v>
                </c:pt>
                <c:pt idx="9">
                  <c:v>3607</c:v>
                </c:pt>
                <c:pt idx="10" formatCode="_(* #,##0_);_(* \(#,##0\);_(* &quot;-&quot;??_);_(@_)">
                  <c:v>3415.1232305708718</c:v>
                </c:pt>
                <c:pt idx="11" formatCode="_(* #,##0_);_(* \(#,##0\);_(* &quot;-&quot;??_);_(@_)">
                  <c:v>3464.6425174141491</c:v>
                </c:pt>
                <c:pt idx="12" formatCode="_(* #,##0_);_(* \(#,##0\);_(* &quot;-&quot;??_);_(@_)">
                  <c:v>3514.8798339166542</c:v>
                </c:pt>
                <c:pt idx="13" formatCode="_(* #,##0_);_(* \(#,##0\);_(* &quot;-&quot;??_);_(@_)">
                  <c:v>3565.8455915084451</c:v>
                </c:pt>
                <c:pt idx="14" formatCode="_(* #,##0_);_(* \(#,##0\);_(* &quot;-&quot;??_);_(@_)">
                  <c:v>3617.5503525853169</c:v>
                </c:pt>
                <c:pt idx="15" formatCode="_(* #,##0_);_(* \(#,##0\);_(* &quot;-&quot;??_);_(@_)">
                  <c:v>3670.004832697804</c:v>
                </c:pt>
                <c:pt idx="16" formatCode="_(* #,##0_);_(* \(#,##0\);_(* &quot;-&quot;??_);_(@_)">
                  <c:v>3723.2199027719216</c:v>
                </c:pt>
                <c:pt idx="17" formatCode="_(* #,##0_);_(* \(#,##0\);_(* &quot;-&quot;??_);_(@_)">
                  <c:v>3777.2065913621141</c:v>
                </c:pt>
                <c:pt idx="18" formatCode="_(* #,##0_);_(* \(#,##0\);_(* &quot;-&quot;??_);_(@_)">
                  <c:v>3831.9760869368652</c:v>
                </c:pt>
                <c:pt idx="19" formatCode="_(* #,##0_);_(* \(#,##0\);_(* &quot;-&quot;??_);_(@_)">
                  <c:v>3887.5397401974492</c:v>
                </c:pt>
                <c:pt idx="20" formatCode="_(* #,##0_);_(* \(#,##0\);_(* &quot;-&quot;??_);_(@_)">
                  <c:v>3943.9090664303117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8C-4C6A-9FD0-D882E0DD29E7}"/>
            </c:ext>
          </c:extLst>
        </c:ser>
        <c:ser>
          <c:idx val="0"/>
          <c:order val="3"/>
          <c:tx>
            <c:strRef>
              <c:f>'Steilacoom Historical School Di'!$A$43</c:f>
              <c:strCache>
                <c:ptCount val="1"/>
                <c:pt idx="0">
                  <c:v>Actual K-12 Enrollment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'Steilacoom Historical School Di'!$P$6:$AK$7</c:f>
              <c:multiLvlStrCache>
                <c:ptCount val="21"/>
                <c:lvl>
                  <c:pt idx="0">
                    <c:v>2009</c:v>
                  </c:pt>
                  <c:pt idx="1">
                    <c:v>2010</c:v>
                  </c:pt>
                  <c:pt idx="2">
                    <c:v>2011</c:v>
                  </c:pt>
                  <c:pt idx="3">
                    <c:v>2012</c:v>
                  </c:pt>
                  <c:pt idx="4">
                    <c:v>2013</c:v>
                  </c:pt>
                  <c:pt idx="5">
                    <c:v>2014</c:v>
                  </c:pt>
                  <c:pt idx="6">
                    <c:v>2016</c:v>
                  </c:pt>
                  <c:pt idx="7">
                    <c:v>2017</c:v>
                  </c:pt>
                  <c:pt idx="8">
                    <c:v>2018</c:v>
                  </c:pt>
                  <c:pt idx="9">
                    <c:v>2019</c:v>
                  </c:pt>
                  <c:pt idx="10">
                    <c:v>2020</c:v>
                  </c:pt>
                  <c:pt idx="11">
                    <c:v>2021</c:v>
                  </c:pt>
                  <c:pt idx="12">
                    <c:v>2022</c:v>
                  </c:pt>
                  <c:pt idx="13">
                    <c:v>2023</c:v>
                  </c:pt>
                  <c:pt idx="14">
                    <c:v>2024</c:v>
                  </c:pt>
                  <c:pt idx="15">
                    <c:v>2025</c:v>
                  </c:pt>
                  <c:pt idx="16">
                    <c:v>2026</c:v>
                  </c:pt>
                  <c:pt idx="17">
                    <c:v>2027</c:v>
                  </c:pt>
                  <c:pt idx="18">
                    <c:v>2028</c:v>
                  </c:pt>
                  <c:pt idx="19">
                    <c:v>2029</c:v>
                  </c:pt>
                  <c:pt idx="20">
                    <c:v>2030</c:v>
                  </c:pt>
                </c:lvl>
                <c:lvl>
                  <c:pt idx="0">
                    <c:v>Actual</c:v>
                  </c:pt>
                  <c:pt idx="10">
                    <c:v>Projected</c:v>
                  </c:pt>
                </c:lvl>
              </c:multiLvlStrCache>
            </c:multiLvlStrRef>
          </c:cat>
          <c:val>
            <c:numRef>
              <c:f>'Steilacoom Historical School Di'!$P$43:$AK$43</c:f>
              <c:numCache>
                <c:formatCode>#,##0</c:formatCode>
                <c:ptCount val="21"/>
                <c:pt idx="0">
                  <c:v>3095</c:v>
                </c:pt>
                <c:pt idx="1">
                  <c:v>3127</c:v>
                </c:pt>
                <c:pt idx="2">
                  <c:v>3209</c:v>
                </c:pt>
                <c:pt idx="3">
                  <c:v>3314</c:v>
                </c:pt>
                <c:pt idx="4">
                  <c:v>3298</c:v>
                </c:pt>
                <c:pt idx="5">
                  <c:v>3212</c:v>
                </c:pt>
                <c:pt idx="6">
                  <c:v>3462</c:v>
                </c:pt>
                <c:pt idx="7">
                  <c:v>3506</c:v>
                </c:pt>
                <c:pt idx="8">
                  <c:v>3495</c:v>
                </c:pt>
                <c:pt idx="9">
                  <c:v>3607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8C-4C6A-9FD0-D882E0DD29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5640511"/>
        <c:axId val="2058583135"/>
      </c:lineChart>
      <c:catAx>
        <c:axId val="265640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w Cen MT" panose="020B0602020104020603" pitchFamily="34" charset="0"/>
                <a:ea typeface="+mn-ea"/>
                <a:cs typeface="+mn-cs"/>
              </a:defRPr>
            </a:pPr>
            <a:endParaRPr lang="en-US"/>
          </a:p>
        </c:txPr>
        <c:crossAx val="2058583135"/>
        <c:crosses val="autoZero"/>
        <c:auto val="1"/>
        <c:lblAlgn val="ctr"/>
        <c:lblOffset val="100"/>
        <c:noMultiLvlLbl val="0"/>
      </c:catAx>
      <c:valAx>
        <c:axId val="2058583135"/>
        <c:scaling>
          <c:orientation val="minMax"/>
          <c:max val="6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w Cen MT" panose="020B0602020104020603" pitchFamily="34" charset="0"/>
                <a:ea typeface="+mn-ea"/>
                <a:cs typeface="+mn-cs"/>
              </a:defRPr>
            </a:pPr>
            <a:endParaRPr lang="en-US"/>
          </a:p>
        </c:txPr>
        <c:crossAx val="2656405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3927434593484078"/>
          <c:y val="0.59319967576777444"/>
          <c:w val="0.24552268144522085"/>
          <c:h val="0.241265116119361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w Cen MT" panose="020B0602020104020603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1200">
          <a:latin typeface="Tw Cen MT" panose="020B0602020104020603" pitchFamily="34" charset="0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2EF5CB2-7095-41C6-8744-3B784279916F}">
  <sheetPr>
    <tabColor theme="5" tint="0.79998168889431442"/>
  </sheetPr>
  <sheetViews>
    <sheetView zoomScale="8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276" cy="6279931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040F1D7-011A-45F0-8871-D55ABABA7C1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Vivien Savath" id="{1BCD0FBF-AF5D-4F34-BE5F-3E0C3BA64BC2}" userId="S::Vivien@berkconsulting.com::0c81fe44-74ec-4780-9694-e055858e1394" providerId="AD"/>
</personList>
</file>

<file path=xl/theme/theme1.xml><?xml version="1.0" encoding="utf-8"?>
<a:theme xmlns:a="http://schemas.openxmlformats.org/drawingml/2006/main" name="Office Theme">
  <a:themeElements>
    <a:clrScheme name="BERK2017">
      <a:dk1>
        <a:srgbClr val="000000"/>
      </a:dk1>
      <a:lt1>
        <a:srgbClr val="FFFFFF"/>
      </a:lt1>
      <a:dk2>
        <a:srgbClr val="3B8A75"/>
      </a:dk2>
      <a:lt2>
        <a:srgbClr val="C1CDC7"/>
      </a:lt2>
      <a:accent1>
        <a:srgbClr val="3F6075"/>
      </a:accent1>
      <a:accent2>
        <a:srgbClr val="28A5BC"/>
      </a:accent2>
      <a:accent3>
        <a:srgbClr val="E04626"/>
      </a:accent3>
      <a:accent4>
        <a:srgbClr val="F4A251"/>
      </a:accent4>
      <a:accent5>
        <a:srgbClr val="658637"/>
      </a:accent5>
      <a:accent6>
        <a:srgbClr val="542A44"/>
      </a:accent6>
      <a:hlink>
        <a:srgbClr val="0070C0"/>
      </a:hlink>
      <a:folHlink>
        <a:srgbClr val="4F213A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1" dT="2020-07-27T23:48:50.35" personId="{1BCD0FBF-AF5D-4F34-BE5F-3E0C3BA64BC2}" id="{0A2947DF-B54C-4302-B707-525A87BCD819}">
    <text>state-managed facilities (i.e., DOC, DSHS, etc.), military installations and college/university dormitories.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DE49F-395E-4247-97BE-1E6D7D5952F8}">
  <sheetPr>
    <tabColor theme="5" tint="0.79998168889431442"/>
  </sheetPr>
  <dimension ref="A1:AS189"/>
  <sheetViews>
    <sheetView tabSelected="1" zoomScale="85" zoomScaleNormal="85" workbookViewId="0">
      <pane xSplit="15" ySplit="8" topLeftCell="P9" activePane="bottomRight" state="frozen"/>
      <selection pane="topRight" activeCell="P1" sqref="P1"/>
      <selection pane="bottomLeft" activeCell="A8" sqref="A8"/>
      <selection pane="bottomRight" activeCell="Q11" sqref="Q11"/>
    </sheetView>
  </sheetViews>
  <sheetFormatPr defaultColWidth="9.28515625" defaultRowHeight="10.199999999999999" x14ac:dyDescent="0.2"/>
  <cols>
    <col min="1" max="1" width="40.85546875" style="21" customWidth="1"/>
    <col min="2" max="4" width="11.7109375" style="21" hidden="1" customWidth="1"/>
    <col min="5" max="5" width="20" style="21" hidden="1" customWidth="1"/>
    <col min="6" max="6" width="20" style="21" customWidth="1"/>
    <col min="7" max="15" width="11.7109375" style="21" hidden="1" customWidth="1"/>
    <col min="16" max="16" width="18.42578125" style="21" bestFit="1" customWidth="1"/>
    <col min="17" max="17" width="41.28515625" style="21" bestFit="1" customWidth="1"/>
    <col min="18" max="20" width="11.7109375" style="21" bestFit="1" customWidth="1"/>
    <col min="21" max="21" width="14.140625" style="21" bestFit="1" customWidth="1"/>
    <col min="22" max="22" width="11.7109375" style="21" hidden="1" customWidth="1"/>
    <col min="23" max="26" width="11.7109375" style="21" bestFit="1" customWidth="1"/>
    <col min="27" max="27" width="13.7109375" style="21" customWidth="1"/>
    <col min="28" max="40" width="11.7109375" style="21" customWidth="1"/>
    <col min="41" max="41" width="13.42578125" style="21" bestFit="1" customWidth="1"/>
    <col min="42" max="45" width="11.7109375" style="21" bestFit="1" customWidth="1"/>
    <col min="46" max="16384" width="9.28515625" style="21"/>
  </cols>
  <sheetData>
    <row r="1" spans="1:45" s="43" customFormat="1" ht="13.8" x14ac:dyDescent="0.25">
      <c r="P1" s="43" t="s">
        <v>1430</v>
      </c>
      <c r="Q1" s="43" t="s">
        <v>1422</v>
      </c>
      <c r="T1" s="43" t="s">
        <v>1454</v>
      </c>
      <c r="U1" s="44"/>
      <c r="V1" s="43" t="s">
        <v>1463</v>
      </c>
      <c r="W1" s="43" t="s">
        <v>1464</v>
      </c>
    </row>
    <row r="2" spans="1:45" x14ac:dyDescent="0.2">
      <c r="P2" s="21" t="s">
        <v>1431</v>
      </c>
      <c r="Q2" s="21" t="s">
        <v>1435</v>
      </c>
      <c r="R2" s="45">
        <v>1.4500000000000001E-2</v>
      </c>
      <c r="T2" s="21" t="s">
        <v>1431</v>
      </c>
      <c r="U2" s="21" t="s">
        <v>1456</v>
      </c>
      <c r="V2" s="45">
        <f>MIN(P115:Z115)</f>
        <v>0.16238286727325513</v>
      </c>
      <c r="W2" s="45">
        <f>MIN(P40:Z40)</f>
        <v>0.15872604068219581</v>
      </c>
    </row>
    <row r="3" spans="1:45" x14ac:dyDescent="0.2">
      <c r="P3" s="21" t="s">
        <v>1432</v>
      </c>
      <c r="Q3" s="21" t="s">
        <v>1436</v>
      </c>
      <c r="R3" s="45">
        <v>1.61E-2</v>
      </c>
      <c r="T3" s="21" t="s">
        <v>1432</v>
      </c>
      <c r="U3" s="21" t="s">
        <v>1426</v>
      </c>
      <c r="V3" s="45">
        <f>+AM115</f>
        <v>0.17074636593801046</v>
      </c>
      <c r="W3" s="45">
        <f>+AM40</f>
        <v>0.16755349119270677</v>
      </c>
    </row>
    <row r="4" spans="1:45" x14ac:dyDescent="0.2">
      <c r="P4" s="21" t="s">
        <v>1433</v>
      </c>
      <c r="Q4" s="21" t="s">
        <v>1434</v>
      </c>
      <c r="R4" s="45">
        <v>1.8800000000000001E-2</v>
      </c>
      <c r="T4" s="21" t="s">
        <v>1433</v>
      </c>
      <c r="U4" s="21" t="s">
        <v>1455</v>
      </c>
      <c r="V4" s="46">
        <f>MAX(P115:Z115)</f>
        <v>0.17356400890707296</v>
      </c>
      <c r="W4" s="46">
        <f>MAX(P40:Z40)</f>
        <v>0.17007481122733284</v>
      </c>
    </row>
    <row r="6" spans="1:45" s="12" customFormat="1" ht="22.8" x14ac:dyDescent="0.4">
      <c r="P6" s="13" t="s">
        <v>1475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 t="s">
        <v>1474</v>
      </c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1:45" s="14" customFormat="1" ht="19.8" thickBot="1" x14ac:dyDescent="0.4">
      <c r="A7" s="14" t="s">
        <v>843</v>
      </c>
      <c r="P7" s="14" t="str">
        <f>RIGHT(P8,4)</f>
        <v>2009</v>
      </c>
      <c r="Q7" s="14" t="str">
        <f t="shared" ref="Q7:AK7" si="0">RIGHT(Q8,4)</f>
        <v>2010</v>
      </c>
      <c r="R7" s="14" t="str">
        <f t="shared" si="0"/>
        <v>2011</v>
      </c>
      <c r="S7" s="14" t="str">
        <f t="shared" si="0"/>
        <v>2012</v>
      </c>
      <c r="T7" s="14" t="str">
        <f t="shared" si="0"/>
        <v>2013</v>
      </c>
      <c r="U7" s="14" t="str">
        <f t="shared" si="0"/>
        <v>2014</v>
      </c>
      <c r="V7" s="14" t="str">
        <f t="shared" si="0"/>
        <v>2015</v>
      </c>
      <c r="W7" s="14" t="str">
        <f t="shared" si="0"/>
        <v>2016</v>
      </c>
      <c r="X7" s="14" t="str">
        <f t="shared" si="0"/>
        <v>2017</v>
      </c>
      <c r="Y7" s="14" t="str">
        <f t="shared" si="0"/>
        <v>2018</v>
      </c>
      <c r="Z7" s="14" t="str">
        <f t="shared" si="0"/>
        <v>2019</v>
      </c>
      <c r="AA7" s="14" t="str">
        <f t="shared" si="0"/>
        <v>2020</v>
      </c>
      <c r="AB7" s="14" t="str">
        <f t="shared" si="0"/>
        <v>2021</v>
      </c>
      <c r="AC7" s="14" t="str">
        <f t="shared" si="0"/>
        <v>2022</v>
      </c>
      <c r="AD7" s="14" t="str">
        <f t="shared" si="0"/>
        <v>2023</v>
      </c>
      <c r="AE7" s="14" t="str">
        <f t="shared" si="0"/>
        <v>2024</v>
      </c>
      <c r="AF7" s="14" t="str">
        <f t="shared" si="0"/>
        <v>2025</v>
      </c>
      <c r="AG7" s="14" t="str">
        <f t="shared" si="0"/>
        <v>2026</v>
      </c>
      <c r="AH7" s="14" t="str">
        <f t="shared" si="0"/>
        <v>2027</v>
      </c>
      <c r="AI7" s="14" t="str">
        <f t="shared" si="0"/>
        <v>2028</v>
      </c>
      <c r="AJ7" s="14" t="str">
        <f t="shared" si="0"/>
        <v>2029</v>
      </c>
      <c r="AK7" s="14" t="str">
        <f t="shared" si="0"/>
        <v>2030</v>
      </c>
    </row>
    <row r="8" spans="1:45" s="15" customFormat="1" ht="69" customHeight="1" thickTop="1" thickBot="1" x14ac:dyDescent="0.25">
      <c r="B8" s="16" t="s">
        <v>9</v>
      </c>
      <c r="C8" s="16" t="s">
        <v>10</v>
      </c>
      <c r="D8" s="16" t="s">
        <v>11</v>
      </c>
      <c r="E8" s="16" t="s">
        <v>12</v>
      </c>
      <c r="F8" s="16" t="s">
        <v>1422</v>
      </c>
      <c r="G8" s="17" t="s">
        <v>13</v>
      </c>
      <c r="H8" s="17" t="s">
        <v>14</v>
      </c>
      <c r="I8" s="17" t="s">
        <v>15</v>
      </c>
      <c r="J8" s="17" t="s">
        <v>16</v>
      </c>
      <c r="K8" s="17" t="s">
        <v>17</v>
      </c>
      <c r="L8" s="17" t="s">
        <v>18</v>
      </c>
      <c r="M8" s="17" t="s">
        <v>19</v>
      </c>
      <c r="N8" s="17" t="s">
        <v>20</v>
      </c>
      <c r="O8" s="17" t="s">
        <v>21</v>
      </c>
      <c r="P8" s="17" t="s">
        <v>22</v>
      </c>
      <c r="Q8" s="17" t="s">
        <v>23</v>
      </c>
      <c r="R8" s="17" t="s">
        <v>24</v>
      </c>
      <c r="S8" s="17" t="s">
        <v>25</v>
      </c>
      <c r="T8" s="17" t="s">
        <v>26</v>
      </c>
      <c r="U8" s="17" t="s">
        <v>27</v>
      </c>
      <c r="V8" s="17" t="s">
        <v>28</v>
      </c>
      <c r="W8" s="17" t="s">
        <v>29</v>
      </c>
      <c r="X8" s="17" t="s">
        <v>30</v>
      </c>
      <c r="Y8" s="17" t="s">
        <v>31</v>
      </c>
      <c r="Z8" s="17" t="s">
        <v>32</v>
      </c>
      <c r="AA8" s="17" t="s">
        <v>1437</v>
      </c>
      <c r="AB8" s="17" t="s">
        <v>1438</v>
      </c>
      <c r="AC8" s="17" t="s">
        <v>1439</v>
      </c>
      <c r="AD8" s="17" t="s">
        <v>1440</v>
      </c>
      <c r="AE8" s="17" t="s">
        <v>1441</v>
      </c>
      <c r="AF8" s="17" t="s">
        <v>1442</v>
      </c>
      <c r="AG8" s="17" t="s">
        <v>1443</v>
      </c>
      <c r="AH8" s="17" t="s">
        <v>1444</v>
      </c>
      <c r="AI8" s="17" t="s">
        <v>1445</v>
      </c>
      <c r="AJ8" s="17" t="s">
        <v>1446</v>
      </c>
      <c r="AK8" s="17" t="s">
        <v>1447</v>
      </c>
      <c r="AL8" s="17"/>
      <c r="AM8" s="17"/>
      <c r="AN8" s="18" t="s">
        <v>1457</v>
      </c>
      <c r="AO8" s="19" t="s">
        <v>1428</v>
      </c>
      <c r="AP8" s="17" t="s">
        <v>33</v>
      </c>
      <c r="AQ8" s="20" t="s">
        <v>34</v>
      </c>
      <c r="AR8" s="17" t="s">
        <v>35</v>
      </c>
      <c r="AS8" s="20" t="s">
        <v>36</v>
      </c>
    </row>
    <row r="9" spans="1:45" x14ac:dyDescent="0.2">
      <c r="A9" s="21" t="s">
        <v>1397</v>
      </c>
      <c r="B9" s="22" t="s">
        <v>844</v>
      </c>
      <c r="C9" s="22" t="s">
        <v>845</v>
      </c>
      <c r="D9" s="22" t="s">
        <v>66</v>
      </c>
      <c r="E9" s="22" t="s">
        <v>41</v>
      </c>
      <c r="F9" s="22" t="s">
        <v>1421</v>
      </c>
      <c r="G9" s="23">
        <v>16041.405000000001</v>
      </c>
      <c r="H9" s="23">
        <v>16506.674999999999</v>
      </c>
      <c r="I9" s="23">
        <v>17050.814999999999</v>
      </c>
      <c r="J9" s="23">
        <v>17572.91</v>
      </c>
      <c r="K9" s="23">
        <v>18117.599999999999</v>
      </c>
      <c r="L9" s="23">
        <v>18700.552</v>
      </c>
      <c r="M9" s="23">
        <v>19383.976999999999</v>
      </c>
      <c r="N9" s="23">
        <v>19964.044000000002</v>
      </c>
      <c r="O9" s="23">
        <v>20406.359</v>
      </c>
      <c r="P9" s="23">
        <v>20721.179</v>
      </c>
      <c r="Q9" s="23">
        <v>20920</v>
      </c>
      <c r="R9" s="23">
        <v>20009.042000000001</v>
      </c>
      <c r="S9" s="23">
        <v>20272.088</v>
      </c>
      <c r="T9" s="23">
        <v>20561.754000000001</v>
      </c>
      <c r="U9" s="23">
        <v>20915.125</v>
      </c>
      <c r="V9" s="23">
        <v>21084.186000000002</v>
      </c>
      <c r="W9" s="23">
        <v>21256.956999999999</v>
      </c>
      <c r="X9" s="23">
        <v>21624.988000000001</v>
      </c>
      <c r="Y9" s="23">
        <v>21692.77</v>
      </c>
      <c r="Z9" s="23">
        <v>21819.313999999998</v>
      </c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>
        <f>CORREL(P9:Z9,$P$39:$Z$39)</f>
        <v>0.74337672307335345</v>
      </c>
      <c r="AO9" s="24">
        <f>CORREL(P9:Z9,$P$38:$Z$38)</f>
        <v>0.7416207602148468</v>
      </c>
      <c r="AP9" s="23">
        <v>4878.5950000000003</v>
      </c>
      <c r="AQ9" s="25">
        <v>0.30413000000000001</v>
      </c>
      <c r="AR9" s="23">
        <v>899.31399999999996</v>
      </c>
      <c r="AS9" s="25">
        <v>4.299E-2</v>
      </c>
    </row>
    <row r="10" spans="1:45" s="26" customFormat="1" x14ac:dyDescent="0.2">
      <c r="A10" s="26" t="s">
        <v>1398</v>
      </c>
      <c r="B10" s="27" t="s">
        <v>844</v>
      </c>
      <c r="C10" s="27" t="s">
        <v>845</v>
      </c>
      <c r="D10" s="27" t="s">
        <v>66</v>
      </c>
      <c r="E10" s="27" t="s">
        <v>41</v>
      </c>
      <c r="F10" s="27" t="s">
        <v>1421</v>
      </c>
      <c r="G10" s="28">
        <v>13429.959000000001</v>
      </c>
      <c r="H10" s="28">
        <v>13969.299000000001</v>
      </c>
      <c r="I10" s="28">
        <v>14567.852000000001</v>
      </c>
      <c r="J10" s="28">
        <v>15125.404</v>
      </c>
      <c r="K10" s="28">
        <v>15793.627</v>
      </c>
      <c r="L10" s="28">
        <v>16440.965</v>
      </c>
      <c r="M10" s="28">
        <v>17178.985000000001</v>
      </c>
      <c r="N10" s="28">
        <v>17827.167000000001</v>
      </c>
      <c r="O10" s="28">
        <v>18352.846000000001</v>
      </c>
      <c r="P10" s="28">
        <v>18763.195</v>
      </c>
      <c r="Q10" s="28">
        <v>19069</v>
      </c>
      <c r="R10" s="28">
        <v>19325.042000000001</v>
      </c>
      <c r="S10" s="28">
        <v>19586.088</v>
      </c>
      <c r="T10" s="28">
        <v>19876.754000000001</v>
      </c>
      <c r="U10" s="28">
        <v>20236.125</v>
      </c>
      <c r="V10" s="28">
        <v>20405.509999999998</v>
      </c>
      <c r="W10" s="28">
        <v>20594.277999999998</v>
      </c>
      <c r="X10" s="28">
        <v>20964.988000000001</v>
      </c>
      <c r="Y10" s="28">
        <v>21056.77</v>
      </c>
      <c r="Z10" s="28">
        <v>21208.313999999998</v>
      </c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9">
        <f t="shared" ref="AN10:AN13" si="1">CORREL(P10:Z10,$P$39:$Z$39)</f>
        <v>0.93763362223180535</v>
      </c>
      <c r="AO10" s="29">
        <f>CORREL(P10:Z10,$P$38:$Z$38)</f>
        <v>0.93697372059129702</v>
      </c>
      <c r="AP10" s="28">
        <v>5639.0410000000002</v>
      </c>
      <c r="AQ10" s="30">
        <v>0.41988999999999999</v>
      </c>
      <c r="AR10" s="28">
        <v>2139.3139999999999</v>
      </c>
      <c r="AS10" s="30">
        <v>0.11219</v>
      </c>
    </row>
    <row r="11" spans="1:45" x14ac:dyDescent="0.2">
      <c r="A11" s="21" t="s">
        <v>1399</v>
      </c>
      <c r="B11" s="22" t="s">
        <v>844</v>
      </c>
      <c r="C11" s="22" t="s">
        <v>845</v>
      </c>
      <c r="D11" s="22" t="s">
        <v>66</v>
      </c>
      <c r="E11" s="22" t="s">
        <v>41</v>
      </c>
      <c r="F11" s="22" t="s">
        <v>1421</v>
      </c>
      <c r="G11" s="23">
        <v>2611.4459999999999</v>
      </c>
      <c r="H11" s="23">
        <v>2537.3760000000002</v>
      </c>
      <c r="I11" s="23">
        <v>2482.9630000000002</v>
      </c>
      <c r="J11" s="23">
        <v>2447.5059999999999</v>
      </c>
      <c r="K11" s="23">
        <v>2323.973</v>
      </c>
      <c r="L11" s="23">
        <v>2259.587</v>
      </c>
      <c r="M11" s="23">
        <v>2204.9920000000002</v>
      </c>
      <c r="N11" s="23">
        <v>2136.877</v>
      </c>
      <c r="O11" s="23">
        <v>2053.5129999999999</v>
      </c>
      <c r="P11" s="23">
        <v>1957.9839999999999</v>
      </c>
      <c r="Q11" s="23">
        <v>1851</v>
      </c>
      <c r="R11" s="23">
        <v>684</v>
      </c>
      <c r="S11" s="23">
        <v>686</v>
      </c>
      <c r="T11" s="23">
        <v>685</v>
      </c>
      <c r="U11" s="23">
        <v>679</v>
      </c>
      <c r="V11" s="23">
        <v>678.67600000000004</v>
      </c>
      <c r="W11" s="23">
        <v>662.67899999999997</v>
      </c>
      <c r="X11" s="23">
        <v>660</v>
      </c>
      <c r="Y11" s="23">
        <v>636</v>
      </c>
      <c r="Z11" s="23">
        <v>611</v>
      </c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4">
        <f t="shared" si="1"/>
        <v>-0.69866978074586239</v>
      </c>
      <c r="AO11" s="24">
        <f>CORREL(P11:Z11,$P$38:$Z$38)</f>
        <v>-0.69961006638280709</v>
      </c>
      <c r="AP11" s="23">
        <v>-760.44600000000003</v>
      </c>
      <c r="AQ11" s="25" t="s">
        <v>1239</v>
      </c>
      <c r="AR11" s="23">
        <v>-1240</v>
      </c>
      <c r="AS11" s="25" t="s">
        <v>1240</v>
      </c>
    </row>
    <row r="12" spans="1:45" x14ac:dyDescent="0.2">
      <c r="A12" s="21" t="s">
        <v>1400</v>
      </c>
      <c r="B12" s="22" t="s">
        <v>844</v>
      </c>
      <c r="C12" s="22" t="s">
        <v>845</v>
      </c>
      <c r="D12" s="22" t="s">
        <v>66</v>
      </c>
      <c r="E12" s="22" t="s">
        <v>41</v>
      </c>
      <c r="F12" s="22" t="s">
        <v>1421</v>
      </c>
      <c r="G12" s="23">
        <v>5899.8159999999998</v>
      </c>
      <c r="H12" s="23">
        <v>6167.8320000000003</v>
      </c>
      <c r="I12" s="23">
        <v>6464.3329999999996</v>
      </c>
      <c r="J12" s="23">
        <v>6742.7079999999996</v>
      </c>
      <c r="K12" s="23">
        <v>7039.9110000000001</v>
      </c>
      <c r="L12" s="23">
        <v>7335.616</v>
      </c>
      <c r="M12" s="23">
        <v>7667.1670000000004</v>
      </c>
      <c r="N12" s="23">
        <v>7986.6639999999998</v>
      </c>
      <c r="O12" s="23">
        <v>8246.5149999999994</v>
      </c>
      <c r="P12" s="23">
        <v>8463.9889999999996</v>
      </c>
      <c r="Q12" s="23">
        <v>8659</v>
      </c>
      <c r="R12" s="23">
        <v>8785.6329999999998</v>
      </c>
      <c r="S12" s="23">
        <v>8862.3070000000007</v>
      </c>
      <c r="T12" s="23">
        <v>9006.6679999999997</v>
      </c>
      <c r="U12" s="23">
        <v>9227.4599999999991</v>
      </c>
      <c r="V12" s="23">
        <v>9242.652</v>
      </c>
      <c r="W12" s="23">
        <v>9276.9529999999995</v>
      </c>
      <c r="X12" s="23">
        <v>9318.6679999999997</v>
      </c>
      <c r="Y12" s="23">
        <v>9345.4259999999995</v>
      </c>
      <c r="Z12" s="23">
        <v>9388.348</v>
      </c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4">
        <f t="shared" si="1"/>
        <v>0.87577686310570113</v>
      </c>
      <c r="AO12" s="24">
        <f>CORREL(P12:Z12,$P$38:$Z$38)</f>
        <v>0.87263902817188888</v>
      </c>
      <c r="AP12" s="23">
        <v>2759.1840000000002</v>
      </c>
      <c r="AQ12" s="25">
        <v>0.46766999999999997</v>
      </c>
      <c r="AR12" s="23">
        <v>729.34799999999996</v>
      </c>
      <c r="AS12" s="25">
        <v>8.4229999999999999E-2</v>
      </c>
    </row>
    <row r="13" spans="1:45" x14ac:dyDescent="0.2">
      <c r="A13" s="21" t="s">
        <v>1401</v>
      </c>
      <c r="B13" s="22" t="s">
        <v>844</v>
      </c>
      <c r="C13" s="22" t="s">
        <v>845</v>
      </c>
      <c r="D13" s="22" t="s">
        <v>66</v>
      </c>
      <c r="E13" s="22" t="s">
        <v>41</v>
      </c>
      <c r="F13" s="22" t="s">
        <v>1421</v>
      </c>
      <c r="G13" s="23">
        <v>5415.2550000000001</v>
      </c>
      <c r="H13" s="23">
        <v>5619.1279999999997</v>
      </c>
      <c r="I13" s="23">
        <v>5847.5969999999998</v>
      </c>
      <c r="J13" s="23">
        <v>6067.6049999999996</v>
      </c>
      <c r="K13" s="23">
        <v>6293.4620000000004</v>
      </c>
      <c r="L13" s="23">
        <v>6523.8620000000001</v>
      </c>
      <c r="M13" s="23">
        <v>6797.6450000000004</v>
      </c>
      <c r="N13" s="23">
        <v>7037.9989999999998</v>
      </c>
      <c r="O13" s="23">
        <v>7234.8950000000004</v>
      </c>
      <c r="P13" s="23">
        <v>7398.3429999999998</v>
      </c>
      <c r="Q13" s="23">
        <v>7550</v>
      </c>
      <c r="R13" s="23">
        <v>7640.2290000000003</v>
      </c>
      <c r="S13" s="23">
        <v>7734.2529999999997</v>
      </c>
      <c r="T13" s="23">
        <v>7867.4040000000005</v>
      </c>
      <c r="U13" s="23">
        <v>8052.5529999999999</v>
      </c>
      <c r="V13" s="23">
        <v>8113.5169999999998</v>
      </c>
      <c r="W13" s="23">
        <v>8172.8069999999998</v>
      </c>
      <c r="X13" s="23">
        <v>8288.3330000000005</v>
      </c>
      <c r="Y13" s="23">
        <v>8308.7890000000007</v>
      </c>
      <c r="Z13" s="23">
        <v>8340.8790000000008</v>
      </c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4">
        <f t="shared" si="1"/>
        <v>0.915574930417553</v>
      </c>
      <c r="AO13" s="24">
        <f>CORREL(P13:Z13,$P$38:$Z$38)</f>
        <v>0.91336139133413297</v>
      </c>
      <c r="AP13" s="23">
        <v>2134.7449999999999</v>
      </c>
      <c r="AQ13" s="25">
        <v>0.39421</v>
      </c>
      <c r="AR13" s="23">
        <v>790.87900000000002</v>
      </c>
      <c r="AS13" s="25">
        <v>0.10475</v>
      </c>
    </row>
    <row r="14" spans="1:45" s="31" customFormat="1" x14ac:dyDescent="0.2">
      <c r="A14" s="31" t="s">
        <v>1449</v>
      </c>
      <c r="B14" s="32"/>
      <c r="C14" s="32"/>
      <c r="D14" s="32"/>
      <c r="E14" s="32"/>
      <c r="F14" s="32"/>
      <c r="G14" s="33"/>
      <c r="H14" s="33"/>
      <c r="I14" s="33"/>
      <c r="J14" s="33"/>
      <c r="K14" s="33"/>
      <c r="L14" s="33"/>
      <c r="M14" s="33"/>
      <c r="N14" s="33"/>
      <c r="O14" s="33"/>
      <c r="P14" s="33">
        <f>+P10</f>
        <v>18763.195</v>
      </c>
      <c r="Q14" s="33">
        <f t="shared" ref="Q14:Z14" si="2">+Q10</f>
        <v>19069</v>
      </c>
      <c r="R14" s="33">
        <f t="shared" si="2"/>
        <v>19325.042000000001</v>
      </c>
      <c r="S14" s="33">
        <f t="shared" si="2"/>
        <v>19586.088</v>
      </c>
      <c r="T14" s="33">
        <f t="shared" si="2"/>
        <v>19876.754000000001</v>
      </c>
      <c r="U14" s="33">
        <f t="shared" si="2"/>
        <v>20236.125</v>
      </c>
      <c r="V14" s="33">
        <f t="shared" si="2"/>
        <v>20405.509999999998</v>
      </c>
      <c r="W14" s="33">
        <f t="shared" si="2"/>
        <v>20594.277999999998</v>
      </c>
      <c r="X14" s="33">
        <f t="shared" si="2"/>
        <v>20964.988000000001</v>
      </c>
      <c r="Y14" s="33">
        <f t="shared" si="2"/>
        <v>21056.77</v>
      </c>
      <c r="Z14" s="33">
        <f t="shared" si="2"/>
        <v>21208.313999999998</v>
      </c>
      <c r="AA14" s="33">
        <f>+Z14*(1+$R$2)</f>
        <v>21515.834552999997</v>
      </c>
      <c r="AB14" s="33">
        <f>+AA14*(1+$R$2)</f>
        <v>21827.814154018495</v>
      </c>
      <c r="AC14" s="33">
        <f t="shared" ref="AC14:AK14" si="3">+AB14*(1+$R$2)</f>
        <v>22144.317459251761</v>
      </c>
      <c r="AD14" s="33">
        <f t="shared" si="3"/>
        <v>22465.410062410909</v>
      </c>
      <c r="AE14" s="33">
        <f t="shared" si="3"/>
        <v>22791.158508315864</v>
      </c>
      <c r="AF14" s="33">
        <f t="shared" si="3"/>
        <v>23121.630306686442</v>
      </c>
      <c r="AG14" s="33">
        <f t="shared" si="3"/>
        <v>23456.893946133394</v>
      </c>
      <c r="AH14" s="33">
        <f t="shared" si="3"/>
        <v>23797.018908352326</v>
      </c>
      <c r="AI14" s="33">
        <f t="shared" si="3"/>
        <v>24142.075682523435</v>
      </c>
      <c r="AJ14" s="33">
        <f t="shared" si="3"/>
        <v>24492.135779920023</v>
      </c>
      <c r="AK14" s="33">
        <f t="shared" si="3"/>
        <v>24847.271748728861</v>
      </c>
      <c r="AL14" s="33"/>
      <c r="AM14" s="33"/>
      <c r="AN14" s="33"/>
      <c r="AO14" s="34"/>
      <c r="AP14" s="33"/>
      <c r="AQ14" s="35"/>
      <c r="AR14" s="33"/>
      <c r="AS14" s="35"/>
    </row>
    <row r="15" spans="1:45" s="31" customFormat="1" x14ac:dyDescent="0.2">
      <c r="A15" s="31" t="s">
        <v>1448</v>
      </c>
      <c r="B15" s="32"/>
      <c r="C15" s="32"/>
      <c r="D15" s="32"/>
      <c r="E15" s="32"/>
      <c r="F15" s="32"/>
      <c r="G15" s="33"/>
      <c r="H15" s="33"/>
      <c r="I15" s="33"/>
      <c r="J15" s="33"/>
      <c r="K15" s="33"/>
      <c r="L15" s="33"/>
      <c r="M15" s="33"/>
      <c r="N15" s="33"/>
      <c r="O15" s="33"/>
      <c r="P15" s="33">
        <f>+P10</f>
        <v>18763.195</v>
      </c>
      <c r="Q15" s="33">
        <f t="shared" ref="Q15:Z15" si="4">+Q10</f>
        <v>19069</v>
      </c>
      <c r="R15" s="33">
        <f t="shared" si="4"/>
        <v>19325.042000000001</v>
      </c>
      <c r="S15" s="33">
        <f t="shared" si="4"/>
        <v>19586.088</v>
      </c>
      <c r="T15" s="33">
        <f t="shared" si="4"/>
        <v>19876.754000000001</v>
      </c>
      <c r="U15" s="33">
        <f t="shared" si="4"/>
        <v>20236.125</v>
      </c>
      <c r="V15" s="33">
        <f t="shared" si="4"/>
        <v>20405.509999999998</v>
      </c>
      <c r="W15" s="33">
        <f t="shared" si="4"/>
        <v>20594.277999999998</v>
      </c>
      <c r="X15" s="33">
        <f t="shared" si="4"/>
        <v>20964.988000000001</v>
      </c>
      <c r="Y15" s="33">
        <f t="shared" si="4"/>
        <v>21056.77</v>
      </c>
      <c r="Z15" s="33">
        <f t="shared" si="4"/>
        <v>21208.313999999998</v>
      </c>
      <c r="AA15" s="33">
        <f>+Z15*(1+$R$3)</f>
        <v>21549.767855399998</v>
      </c>
      <c r="AB15" s="33">
        <f t="shared" ref="AB15:AK15" si="5">+AA15*(1+$R$3)</f>
        <v>21896.719117871937</v>
      </c>
      <c r="AC15" s="33">
        <f t="shared" si="5"/>
        <v>22249.256295669675</v>
      </c>
      <c r="AD15" s="33">
        <f t="shared" si="5"/>
        <v>22607.469322029956</v>
      </c>
      <c r="AE15" s="33">
        <f t="shared" si="5"/>
        <v>22971.44957811464</v>
      </c>
      <c r="AF15" s="33">
        <f t="shared" si="5"/>
        <v>23341.289916322286</v>
      </c>
      <c r="AG15" s="33">
        <f t="shared" si="5"/>
        <v>23717.084683975074</v>
      </c>
      <c r="AH15" s="33">
        <f t="shared" si="5"/>
        <v>24098.929747387072</v>
      </c>
      <c r="AI15" s="33">
        <f t="shared" si="5"/>
        <v>24486.922516320003</v>
      </c>
      <c r="AJ15" s="33">
        <f t="shared" si="5"/>
        <v>24881.161968832756</v>
      </c>
      <c r="AK15" s="33">
        <f t="shared" si="5"/>
        <v>25281.748676530962</v>
      </c>
      <c r="AL15" s="33"/>
      <c r="AM15" s="33"/>
      <c r="AN15" s="33"/>
      <c r="AO15" s="34"/>
      <c r="AP15" s="33"/>
      <c r="AQ15" s="35"/>
      <c r="AR15" s="33"/>
      <c r="AS15" s="35"/>
    </row>
    <row r="16" spans="1:45" s="31" customFormat="1" x14ac:dyDescent="0.2">
      <c r="A16" s="31" t="s">
        <v>1450</v>
      </c>
      <c r="B16" s="32"/>
      <c r="C16" s="32"/>
      <c r="D16" s="32"/>
      <c r="E16" s="32"/>
      <c r="F16" s="32"/>
      <c r="G16" s="33"/>
      <c r="H16" s="33"/>
      <c r="I16" s="33"/>
      <c r="J16" s="33"/>
      <c r="K16" s="33"/>
      <c r="L16" s="33"/>
      <c r="M16" s="33"/>
      <c r="N16" s="33"/>
      <c r="O16" s="33"/>
      <c r="P16" s="33">
        <f>+P10</f>
        <v>18763.195</v>
      </c>
      <c r="Q16" s="33">
        <f t="shared" ref="Q16:Z16" si="6">+Q10</f>
        <v>19069</v>
      </c>
      <c r="R16" s="33">
        <f t="shared" si="6"/>
        <v>19325.042000000001</v>
      </c>
      <c r="S16" s="33">
        <f t="shared" si="6"/>
        <v>19586.088</v>
      </c>
      <c r="T16" s="33">
        <f t="shared" si="6"/>
        <v>19876.754000000001</v>
      </c>
      <c r="U16" s="33">
        <f t="shared" si="6"/>
        <v>20236.125</v>
      </c>
      <c r="V16" s="33">
        <f t="shared" si="6"/>
        <v>20405.509999999998</v>
      </c>
      <c r="W16" s="33">
        <f t="shared" si="6"/>
        <v>20594.277999999998</v>
      </c>
      <c r="X16" s="33">
        <f t="shared" si="6"/>
        <v>20964.988000000001</v>
      </c>
      <c r="Y16" s="33">
        <f t="shared" si="6"/>
        <v>21056.77</v>
      </c>
      <c r="Z16" s="33">
        <f t="shared" si="6"/>
        <v>21208.313999999998</v>
      </c>
      <c r="AA16" s="33">
        <f>+Z16*(1+$R$4)</f>
        <v>21607.030303199997</v>
      </c>
      <c r="AB16" s="33">
        <f t="shared" ref="AB16:AK16" si="7">+AA16*(1+$R$4)</f>
        <v>22013.242472900154</v>
      </c>
      <c r="AC16" s="33">
        <f t="shared" si="7"/>
        <v>22427.091431390676</v>
      </c>
      <c r="AD16" s="33">
        <f t="shared" si="7"/>
        <v>22848.720750300818</v>
      </c>
      <c r="AE16" s="33">
        <f t="shared" si="7"/>
        <v>23278.27670040647</v>
      </c>
      <c r="AF16" s="33">
        <f t="shared" si="7"/>
        <v>23715.908302374111</v>
      </c>
      <c r="AG16" s="33">
        <f t="shared" si="7"/>
        <v>24161.767378458742</v>
      </c>
      <c r="AH16" s="33">
        <f t="shared" si="7"/>
        <v>24616.008605173763</v>
      </c>
      <c r="AI16" s="33">
        <f t="shared" si="7"/>
        <v>25078.789566951029</v>
      </c>
      <c r="AJ16" s="33">
        <f t="shared" si="7"/>
        <v>25550.270810809707</v>
      </c>
      <c r="AK16" s="33">
        <f t="shared" si="7"/>
        <v>26030.615902052927</v>
      </c>
      <c r="AL16" s="33"/>
      <c r="AM16" s="33"/>
      <c r="AN16" s="33"/>
      <c r="AO16" s="34"/>
      <c r="AP16" s="33"/>
      <c r="AQ16" s="35"/>
      <c r="AR16" s="33"/>
      <c r="AS16" s="35"/>
    </row>
    <row r="17" spans="1:40" s="36" customFormat="1" ht="40.950000000000003" customHeight="1" thickBot="1" x14ac:dyDescent="0.3">
      <c r="A17" s="36" t="s">
        <v>1402</v>
      </c>
      <c r="B17" s="36" t="s">
        <v>1477</v>
      </c>
      <c r="C17" s="36" t="s">
        <v>1477</v>
      </c>
      <c r="D17" s="36" t="s">
        <v>1477</v>
      </c>
      <c r="E17" s="36" t="s">
        <v>1477</v>
      </c>
      <c r="F17" s="36" t="s">
        <v>1478</v>
      </c>
      <c r="P17" s="36" t="s">
        <v>1403</v>
      </c>
      <c r="Q17" s="36" t="s">
        <v>1404</v>
      </c>
      <c r="R17" s="36" t="s">
        <v>1405</v>
      </c>
      <c r="S17" s="36" t="s">
        <v>1406</v>
      </c>
      <c r="T17" s="36" t="s">
        <v>1407</v>
      </c>
      <c r="U17" s="36" t="s">
        <v>1408</v>
      </c>
      <c r="V17" s="36" t="s">
        <v>1409</v>
      </c>
      <c r="W17" s="36" t="s">
        <v>1410</v>
      </c>
      <c r="X17" s="36" t="s">
        <v>1411</v>
      </c>
      <c r="Y17" s="36" t="s">
        <v>1412</v>
      </c>
      <c r="Z17" s="36" t="s">
        <v>1413</v>
      </c>
      <c r="AK17" s="37"/>
      <c r="AL17" s="36" t="s">
        <v>1425</v>
      </c>
      <c r="AM17" s="36" t="s">
        <v>1426</v>
      </c>
      <c r="AN17" s="36" t="s">
        <v>1427</v>
      </c>
    </row>
    <row r="18" spans="1:40" x14ac:dyDescent="0.2">
      <c r="A18" s="21" t="s">
        <v>1414</v>
      </c>
      <c r="F18" s="21" t="s">
        <v>1478</v>
      </c>
      <c r="P18" s="23">
        <v>0</v>
      </c>
      <c r="Q18" s="23">
        <v>2</v>
      </c>
      <c r="R18" s="23">
        <v>0</v>
      </c>
      <c r="S18" s="23">
        <v>2</v>
      </c>
      <c r="T18" s="23">
        <v>1</v>
      </c>
      <c r="U18" s="23">
        <v>2</v>
      </c>
      <c r="V18" s="23">
        <v>0</v>
      </c>
      <c r="W18" s="23">
        <v>0</v>
      </c>
      <c r="X18" s="23">
        <v>0</v>
      </c>
      <c r="Y18" s="23">
        <v>0</v>
      </c>
      <c r="Z18" s="23">
        <v>0</v>
      </c>
    </row>
    <row r="19" spans="1:40" x14ac:dyDescent="0.2">
      <c r="A19" s="21" t="s">
        <v>1415</v>
      </c>
      <c r="F19" s="21" t="s">
        <v>1478</v>
      </c>
      <c r="P19" s="23">
        <v>2</v>
      </c>
      <c r="Q19" s="23">
        <v>5</v>
      </c>
      <c r="R19" s="23">
        <v>4</v>
      </c>
      <c r="S19" s="23">
        <v>7</v>
      </c>
      <c r="T19" s="23">
        <v>4</v>
      </c>
      <c r="U19" s="23">
        <v>9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</row>
    <row r="20" spans="1:40" x14ac:dyDescent="0.2">
      <c r="A20" s="21" t="s">
        <v>1416</v>
      </c>
      <c r="F20" s="21" t="s">
        <v>1478</v>
      </c>
      <c r="P20" s="23">
        <v>12</v>
      </c>
      <c r="Q20" s="23">
        <v>12</v>
      </c>
      <c r="R20" s="23">
        <v>9</v>
      </c>
      <c r="S20" s="23">
        <v>8</v>
      </c>
      <c r="T20" s="23">
        <v>16</v>
      </c>
      <c r="U20" s="23">
        <v>17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</row>
    <row r="21" spans="1:40" x14ac:dyDescent="0.2">
      <c r="A21" s="21" t="s">
        <v>1417</v>
      </c>
      <c r="F21" s="21" t="s">
        <v>1478</v>
      </c>
      <c r="P21" s="23">
        <v>22</v>
      </c>
      <c r="Q21" s="23">
        <v>18</v>
      </c>
      <c r="R21" s="23">
        <v>13</v>
      </c>
      <c r="S21" s="23">
        <v>16</v>
      </c>
      <c r="T21" s="23">
        <v>21</v>
      </c>
      <c r="U21" s="23">
        <v>27</v>
      </c>
      <c r="V21" s="23">
        <v>8</v>
      </c>
      <c r="W21" s="23">
        <v>9</v>
      </c>
      <c r="X21" s="23">
        <v>12</v>
      </c>
      <c r="Y21" s="23">
        <v>11</v>
      </c>
      <c r="Z21" s="23">
        <v>15</v>
      </c>
    </row>
    <row r="22" spans="1:40" x14ac:dyDescent="0.2">
      <c r="A22" s="21" t="s">
        <v>1418</v>
      </c>
      <c r="F22" s="21" t="s">
        <v>1478</v>
      </c>
      <c r="P22" s="23">
        <v>17</v>
      </c>
      <c r="Q22" s="23">
        <v>24</v>
      </c>
      <c r="R22" s="23">
        <v>29</v>
      </c>
      <c r="S22" s="23">
        <v>20</v>
      </c>
      <c r="T22" s="23">
        <v>25</v>
      </c>
      <c r="U22" s="23">
        <v>18</v>
      </c>
      <c r="V22" s="23">
        <v>27</v>
      </c>
      <c r="W22" s="23">
        <v>19</v>
      </c>
      <c r="X22" s="23">
        <v>24</v>
      </c>
      <c r="Y22" s="23">
        <v>22</v>
      </c>
      <c r="Z22" s="23">
        <v>29</v>
      </c>
    </row>
    <row r="23" spans="1:40" x14ac:dyDescent="0.2">
      <c r="A23" s="21" t="s">
        <v>1419</v>
      </c>
      <c r="F23" s="21" t="s">
        <v>1478</v>
      </c>
      <c r="P23" s="23">
        <v>41</v>
      </c>
      <c r="Q23" s="23">
        <v>22</v>
      </c>
      <c r="R23" s="23">
        <v>33</v>
      </c>
      <c r="S23" s="23">
        <v>32</v>
      </c>
      <c r="T23" s="23">
        <v>27</v>
      </c>
      <c r="U23" s="23">
        <v>29</v>
      </c>
      <c r="V23" s="23">
        <v>27</v>
      </c>
      <c r="W23" s="23">
        <v>35</v>
      </c>
      <c r="X23" s="23">
        <v>31</v>
      </c>
      <c r="Y23" s="23">
        <v>34</v>
      </c>
      <c r="Z23" s="23">
        <v>30</v>
      </c>
    </row>
    <row r="24" spans="1:40" x14ac:dyDescent="0.2">
      <c r="A24" s="21" t="s">
        <v>1420</v>
      </c>
      <c r="F24" s="21" t="s">
        <v>1478</v>
      </c>
      <c r="P24" s="23">
        <v>257</v>
      </c>
      <c r="Q24" s="23">
        <v>225</v>
      </c>
      <c r="R24" s="23">
        <v>235</v>
      </c>
      <c r="S24" s="23">
        <v>274</v>
      </c>
      <c r="T24" s="23">
        <v>292</v>
      </c>
      <c r="U24" s="23">
        <v>245</v>
      </c>
      <c r="V24" s="23">
        <v>276</v>
      </c>
      <c r="W24" s="23">
        <v>264</v>
      </c>
      <c r="X24" s="23">
        <v>284</v>
      </c>
      <c r="Y24" s="23">
        <v>269</v>
      </c>
      <c r="Z24" s="23">
        <v>277</v>
      </c>
    </row>
    <row r="25" spans="1:40" x14ac:dyDescent="0.2">
      <c r="A25" s="38">
        <v>1</v>
      </c>
      <c r="F25" s="21" t="s">
        <v>1478</v>
      </c>
      <c r="P25" s="23">
        <v>250</v>
      </c>
      <c r="Q25" s="23">
        <v>247</v>
      </c>
      <c r="R25" s="23">
        <v>241</v>
      </c>
      <c r="S25" s="23">
        <v>253</v>
      </c>
      <c r="T25" s="23">
        <v>261</v>
      </c>
      <c r="U25" s="23">
        <v>285</v>
      </c>
      <c r="V25" s="23">
        <v>253</v>
      </c>
      <c r="W25" s="23">
        <v>287</v>
      </c>
      <c r="X25" s="23">
        <v>269</v>
      </c>
      <c r="Y25" s="23">
        <v>274</v>
      </c>
      <c r="Z25" s="23">
        <v>290</v>
      </c>
    </row>
    <row r="26" spans="1:40" x14ac:dyDescent="0.2">
      <c r="A26" s="38">
        <v>2</v>
      </c>
      <c r="F26" s="21" t="s">
        <v>1478</v>
      </c>
      <c r="P26" s="23">
        <v>246</v>
      </c>
      <c r="Q26" s="23">
        <v>251</v>
      </c>
      <c r="R26" s="23">
        <v>259</v>
      </c>
      <c r="S26" s="23">
        <v>266</v>
      </c>
      <c r="T26" s="23">
        <v>238</v>
      </c>
      <c r="U26" s="23">
        <v>259</v>
      </c>
      <c r="V26" s="23">
        <v>302</v>
      </c>
      <c r="W26" s="23">
        <v>246</v>
      </c>
      <c r="X26" s="23">
        <v>277</v>
      </c>
      <c r="Y26" s="23">
        <v>259</v>
      </c>
      <c r="Z26" s="23">
        <v>285</v>
      </c>
    </row>
    <row r="27" spans="1:40" x14ac:dyDescent="0.2">
      <c r="A27" s="38">
        <v>3</v>
      </c>
      <c r="F27" s="21" t="s">
        <v>1478</v>
      </c>
      <c r="P27" s="23">
        <v>219</v>
      </c>
      <c r="Q27" s="23">
        <v>258</v>
      </c>
      <c r="R27" s="23">
        <v>275</v>
      </c>
      <c r="S27" s="23">
        <v>268</v>
      </c>
      <c r="T27" s="23">
        <v>242</v>
      </c>
      <c r="U27" s="23">
        <v>229</v>
      </c>
      <c r="V27" s="23">
        <v>263</v>
      </c>
      <c r="W27" s="23">
        <v>295</v>
      </c>
      <c r="X27" s="23">
        <v>238</v>
      </c>
      <c r="Y27" s="23">
        <v>284</v>
      </c>
      <c r="Z27" s="23">
        <v>268</v>
      </c>
    </row>
    <row r="28" spans="1:40" x14ac:dyDescent="0.2">
      <c r="A28" s="38">
        <v>4</v>
      </c>
      <c r="F28" s="21" t="s">
        <v>1478</v>
      </c>
      <c r="P28" s="23">
        <v>255</v>
      </c>
      <c r="Q28" s="23">
        <v>249</v>
      </c>
      <c r="R28" s="23">
        <v>267</v>
      </c>
      <c r="S28" s="23">
        <v>290</v>
      </c>
      <c r="T28" s="23">
        <v>260</v>
      </c>
      <c r="U28" s="23">
        <v>219</v>
      </c>
      <c r="V28" s="23">
        <v>229</v>
      </c>
      <c r="W28" s="23">
        <v>240</v>
      </c>
      <c r="X28" s="23">
        <v>289</v>
      </c>
      <c r="Y28" s="23">
        <v>244</v>
      </c>
      <c r="Z28" s="23">
        <v>266</v>
      </c>
    </row>
    <row r="29" spans="1:40" x14ac:dyDescent="0.2">
      <c r="A29" s="38">
        <v>5</v>
      </c>
      <c r="F29" s="21" t="s">
        <v>1478</v>
      </c>
      <c r="P29" s="23">
        <v>238</v>
      </c>
      <c r="Q29" s="23">
        <v>244</v>
      </c>
      <c r="R29" s="23">
        <v>252</v>
      </c>
      <c r="S29" s="23">
        <v>271</v>
      </c>
      <c r="T29" s="23">
        <v>285</v>
      </c>
      <c r="U29" s="23">
        <v>274</v>
      </c>
      <c r="V29" s="23">
        <v>230</v>
      </c>
      <c r="W29" s="23">
        <v>244</v>
      </c>
      <c r="X29" s="23">
        <v>246</v>
      </c>
      <c r="Y29" s="23">
        <v>282</v>
      </c>
      <c r="Z29" s="23">
        <v>248</v>
      </c>
    </row>
    <row r="30" spans="1:40" x14ac:dyDescent="0.2">
      <c r="A30" s="38">
        <v>6</v>
      </c>
      <c r="F30" s="21" t="s">
        <v>1478</v>
      </c>
      <c r="P30" s="23">
        <v>264</v>
      </c>
      <c r="Q30" s="23">
        <v>255</v>
      </c>
      <c r="R30" s="23">
        <v>262</v>
      </c>
      <c r="S30" s="23">
        <v>261</v>
      </c>
      <c r="T30" s="23">
        <v>281</v>
      </c>
      <c r="U30" s="23">
        <v>292</v>
      </c>
      <c r="V30" s="23">
        <v>284</v>
      </c>
      <c r="W30" s="23">
        <v>265</v>
      </c>
      <c r="X30" s="23">
        <v>256</v>
      </c>
      <c r="Y30" s="23">
        <v>260</v>
      </c>
      <c r="Z30" s="23">
        <v>314</v>
      </c>
    </row>
    <row r="31" spans="1:40" x14ac:dyDescent="0.2">
      <c r="A31" s="38">
        <v>7</v>
      </c>
      <c r="F31" s="21" t="s">
        <v>1478</v>
      </c>
      <c r="P31" s="23">
        <v>263</v>
      </c>
      <c r="Q31" s="23">
        <v>269</v>
      </c>
      <c r="R31" s="23">
        <v>255</v>
      </c>
      <c r="S31" s="23">
        <v>284</v>
      </c>
      <c r="T31" s="23">
        <v>246</v>
      </c>
      <c r="U31" s="23">
        <v>266</v>
      </c>
      <c r="V31" s="23">
        <v>303</v>
      </c>
      <c r="W31" s="23">
        <v>301</v>
      </c>
      <c r="X31" s="23">
        <v>257</v>
      </c>
      <c r="Y31" s="23">
        <v>279</v>
      </c>
      <c r="Z31" s="23">
        <v>264</v>
      </c>
    </row>
    <row r="32" spans="1:40" x14ac:dyDescent="0.2">
      <c r="A32" s="38">
        <v>8</v>
      </c>
      <c r="F32" s="21" t="s">
        <v>1478</v>
      </c>
      <c r="P32" s="23">
        <v>219</v>
      </c>
      <c r="Q32" s="23">
        <v>263</v>
      </c>
      <c r="R32" s="23">
        <v>258</v>
      </c>
      <c r="S32" s="23">
        <v>244</v>
      </c>
      <c r="T32" s="23">
        <v>283</v>
      </c>
      <c r="U32" s="23">
        <v>244</v>
      </c>
      <c r="V32" s="23">
        <v>273</v>
      </c>
      <c r="W32" s="23">
        <v>306</v>
      </c>
      <c r="X32" s="23">
        <v>289</v>
      </c>
      <c r="Y32" s="23">
        <v>242</v>
      </c>
      <c r="Z32" s="23">
        <v>274</v>
      </c>
    </row>
    <row r="33" spans="1:40" x14ac:dyDescent="0.2">
      <c r="A33" s="38">
        <v>9</v>
      </c>
      <c r="F33" s="21" t="s">
        <v>1478</v>
      </c>
      <c r="P33" s="23">
        <v>253</v>
      </c>
      <c r="Q33" s="23">
        <v>214</v>
      </c>
      <c r="R33" s="23">
        <v>254</v>
      </c>
      <c r="S33" s="23">
        <v>239</v>
      </c>
      <c r="T33" s="23">
        <v>239</v>
      </c>
      <c r="U33" s="23">
        <v>249</v>
      </c>
      <c r="V33" s="23">
        <v>250</v>
      </c>
      <c r="W33" s="23">
        <v>272</v>
      </c>
      <c r="X33" s="23">
        <v>296</v>
      </c>
      <c r="Y33" s="23">
        <v>305</v>
      </c>
      <c r="Z33" s="23">
        <v>250</v>
      </c>
    </row>
    <row r="34" spans="1:40" x14ac:dyDescent="0.2">
      <c r="A34" s="38">
        <v>10</v>
      </c>
      <c r="F34" s="21" t="s">
        <v>1478</v>
      </c>
      <c r="P34" s="23">
        <v>228</v>
      </c>
      <c r="Q34" s="23">
        <v>235</v>
      </c>
      <c r="R34" s="23">
        <v>223</v>
      </c>
      <c r="S34" s="23">
        <v>235</v>
      </c>
      <c r="T34" s="23">
        <v>227</v>
      </c>
      <c r="U34" s="23">
        <v>210</v>
      </c>
      <c r="V34" s="23">
        <v>270</v>
      </c>
      <c r="W34" s="23">
        <v>246</v>
      </c>
      <c r="X34" s="23">
        <v>278</v>
      </c>
      <c r="Y34" s="23">
        <v>285</v>
      </c>
      <c r="Z34" s="23">
        <v>307</v>
      </c>
    </row>
    <row r="35" spans="1:40" x14ac:dyDescent="0.2">
      <c r="A35" s="38">
        <v>11</v>
      </c>
      <c r="F35" s="21" t="s">
        <v>1478</v>
      </c>
      <c r="P35" s="23">
        <v>209</v>
      </c>
      <c r="Q35" s="23">
        <v>231</v>
      </c>
      <c r="R35" s="23">
        <v>230</v>
      </c>
      <c r="S35" s="23">
        <v>213</v>
      </c>
      <c r="T35" s="23">
        <v>238</v>
      </c>
      <c r="U35" s="23">
        <v>216</v>
      </c>
      <c r="V35" s="23">
        <v>234</v>
      </c>
      <c r="W35" s="23">
        <v>268</v>
      </c>
      <c r="X35" s="23">
        <v>251</v>
      </c>
      <c r="Y35" s="23">
        <v>263</v>
      </c>
      <c r="Z35" s="23">
        <v>284</v>
      </c>
    </row>
    <row r="36" spans="1:40" x14ac:dyDescent="0.2">
      <c r="A36" s="38">
        <v>12</v>
      </c>
      <c r="F36" s="21" t="s">
        <v>1478</v>
      </c>
      <c r="P36" s="23">
        <v>194</v>
      </c>
      <c r="Q36" s="23">
        <v>186</v>
      </c>
      <c r="R36" s="23">
        <v>198</v>
      </c>
      <c r="S36" s="23">
        <v>216</v>
      </c>
      <c r="T36" s="23">
        <v>206</v>
      </c>
      <c r="U36" s="23">
        <v>224</v>
      </c>
      <c r="V36" s="23">
        <v>228</v>
      </c>
      <c r="W36" s="23">
        <v>228</v>
      </c>
      <c r="X36" s="23">
        <v>276</v>
      </c>
      <c r="Y36" s="23">
        <v>249</v>
      </c>
      <c r="Z36" s="23">
        <v>280</v>
      </c>
    </row>
    <row r="37" spans="1:40" x14ac:dyDescent="0.2">
      <c r="A37" s="21" t="s">
        <v>1423</v>
      </c>
      <c r="F37" s="21" t="s">
        <v>1478</v>
      </c>
      <c r="P37" s="23">
        <v>3189</v>
      </c>
      <c r="Q37" s="23">
        <v>3210</v>
      </c>
      <c r="R37" s="23">
        <v>3297</v>
      </c>
      <c r="S37" s="23">
        <v>3399</v>
      </c>
      <c r="T37" s="23">
        <v>3392</v>
      </c>
      <c r="U37" s="23">
        <v>3314</v>
      </c>
      <c r="V37" s="23">
        <v>3457</v>
      </c>
      <c r="W37" s="23">
        <v>3525</v>
      </c>
      <c r="X37" s="23">
        <v>3573</v>
      </c>
      <c r="Y37" s="23">
        <v>3562</v>
      </c>
      <c r="Z37" s="23">
        <v>3681</v>
      </c>
    </row>
    <row r="38" spans="1:40" x14ac:dyDescent="0.2">
      <c r="A38" s="21" t="s">
        <v>1424</v>
      </c>
      <c r="P38" s="23">
        <f>+SUM(P21:P36)</f>
        <v>3175</v>
      </c>
      <c r="Q38" s="23">
        <f t="shared" ref="Q38:Z38" si="8">+SUM(Q21:Q36)</f>
        <v>3191</v>
      </c>
      <c r="R38" s="23">
        <f t="shared" si="8"/>
        <v>3284</v>
      </c>
      <c r="S38" s="23">
        <f t="shared" si="8"/>
        <v>3382</v>
      </c>
      <c r="T38" s="23">
        <f t="shared" si="8"/>
        <v>3371</v>
      </c>
      <c r="U38" s="23">
        <f t="shared" si="8"/>
        <v>3286</v>
      </c>
      <c r="V38" s="23">
        <f t="shared" si="8"/>
        <v>3457</v>
      </c>
      <c r="W38" s="23">
        <f t="shared" si="8"/>
        <v>3525</v>
      </c>
      <c r="X38" s="23">
        <f t="shared" si="8"/>
        <v>3573</v>
      </c>
      <c r="Y38" s="23">
        <f t="shared" si="8"/>
        <v>3562</v>
      </c>
      <c r="Z38" s="23">
        <f t="shared" si="8"/>
        <v>3681</v>
      </c>
    </row>
    <row r="39" spans="1:40" x14ac:dyDescent="0.2">
      <c r="A39" s="21" t="s">
        <v>1458</v>
      </c>
      <c r="P39" s="39">
        <f>SUM(P24:P36)</f>
        <v>3095</v>
      </c>
      <c r="Q39" s="39">
        <f t="shared" ref="Q39:Z39" si="9">SUM(Q24:Q36)</f>
        <v>3127</v>
      </c>
      <c r="R39" s="39">
        <f t="shared" si="9"/>
        <v>3209</v>
      </c>
      <c r="S39" s="39">
        <f t="shared" si="9"/>
        <v>3314</v>
      </c>
      <c r="T39" s="39">
        <f t="shared" si="9"/>
        <v>3298</v>
      </c>
      <c r="U39" s="39">
        <f t="shared" si="9"/>
        <v>3212</v>
      </c>
      <c r="V39" s="39">
        <f t="shared" si="9"/>
        <v>3395</v>
      </c>
      <c r="W39" s="39">
        <f t="shared" si="9"/>
        <v>3462</v>
      </c>
      <c r="X39" s="39">
        <f t="shared" si="9"/>
        <v>3506</v>
      </c>
      <c r="Y39" s="39">
        <f t="shared" si="9"/>
        <v>3495</v>
      </c>
      <c r="Z39" s="39">
        <f t="shared" si="9"/>
        <v>3607</v>
      </c>
    </row>
    <row r="40" spans="1:40" x14ac:dyDescent="0.2">
      <c r="A40" s="21" t="s">
        <v>1462</v>
      </c>
      <c r="P40" s="40">
        <f t="shared" ref="P40:Z40" si="10">+P39/P10</f>
        <v>0.16495058544133875</v>
      </c>
      <c r="Q40" s="40">
        <f t="shared" si="10"/>
        <v>0.16398342860139492</v>
      </c>
      <c r="R40" s="40">
        <f t="shared" si="10"/>
        <v>0.16605397287105506</v>
      </c>
      <c r="S40" s="40">
        <f t="shared" si="10"/>
        <v>0.16920173135135511</v>
      </c>
      <c r="T40" s="40">
        <f t="shared" si="10"/>
        <v>0.16592246399990662</v>
      </c>
      <c r="U40" s="40">
        <f t="shared" si="10"/>
        <v>0.15872604068219581</v>
      </c>
      <c r="V40" s="40">
        <f t="shared" si="10"/>
        <v>0.16637663062574767</v>
      </c>
      <c r="W40" s="40">
        <f t="shared" si="10"/>
        <v>0.16810494643220802</v>
      </c>
      <c r="X40" s="40">
        <f t="shared" si="10"/>
        <v>0.16723119517168336</v>
      </c>
      <c r="Y40" s="40">
        <f t="shared" si="10"/>
        <v>0.16597987250656202</v>
      </c>
      <c r="Z40" s="40">
        <f t="shared" si="10"/>
        <v>0.17007481122733284</v>
      </c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2">
        <f>+AVERAGE(X40:Z40)</f>
        <v>0.16776195963519272</v>
      </c>
      <c r="AM40" s="42">
        <f>+AVERAGE(V40:Z40)</f>
        <v>0.16755349119270677</v>
      </c>
      <c r="AN40" s="42">
        <f>+AVERAGE(P40:Z40)</f>
        <v>0.16605506171916184</v>
      </c>
    </row>
    <row r="41" spans="1:40" x14ac:dyDescent="0.2"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</row>
    <row r="42" spans="1:40" s="47" customFormat="1" ht="19.2" x14ac:dyDescent="0.35">
      <c r="A42" s="47" t="s">
        <v>1473</v>
      </c>
      <c r="P42" s="48"/>
      <c r="AK42" s="49"/>
    </row>
    <row r="43" spans="1:40" s="47" customFormat="1" ht="19.2" x14ac:dyDescent="0.35">
      <c r="A43" s="50" t="s">
        <v>1476</v>
      </c>
      <c r="P43" s="51">
        <f>P$39</f>
        <v>3095</v>
      </c>
      <c r="Q43" s="51">
        <f t="shared" ref="Q43:Z46" si="11">Q$39</f>
        <v>3127</v>
      </c>
      <c r="R43" s="51">
        <f t="shared" si="11"/>
        <v>3209</v>
      </c>
      <c r="S43" s="51">
        <f t="shared" si="11"/>
        <v>3314</v>
      </c>
      <c r="T43" s="51">
        <f t="shared" si="11"/>
        <v>3298</v>
      </c>
      <c r="U43" s="51">
        <f t="shared" si="11"/>
        <v>3212</v>
      </c>
      <c r="V43" s="51">
        <f t="shared" si="11"/>
        <v>3395</v>
      </c>
      <c r="W43" s="51">
        <f t="shared" si="11"/>
        <v>3462</v>
      </c>
      <c r="X43" s="51">
        <f t="shared" si="11"/>
        <v>3506</v>
      </c>
      <c r="Y43" s="51">
        <f t="shared" si="11"/>
        <v>3495</v>
      </c>
      <c r="Z43" s="51">
        <f t="shared" si="11"/>
        <v>3607</v>
      </c>
      <c r="AK43" s="49"/>
    </row>
    <row r="44" spans="1:40" s="50" customFormat="1" ht="18" customHeight="1" x14ac:dyDescent="0.2">
      <c r="A44" s="50" t="s">
        <v>1459</v>
      </c>
      <c r="P44" s="51">
        <f>P$39</f>
        <v>3095</v>
      </c>
      <c r="Q44" s="51">
        <f t="shared" si="11"/>
        <v>3127</v>
      </c>
      <c r="R44" s="51">
        <f t="shared" si="11"/>
        <v>3209</v>
      </c>
      <c r="S44" s="51">
        <f t="shared" si="11"/>
        <v>3314</v>
      </c>
      <c r="T44" s="51">
        <f t="shared" si="11"/>
        <v>3298</v>
      </c>
      <c r="U44" s="51">
        <f t="shared" si="11"/>
        <v>3212</v>
      </c>
      <c r="V44" s="51">
        <f t="shared" si="11"/>
        <v>3395</v>
      </c>
      <c r="W44" s="51">
        <f t="shared" si="11"/>
        <v>3462</v>
      </c>
      <c r="X44" s="51">
        <f t="shared" si="11"/>
        <v>3506</v>
      </c>
      <c r="Y44" s="51">
        <f t="shared" si="11"/>
        <v>3495</v>
      </c>
      <c r="Z44" s="51">
        <f t="shared" si="11"/>
        <v>3607</v>
      </c>
      <c r="AA44" s="52">
        <f t="shared" ref="AA44:AK44" si="12">+$W2*AA14</f>
        <v>3415.1232305708718</v>
      </c>
      <c r="AB44" s="52">
        <f t="shared" si="12"/>
        <v>3464.6425174141491</v>
      </c>
      <c r="AC44" s="52">
        <f t="shared" si="12"/>
        <v>3514.8798339166542</v>
      </c>
      <c r="AD44" s="52">
        <f t="shared" si="12"/>
        <v>3565.8455915084451</v>
      </c>
      <c r="AE44" s="52">
        <f t="shared" si="12"/>
        <v>3617.5503525853169</v>
      </c>
      <c r="AF44" s="52">
        <f t="shared" si="12"/>
        <v>3670.004832697804</v>
      </c>
      <c r="AG44" s="52">
        <f t="shared" si="12"/>
        <v>3723.2199027719216</v>
      </c>
      <c r="AH44" s="52">
        <f t="shared" si="12"/>
        <v>3777.2065913621141</v>
      </c>
      <c r="AI44" s="52">
        <f t="shared" si="12"/>
        <v>3831.9760869368652</v>
      </c>
      <c r="AJ44" s="52">
        <f t="shared" si="12"/>
        <v>3887.5397401974492</v>
      </c>
      <c r="AK44" s="52">
        <f t="shared" si="12"/>
        <v>3943.9090664303117</v>
      </c>
    </row>
    <row r="45" spans="1:40" s="50" customFormat="1" ht="18" customHeight="1" x14ac:dyDescent="0.2">
      <c r="A45" s="50" t="s">
        <v>1460</v>
      </c>
      <c r="P45" s="51">
        <f>P$39</f>
        <v>3095</v>
      </c>
      <c r="Q45" s="51">
        <f t="shared" si="11"/>
        <v>3127</v>
      </c>
      <c r="R45" s="51">
        <f t="shared" si="11"/>
        <v>3209</v>
      </c>
      <c r="S45" s="51">
        <f t="shared" si="11"/>
        <v>3314</v>
      </c>
      <c r="T45" s="51">
        <f t="shared" si="11"/>
        <v>3298</v>
      </c>
      <c r="U45" s="51">
        <f t="shared" si="11"/>
        <v>3212</v>
      </c>
      <c r="V45" s="51">
        <f t="shared" si="11"/>
        <v>3395</v>
      </c>
      <c r="W45" s="51">
        <f t="shared" si="11"/>
        <v>3462</v>
      </c>
      <c r="X45" s="51">
        <f t="shared" si="11"/>
        <v>3506</v>
      </c>
      <c r="Y45" s="51">
        <f t="shared" si="11"/>
        <v>3495</v>
      </c>
      <c r="Z45" s="51">
        <f t="shared" si="11"/>
        <v>3607</v>
      </c>
      <c r="AA45" s="52">
        <f t="shared" ref="AA45:AK45" si="13">+$W3*AA15</f>
        <v>3610.7388385646391</v>
      </c>
      <c r="AB45" s="52">
        <f t="shared" si="13"/>
        <v>3668.8717338655292</v>
      </c>
      <c r="AC45" s="52">
        <f t="shared" si="13"/>
        <v>3727.9405687807644</v>
      </c>
      <c r="AD45" s="52">
        <f t="shared" si="13"/>
        <v>3787.9604119381347</v>
      </c>
      <c r="AE45" s="52">
        <f t="shared" si="13"/>
        <v>3848.9465745703387</v>
      </c>
      <c r="AF45" s="52">
        <f t="shared" si="13"/>
        <v>3910.9146144209217</v>
      </c>
      <c r="AG45" s="52">
        <f t="shared" si="13"/>
        <v>3973.8803397130982</v>
      </c>
      <c r="AH45" s="52">
        <f t="shared" si="13"/>
        <v>4037.8598131824788</v>
      </c>
      <c r="AI45" s="52">
        <f t="shared" si="13"/>
        <v>4102.8693561747168</v>
      </c>
      <c r="AJ45" s="52">
        <f t="shared" si="13"/>
        <v>4168.9255528091298</v>
      </c>
      <c r="AK45" s="52">
        <f t="shared" si="13"/>
        <v>4236.0452542093562</v>
      </c>
    </row>
    <row r="46" spans="1:40" s="50" customFormat="1" ht="18" customHeight="1" x14ac:dyDescent="0.2">
      <c r="A46" s="50" t="s">
        <v>1461</v>
      </c>
      <c r="P46" s="51">
        <f>P$39</f>
        <v>3095</v>
      </c>
      <c r="Q46" s="51">
        <f t="shared" si="11"/>
        <v>3127</v>
      </c>
      <c r="R46" s="51">
        <f t="shared" si="11"/>
        <v>3209</v>
      </c>
      <c r="S46" s="51">
        <f t="shared" si="11"/>
        <v>3314</v>
      </c>
      <c r="T46" s="51">
        <f t="shared" si="11"/>
        <v>3298</v>
      </c>
      <c r="U46" s="51">
        <f t="shared" si="11"/>
        <v>3212</v>
      </c>
      <c r="V46" s="51">
        <f t="shared" si="11"/>
        <v>3395</v>
      </c>
      <c r="W46" s="51">
        <f t="shared" si="11"/>
        <v>3462</v>
      </c>
      <c r="X46" s="51">
        <f t="shared" si="11"/>
        <v>3506</v>
      </c>
      <c r="Y46" s="51">
        <f t="shared" si="11"/>
        <v>3495</v>
      </c>
      <c r="Z46" s="51">
        <f t="shared" si="11"/>
        <v>3607</v>
      </c>
      <c r="AA46" s="52">
        <f t="shared" ref="AA46:AK46" si="14">+$W4*AA16</f>
        <v>3674.8116</v>
      </c>
      <c r="AB46" s="52">
        <f t="shared" si="14"/>
        <v>3743.8980580799994</v>
      </c>
      <c r="AC46" s="52">
        <f t="shared" si="14"/>
        <v>3814.2833415719028</v>
      </c>
      <c r="AD46" s="52">
        <f t="shared" si="14"/>
        <v>3885.9918683934543</v>
      </c>
      <c r="AE46" s="52">
        <f t="shared" si="14"/>
        <v>3959.0485155192509</v>
      </c>
      <c r="AF46" s="52">
        <f t="shared" si="14"/>
        <v>4033.4786276110126</v>
      </c>
      <c r="AG46" s="52">
        <f t="shared" si="14"/>
        <v>4109.308025810099</v>
      </c>
      <c r="AH46" s="52">
        <f t="shared" si="14"/>
        <v>4186.5630166953288</v>
      </c>
      <c r="AI46" s="52">
        <f t="shared" si="14"/>
        <v>4265.2704014092005</v>
      </c>
      <c r="AJ46" s="52">
        <f t="shared" si="14"/>
        <v>4345.457484955693</v>
      </c>
      <c r="AK46" s="52">
        <f t="shared" si="14"/>
        <v>4427.1520856728603</v>
      </c>
    </row>
    <row r="47" spans="1:40" x14ac:dyDescent="0.2">
      <c r="P47" s="40"/>
      <c r="Q47" s="40"/>
      <c r="R47" s="40"/>
      <c r="S47" s="40"/>
      <c r="T47" s="40"/>
      <c r="U47" s="42"/>
      <c r="V47" s="40"/>
      <c r="W47" s="40"/>
      <c r="X47" s="40"/>
      <c r="Y47" s="40"/>
      <c r="Z47" s="40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2"/>
      <c r="AM47" s="42"/>
      <c r="AN47" s="42"/>
    </row>
    <row r="48" spans="1:40" s="53" customFormat="1" ht="14.4" thickBot="1" x14ac:dyDescent="0.3">
      <c r="A48" s="53" t="s">
        <v>1465</v>
      </c>
      <c r="P48" s="54"/>
      <c r="AK48" s="55"/>
    </row>
    <row r="49" spans="1:41" s="50" customFormat="1" x14ac:dyDescent="0.2">
      <c r="A49" s="50" t="str">
        <f>+A24</f>
        <v>K2</v>
      </c>
      <c r="P49" s="56">
        <f t="shared" ref="P49:Z49" si="15">+P24/P$39</f>
        <v>8.3037156704361875E-2</v>
      </c>
      <c r="Q49" s="56">
        <f t="shared" si="15"/>
        <v>7.19539494723377E-2</v>
      </c>
      <c r="R49" s="56">
        <f t="shared" si="15"/>
        <v>7.3231536304144598E-2</v>
      </c>
      <c r="S49" s="56">
        <f t="shared" si="15"/>
        <v>8.2679541339770665E-2</v>
      </c>
      <c r="T49" s="56">
        <f t="shared" si="15"/>
        <v>8.8538508186779871E-2</v>
      </c>
      <c r="U49" s="56">
        <f t="shared" si="15"/>
        <v>7.6276463262764632E-2</v>
      </c>
      <c r="V49" s="56">
        <f t="shared" si="15"/>
        <v>8.1296023564064804E-2</v>
      </c>
      <c r="W49" s="56">
        <f t="shared" si="15"/>
        <v>7.6256499133448868E-2</v>
      </c>
      <c r="X49" s="56">
        <f t="shared" si="15"/>
        <v>8.1003993154592127E-2</v>
      </c>
      <c r="Y49" s="56">
        <f t="shared" si="15"/>
        <v>7.6967095851216027E-2</v>
      </c>
      <c r="Z49" s="56">
        <f t="shared" si="15"/>
        <v>7.6795120598835601E-2</v>
      </c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>
        <f>+AVERAGE(X49:Z49)</f>
        <v>7.8255403201547905E-2</v>
      </c>
      <c r="AM49" s="57">
        <f>+AVERAGE(V49:Z49)</f>
        <v>7.8463746460431485E-2</v>
      </c>
      <c r="AN49" s="57">
        <f>+AVERAGE(P49:Z49)</f>
        <v>7.8912353415665173E-2</v>
      </c>
      <c r="AO49" s="57"/>
    </row>
    <row r="50" spans="1:41" s="50" customFormat="1" x14ac:dyDescent="0.2">
      <c r="A50" s="50">
        <f t="shared" ref="A50:A61" si="16">+A25</f>
        <v>1</v>
      </c>
      <c r="P50" s="56">
        <f t="shared" ref="P50:Z50" si="17">+P25/P$39</f>
        <v>8.0775444264943458E-2</v>
      </c>
      <c r="Q50" s="56">
        <f t="shared" si="17"/>
        <v>7.8989446754077389E-2</v>
      </c>
      <c r="R50" s="56">
        <f t="shared" si="17"/>
        <v>7.5101277656590845E-2</v>
      </c>
      <c r="S50" s="56">
        <f t="shared" si="17"/>
        <v>7.6342788171394088E-2</v>
      </c>
      <c r="T50" s="56">
        <f t="shared" si="17"/>
        <v>7.9138872043662822E-2</v>
      </c>
      <c r="U50" s="56">
        <f t="shared" si="17"/>
        <v>8.8729763387297628E-2</v>
      </c>
      <c r="V50" s="56">
        <f t="shared" si="17"/>
        <v>7.4521354933726067E-2</v>
      </c>
      <c r="W50" s="56">
        <f t="shared" si="17"/>
        <v>8.29000577700751E-2</v>
      </c>
      <c r="X50" s="56">
        <f t="shared" si="17"/>
        <v>7.6725613234455217E-2</v>
      </c>
      <c r="Y50" s="56">
        <f t="shared" si="17"/>
        <v>7.8397711015736768E-2</v>
      </c>
      <c r="Z50" s="56">
        <f t="shared" si="17"/>
        <v>8.0399223731632941E-2</v>
      </c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>
        <f t="shared" ref="AL50:AL61" si="18">+AVERAGE(X50:Z50)</f>
        <v>7.8507515993941637E-2</v>
      </c>
      <c r="AM50" s="57">
        <f t="shared" ref="AM50:AM61" si="19">+AVERAGE(V50:Z50)</f>
        <v>7.8588792137125218E-2</v>
      </c>
      <c r="AN50" s="57">
        <f t="shared" ref="AN50:AN61" si="20">+AVERAGE(P50:Z50)</f>
        <v>7.9274686633053856E-2</v>
      </c>
      <c r="AO50" s="57"/>
    </row>
    <row r="51" spans="1:41" s="50" customFormat="1" x14ac:dyDescent="0.2">
      <c r="A51" s="50">
        <f t="shared" si="16"/>
        <v>2</v>
      </c>
      <c r="P51" s="56">
        <f t="shared" ref="P51:Z51" si="21">+P26/P$39</f>
        <v>7.9483037156704364E-2</v>
      </c>
      <c r="Q51" s="56">
        <f t="shared" si="21"/>
        <v>8.0268628078030063E-2</v>
      </c>
      <c r="R51" s="56">
        <f t="shared" si="21"/>
        <v>8.0710501713929572E-2</v>
      </c>
      <c r="S51" s="56">
        <f t="shared" si="21"/>
        <v>8.0265540132770069E-2</v>
      </c>
      <c r="T51" s="56">
        <f t="shared" si="21"/>
        <v>7.2164948453608241E-2</v>
      </c>
      <c r="U51" s="56">
        <f t="shared" si="21"/>
        <v>8.0635118306351186E-2</v>
      </c>
      <c r="V51" s="56">
        <f t="shared" si="21"/>
        <v>8.895434462444772E-2</v>
      </c>
      <c r="W51" s="56">
        <f t="shared" si="21"/>
        <v>7.1057192374350084E-2</v>
      </c>
      <c r="X51" s="56">
        <f t="shared" si="21"/>
        <v>7.9007415858528232E-2</v>
      </c>
      <c r="Y51" s="56">
        <f t="shared" si="21"/>
        <v>7.4105865522174533E-2</v>
      </c>
      <c r="Z51" s="56">
        <f t="shared" si="21"/>
        <v>7.9013030219018579E-2</v>
      </c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>
        <f t="shared" si="18"/>
        <v>7.7375437199907124E-2</v>
      </c>
      <c r="AM51" s="57">
        <f t="shared" si="19"/>
        <v>7.8427569719703827E-2</v>
      </c>
      <c r="AN51" s="57">
        <f t="shared" si="20"/>
        <v>7.8696874767264779E-2</v>
      </c>
      <c r="AO51" s="57"/>
    </row>
    <row r="52" spans="1:41" s="50" customFormat="1" x14ac:dyDescent="0.2">
      <c r="A52" s="50">
        <f t="shared" si="16"/>
        <v>3</v>
      </c>
      <c r="P52" s="56">
        <f t="shared" ref="P52:Z52" si="22">+P27/P$39</f>
        <v>7.0759289176090465E-2</v>
      </c>
      <c r="Q52" s="56">
        <f t="shared" si="22"/>
        <v>8.2507195394947233E-2</v>
      </c>
      <c r="R52" s="56">
        <f t="shared" si="22"/>
        <v>8.5696478653786226E-2</v>
      </c>
      <c r="S52" s="56">
        <f t="shared" si="22"/>
        <v>8.0869040434520215E-2</v>
      </c>
      <c r="T52" s="56">
        <f t="shared" si="22"/>
        <v>7.3377804730139481E-2</v>
      </c>
      <c r="U52" s="56">
        <f t="shared" si="22"/>
        <v>7.1295143212951426E-2</v>
      </c>
      <c r="V52" s="56">
        <f t="shared" si="22"/>
        <v>7.7466863033873345E-2</v>
      </c>
      <c r="W52" s="56">
        <f t="shared" si="22"/>
        <v>8.5210860774119004E-2</v>
      </c>
      <c r="X52" s="56">
        <f t="shared" si="22"/>
        <v>6.7883628066172277E-2</v>
      </c>
      <c r="Y52" s="56">
        <f t="shared" si="22"/>
        <v>8.1258941344778249E-2</v>
      </c>
      <c r="Z52" s="56">
        <f t="shared" si="22"/>
        <v>7.429997227612975E-2</v>
      </c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>
        <f t="shared" si="18"/>
        <v>7.4480847229026759E-2</v>
      </c>
      <c r="AM52" s="57">
        <f t="shared" si="19"/>
        <v>7.722405309901452E-2</v>
      </c>
      <c r="AN52" s="57">
        <f t="shared" si="20"/>
        <v>7.7329565190682514E-2</v>
      </c>
      <c r="AO52" s="57"/>
    </row>
    <row r="53" spans="1:41" s="50" customFormat="1" x14ac:dyDescent="0.2">
      <c r="A53" s="50">
        <f t="shared" si="16"/>
        <v>4</v>
      </c>
      <c r="P53" s="56">
        <f t="shared" ref="P53:Z53" si="23">+P28/P$39</f>
        <v>8.2390953150242321E-2</v>
      </c>
      <c r="Q53" s="56">
        <f t="shared" si="23"/>
        <v>7.9629037416053719E-2</v>
      </c>
      <c r="R53" s="56">
        <f t="shared" si="23"/>
        <v>8.3203490183857906E-2</v>
      </c>
      <c r="S53" s="56">
        <f t="shared" si="23"/>
        <v>8.7507543753771871E-2</v>
      </c>
      <c r="T53" s="56">
        <f t="shared" si="23"/>
        <v>7.8835657974530016E-2</v>
      </c>
      <c r="U53" s="56">
        <f t="shared" si="23"/>
        <v>6.8181818181818177E-2</v>
      </c>
      <c r="V53" s="56">
        <f t="shared" si="23"/>
        <v>6.7452135493372603E-2</v>
      </c>
      <c r="W53" s="56">
        <f t="shared" si="23"/>
        <v>6.9324090121317156E-2</v>
      </c>
      <c r="X53" s="56">
        <f t="shared" si="23"/>
        <v>8.2430119794637768E-2</v>
      </c>
      <c r="Y53" s="56">
        <f t="shared" si="23"/>
        <v>6.9814020028612297E-2</v>
      </c>
      <c r="Z53" s="56">
        <f t="shared" si="23"/>
        <v>7.3745494871084005E-2</v>
      </c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>
        <f t="shared" si="18"/>
        <v>7.53298782314447E-2</v>
      </c>
      <c r="AM53" s="57">
        <f t="shared" si="19"/>
        <v>7.2553172061804769E-2</v>
      </c>
      <c r="AN53" s="57">
        <f t="shared" si="20"/>
        <v>7.659221463357252E-2</v>
      </c>
      <c r="AO53" s="57"/>
    </row>
    <row r="54" spans="1:41" s="50" customFormat="1" x14ac:dyDescent="0.2">
      <c r="A54" s="50">
        <f t="shared" si="16"/>
        <v>5</v>
      </c>
      <c r="P54" s="56">
        <f t="shared" ref="P54:Z54" si="24">+P29/P$39</f>
        <v>7.6898222940226177E-2</v>
      </c>
      <c r="Q54" s="56">
        <f t="shared" si="24"/>
        <v>7.8030060761112893E-2</v>
      </c>
      <c r="R54" s="56">
        <f t="shared" si="24"/>
        <v>7.8529136802742289E-2</v>
      </c>
      <c r="S54" s="56">
        <f t="shared" si="24"/>
        <v>8.177429088714544E-2</v>
      </c>
      <c r="T54" s="56">
        <f t="shared" si="24"/>
        <v>8.6416009702850211E-2</v>
      </c>
      <c r="U54" s="56">
        <f t="shared" si="24"/>
        <v>8.5305105853051053E-2</v>
      </c>
      <c r="V54" s="56">
        <f t="shared" si="24"/>
        <v>6.774668630338733E-2</v>
      </c>
      <c r="W54" s="56">
        <f t="shared" si="24"/>
        <v>7.0479491623339108E-2</v>
      </c>
      <c r="X54" s="56">
        <f t="shared" si="24"/>
        <v>7.0165430690245292E-2</v>
      </c>
      <c r="Y54" s="56">
        <f t="shared" si="24"/>
        <v>8.0686695278969961E-2</v>
      </c>
      <c r="Z54" s="56">
        <f t="shared" si="24"/>
        <v>6.8755198225672304E-2</v>
      </c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>
        <f t="shared" si="18"/>
        <v>7.3202441398295862E-2</v>
      </c>
      <c r="AM54" s="57">
        <f t="shared" si="19"/>
        <v>7.156670042432281E-2</v>
      </c>
      <c r="AN54" s="57">
        <f t="shared" si="20"/>
        <v>7.679875718806746E-2</v>
      </c>
      <c r="AO54" s="57"/>
    </row>
    <row r="55" spans="1:41" s="50" customFormat="1" x14ac:dyDescent="0.2">
      <c r="A55" s="50">
        <f t="shared" si="16"/>
        <v>6</v>
      </c>
      <c r="P55" s="56">
        <f t="shared" ref="P55:Z55" si="25">+P30/P$39</f>
        <v>8.5298869143780293E-2</v>
      </c>
      <c r="Q55" s="56">
        <f t="shared" si="25"/>
        <v>8.1547809401982738E-2</v>
      </c>
      <c r="R55" s="56">
        <f t="shared" si="25"/>
        <v>8.1645372390152696E-2</v>
      </c>
      <c r="S55" s="56">
        <f t="shared" si="25"/>
        <v>7.8756789378394684E-2</v>
      </c>
      <c r="T55" s="56">
        <f t="shared" si="25"/>
        <v>8.5203153426318984E-2</v>
      </c>
      <c r="U55" s="56">
        <f t="shared" si="25"/>
        <v>9.0909090909090912E-2</v>
      </c>
      <c r="V55" s="56">
        <f t="shared" si="25"/>
        <v>8.3652430044182616E-2</v>
      </c>
      <c r="W55" s="56">
        <f t="shared" si="25"/>
        <v>7.6545349508954363E-2</v>
      </c>
      <c r="X55" s="56">
        <f t="shared" si="25"/>
        <v>7.3017683970336561E-2</v>
      </c>
      <c r="Y55" s="56">
        <f t="shared" si="25"/>
        <v>7.4391988555078684E-2</v>
      </c>
      <c r="Z55" s="56">
        <f t="shared" si="25"/>
        <v>8.7052952592181862E-2</v>
      </c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>
        <f t="shared" si="18"/>
        <v>7.8154208372532383E-2</v>
      </c>
      <c r="AM55" s="57">
        <f t="shared" si="19"/>
        <v>7.8932080934146817E-2</v>
      </c>
      <c r="AN55" s="57">
        <f t="shared" si="20"/>
        <v>8.1638317210950398E-2</v>
      </c>
      <c r="AO55" s="57"/>
    </row>
    <row r="56" spans="1:41" s="50" customFormat="1" x14ac:dyDescent="0.2">
      <c r="A56" s="50">
        <f t="shared" si="16"/>
        <v>7</v>
      </c>
      <c r="P56" s="56">
        <f t="shared" ref="P56:Z56" si="26">+P31/P$39</f>
        <v>8.4975767366720523E-2</v>
      </c>
      <c r="Q56" s="56">
        <f t="shared" si="26"/>
        <v>8.6024944035817077E-2</v>
      </c>
      <c r="R56" s="56">
        <f t="shared" si="26"/>
        <v>7.9464007478965412E-2</v>
      </c>
      <c r="S56" s="56">
        <f t="shared" si="26"/>
        <v>8.5697042848521421E-2</v>
      </c>
      <c r="T56" s="56">
        <f t="shared" si="26"/>
        <v>7.4590661006670708E-2</v>
      </c>
      <c r="U56" s="56">
        <f t="shared" si="26"/>
        <v>8.2814445828144456E-2</v>
      </c>
      <c r="V56" s="56">
        <f t="shared" si="26"/>
        <v>8.9248895434462447E-2</v>
      </c>
      <c r="W56" s="56">
        <f t="shared" si="26"/>
        <v>8.6943963027151933E-2</v>
      </c>
      <c r="X56" s="56">
        <f t="shared" si="26"/>
        <v>7.3302909298345695E-2</v>
      </c>
      <c r="Y56" s="56">
        <f t="shared" si="26"/>
        <v>7.9828326180257508E-2</v>
      </c>
      <c r="Z56" s="56">
        <f t="shared" si="26"/>
        <v>7.3191017466038261E-2</v>
      </c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>
        <f t="shared" si="18"/>
        <v>7.544075098154715E-2</v>
      </c>
      <c r="AM56" s="57">
        <f t="shared" si="19"/>
        <v>8.0503022281251169E-2</v>
      </c>
      <c r="AN56" s="57">
        <f t="shared" si="20"/>
        <v>8.146199817919049E-2</v>
      </c>
      <c r="AO56" s="57"/>
    </row>
    <row r="57" spans="1:41" s="50" customFormat="1" x14ac:dyDescent="0.2">
      <c r="A57" s="50">
        <f t="shared" si="16"/>
        <v>8</v>
      </c>
      <c r="P57" s="56">
        <f t="shared" ref="P57:Z57" si="27">+P32/P$39</f>
        <v>7.0759289176090465E-2</v>
      </c>
      <c r="Q57" s="56">
        <f t="shared" si="27"/>
        <v>8.4106172049888073E-2</v>
      </c>
      <c r="R57" s="56">
        <f t="shared" si="27"/>
        <v>8.0398878155188536E-2</v>
      </c>
      <c r="S57" s="56">
        <f t="shared" si="27"/>
        <v>7.3627036813518412E-2</v>
      </c>
      <c r="T57" s="56">
        <f t="shared" si="27"/>
        <v>8.5809581564584597E-2</v>
      </c>
      <c r="U57" s="56">
        <f t="shared" si="27"/>
        <v>7.5965130759651306E-2</v>
      </c>
      <c r="V57" s="56">
        <f t="shared" si="27"/>
        <v>8.0412371134020624E-2</v>
      </c>
      <c r="W57" s="56">
        <f t="shared" si="27"/>
        <v>8.838821490467938E-2</v>
      </c>
      <c r="X57" s="56">
        <f t="shared" si="27"/>
        <v>8.2430119794637768E-2</v>
      </c>
      <c r="Y57" s="56">
        <f t="shared" si="27"/>
        <v>6.924177396280401E-2</v>
      </c>
      <c r="Z57" s="56">
        <f t="shared" si="27"/>
        <v>7.5963404491266984E-2</v>
      </c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>
        <f t="shared" si="18"/>
        <v>7.5878432749569583E-2</v>
      </c>
      <c r="AM57" s="57">
        <f t="shared" si="19"/>
        <v>7.9287176857481753E-2</v>
      </c>
      <c r="AN57" s="57">
        <f t="shared" si="20"/>
        <v>7.8827452073302731E-2</v>
      </c>
      <c r="AO57" s="57"/>
    </row>
    <row r="58" spans="1:41" s="50" customFormat="1" x14ac:dyDescent="0.2">
      <c r="A58" s="50">
        <f t="shared" si="16"/>
        <v>9</v>
      </c>
      <c r="P58" s="56">
        <f t="shared" ref="P58:Z58" si="28">+P33/P$39</f>
        <v>8.1744749596122782E-2</v>
      </c>
      <c r="Q58" s="56">
        <f t="shared" si="28"/>
        <v>6.8436200831467855E-2</v>
      </c>
      <c r="R58" s="56">
        <f t="shared" si="28"/>
        <v>7.9152383920224376E-2</v>
      </c>
      <c r="S58" s="56">
        <f t="shared" si="28"/>
        <v>7.2118286059143027E-2</v>
      </c>
      <c r="T58" s="56">
        <f t="shared" si="28"/>
        <v>7.2468162522741061E-2</v>
      </c>
      <c r="U58" s="56">
        <f t="shared" si="28"/>
        <v>7.7521793275217937E-2</v>
      </c>
      <c r="V58" s="56">
        <f t="shared" si="28"/>
        <v>7.3637702503681887E-2</v>
      </c>
      <c r="W58" s="56">
        <f t="shared" si="28"/>
        <v>7.8567302137492773E-2</v>
      </c>
      <c r="X58" s="56">
        <f t="shared" si="28"/>
        <v>8.442669709070165E-2</v>
      </c>
      <c r="Y58" s="56">
        <f t="shared" si="28"/>
        <v>8.7267525035765375E-2</v>
      </c>
      <c r="Z58" s="56">
        <f t="shared" si="28"/>
        <v>6.9309675630718048E-2</v>
      </c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>
        <f t="shared" si="18"/>
        <v>8.0334632585728358E-2</v>
      </c>
      <c r="AM58" s="57">
        <f t="shared" si="19"/>
        <v>7.8641780479671949E-2</v>
      </c>
      <c r="AN58" s="57">
        <f t="shared" si="20"/>
        <v>7.6786407145752425E-2</v>
      </c>
      <c r="AO58" s="57"/>
    </row>
    <row r="59" spans="1:41" s="50" customFormat="1" x14ac:dyDescent="0.2">
      <c r="A59" s="50">
        <f t="shared" si="16"/>
        <v>10</v>
      </c>
      <c r="P59" s="56">
        <f t="shared" ref="P59:Z59" si="29">+P34/P$39</f>
        <v>7.3667205169628436E-2</v>
      </c>
      <c r="Q59" s="56">
        <f t="shared" si="29"/>
        <v>7.5151902782219379E-2</v>
      </c>
      <c r="R59" s="56">
        <f t="shared" si="29"/>
        <v>6.9492053599252104E-2</v>
      </c>
      <c r="S59" s="56">
        <f t="shared" si="29"/>
        <v>7.0911285455642722E-2</v>
      </c>
      <c r="T59" s="56">
        <f t="shared" si="29"/>
        <v>6.8829593693147367E-2</v>
      </c>
      <c r="U59" s="56">
        <f t="shared" si="29"/>
        <v>6.5379825653798254E-2</v>
      </c>
      <c r="V59" s="56">
        <f t="shared" si="29"/>
        <v>7.9528718703976431E-2</v>
      </c>
      <c r="W59" s="56">
        <f t="shared" si="29"/>
        <v>7.1057192374350084E-2</v>
      </c>
      <c r="X59" s="56">
        <f t="shared" si="29"/>
        <v>7.9292641186537366E-2</v>
      </c>
      <c r="Y59" s="56">
        <f t="shared" si="29"/>
        <v>8.15450643776824E-2</v>
      </c>
      <c r="Z59" s="56">
        <f t="shared" si="29"/>
        <v>8.511228167452177E-2</v>
      </c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>
        <f t="shared" si="18"/>
        <v>8.1983329079580516E-2</v>
      </c>
      <c r="AM59" s="57">
        <f t="shared" si="19"/>
        <v>7.9307179663413621E-2</v>
      </c>
      <c r="AN59" s="57">
        <f t="shared" si="20"/>
        <v>7.4542524060977847E-2</v>
      </c>
      <c r="AO59" s="57"/>
    </row>
    <row r="60" spans="1:41" s="50" customFormat="1" x14ac:dyDescent="0.2">
      <c r="A60" s="50">
        <f t="shared" si="16"/>
        <v>11</v>
      </c>
      <c r="P60" s="56">
        <f t="shared" ref="P60:Z60" si="30">+P35/P$39</f>
        <v>6.7528271405492724E-2</v>
      </c>
      <c r="Q60" s="56">
        <f t="shared" si="30"/>
        <v>7.3872721458266705E-2</v>
      </c>
      <c r="R60" s="56">
        <f t="shared" si="30"/>
        <v>7.1673418510439388E-2</v>
      </c>
      <c r="S60" s="56">
        <f t="shared" si="30"/>
        <v>6.4272782136391066E-2</v>
      </c>
      <c r="T60" s="56">
        <f t="shared" si="30"/>
        <v>7.2164948453608241E-2</v>
      </c>
      <c r="U60" s="56">
        <f t="shared" si="30"/>
        <v>6.7247820672478212E-2</v>
      </c>
      <c r="V60" s="56">
        <f t="shared" si="30"/>
        <v>6.8924889543446249E-2</v>
      </c>
      <c r="W60" s="56">
        <f t="shared" si="30"/>
        <v>7.7411900635470821E-2</v>
      </c>
      <c r="X60" s="56">
        <f t="shared" si="30"/>
        <v>7.1591557330290934E-2</v>
      </c>
      <c r="Y60" s="56">
        <f t="shared" si="30"/>
        <v>7.5250357653791136E-2</v>
      </c>
      <c r="Z60" s="56">
        <f t="shared" si="30"/>
        <v>7.8735791516495707E-2</v>
      </c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>
        <f t="shared" si="18"/>
        <v>7.5192568833525916E-2</v>
      </c>
      <c r="AM60" s="57">
        <f t="shared" si="19"/>
        <v>7.4382899335898964E-2</v>
      </c>
      <c r="AN60" s="57">
        <f t="shared" si="20"/>
        <v>7.1697678119651942E-2</v>
      </c>
      <c r="AO60" s="57"/>
    </row>
    <row r="61" spans="1:41" s="50" customFormat="1" x14ac:dyDescent="0.2">
      <c r="A61" s="50">
        <f t="shared" si="16"/>
        <v>12</v>
      </c>
      <c r="P61" s="56">
        <f t="shared" ref="P61:Z61" si="31">+P36/P$39</f>
        <v>6.2681744749596119E-2</v>
      </c>
      <c r="Q61" s="56">
        <f t="shared" si="31"/>
        <v>5.9481931563799169E-2</v>
      </c>
      <c r="R61" s="56">
        <f t="shared" si="31"/>
        <v>6.170146463072608E-2</v>
      </c>
      <c r="S61" s="56">
        <f t="shared" si="31"/>
        <v>6.5178032589016291E-2</v>
      </c>
      <c r="T61" s="56">
        <f t="shared" si="31"/>
        <v>6.2462098241358399E-2</v>
      </c>
      <c r="U61" s="56">
        <f t="shared" si="31"/>
        <v>6.9738480697384808E-2</v>
      </c>
      <c r="V61" s="56">
        <f t="shared" si="31"/>
        <v>6.7157584683357877E-2</v>
      </c>
      <c r="W61" s="56">
        <f t="shared" si="31"/>
        <v>6.5857885615251299E-2</v>
      </c>
      <c r="X61" s="56">
        <f t="shared" si="31"/>
        <v>7.8722190530519112E-2</v>
      </c>
      <c r="Y61" s="56">
        <f t="shared" si="31"/>
        <v>7.1244635193133052E-2</v>
      </c>
      <c r="Z61" s="56">
        <f t="shared" si="31"/>
        <v>7.7626836706404218E-2</v>
      </c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>
        <f t="shared" si="18"/>
        <v>7.5864554143352123E-2</v>
      </c>
      <c r="AM61" s="57">
        <f t="shared" si="19"/>
        <v>7.2121826545733111E-2</v>
      </c>
      <c r="AN61" s="57">
        <f t="shared" si="20"/>
        <v>6.7441171381867865E-2</v>
      </c>
      <c r="AO61" s="57"/>
    </row>
    <row r="62" spans="1:41" s="50" customFormat="1" ht="15.6" customHeight="1" x14ac:dyDescent="0.2">
      <c r="A62" s="50" t="s">
        <v>1423</v>
      </c>
      <c r="P62" s="56">
        <f t="shared" ref="P62:Z62" si="32">P37/P$38</f>
        <v>1.0044094488188977</v>
      </c>
      <c r="Q62" s="56">
        <f t="shared" si="32"/>
        <v>1.0059542463177686</v>
      </c>
      <c r="R62" s="56">
        <f t="shared" si="32"/>
        <v>1.0039585870889161</v>
      </c>
      <c r="S62" s="56">
        <f t="shared" si="32"/>
        <v>1.0050266114725015</v>
      </c>
      <c r="T62" s="56">
        <f t="shared" si="32"/>
        <v>1.0062296054583211</v>
      </c>
      <c r="U62" s="56">
        <f t="shared" si="32"/>
        <v>1.0085209981740719</v>
      </c>
      <c r="V62" s="56">
        <f t="shared" si="32"/>
        <v>1</v>
      </c>
      <c r="W62" s="56">
        <f t="shared" si="32"/>
        <v>1</v>
      </c>
      <c r="X62" s="56">
        <f t="shared" si="32"/>
        <v>1</v>
      </c>
      <c r="Y62" s="56">
        <f t="shared" si="32"/>
        <v>1</v>
      </c>
      <c r="Z62" s="56">
        <f t="shared" si="32"/>
        <v>1</v>
      </c>
    </row>
    <row r="63" spans="1:41" s="50" customFormat="1" x14ac:dyDescent="0.2">
      <c r="A63" s="50" t="s">
        <v>1424</v>
      </c>
    </row>
    <row r="64" spans="1:41" s="50" customFormat="1" x14ac:dyDescent="0.2"/>
    <row r="65" spans="1:41" s="53" customFormat="1" ht="14.4" thickBot="1" x14ac:dyDescent="0.3">
      <c r="A65" s="53" t="s">
        <v>1469</v>
      </c>
      <c r="P65" s="54"/>
      <c r="AK65" s="55"/>
    </row>
    <row r="66" spans="1:41" s="50" customFormat="1" x14ac:dyDescent="0.2">
      <c r="A66" s="50" t="s">
        <v>1420</v>
      </c>
      <c r="P66" s="52">
        <f>+P24</f>
        <v>257</v>
      </c>
      <c r="Q66" s="52">
        <f t="shared" ref="Q66:Z66" si="33">+Q24</f>
        <v>225</v>
      </c>
      <c r="R66" s="52">
        <f t="shared" si="33"/>
        <v>235</v>
      </c>
      <c r="S66" s="52">
        <f t="shared" si="33"/>
        <v>274</v>
      </c>
      <c r="T66" s="52">
        <f t="shared" si="33"/>
        <v>292</v>
      </c>
      <c r="U66" s="52">
        <f t="shared" si="33"/>
        <v>245</v>
      </c>
      <c r="V66" s="52">
        <f t="shared" si="33"/>
        <v>276</v>
      </c>
      <c r="W66" s="52">
        <f t="shared" si="33"/>
        <v>264</v>
      </c>
      <c r="X66" s="52">
        <f t="shared" si="33"/>
        <v>284</v>
      </c>
      <c r="Y66" s="52">
        <f t="shared" si="33"/>
        <v>269</v>
      </c>
      <c r="Z66" s="52">
        <f t="shared" si="33"/>
        <v>277</v>
      </c>
      <c r="AA66" s="58">
        <f t="shared" ref="AA66:AA77" si="34">+MROUND(AA$44*$AL49,1)</f>
        <v>267</v>
      </c>
      <c r="AB66" s="58">
        <f t="shared" ref="AB66:AK66" si="35">+MROUND(AB$44*$AL49,1)</f>
        <v>271</v>
      </c>
      <c r="AC66" s="58">
        <f t="shared" si="35"/>
        <v>275</v>
      </c>
      <c r="AD66" s="58">
        <f t="shared" si="35"/>
        <v>279</v>
      </c>
      <c r="AE66" s="58">
        <f t="shared" si="35"/>
        <v>283</v>
      </c>
      <c r="AF66" s="58">
        <f t="shared" si="35"/>
        <v>287</v>
      </c>
      <c r="AG66" s="58">
        <f t="shared" si="35"/>
        <v>291</v>
      </c>
      <c r="AH66" s="58">
        <f t="shared" si="35"/>
        <v>296</v>
      </c>
      <c r="AI66" s="58">
        <f t="shared" si="35"/>
        <v>300</v>
      </c>
      <c r="AJ66" s="58">
        <f t="shared" si="35"/>
        <v>304</v>
      </c>
      <c r="AK66" s="58">
        <f t="shared" si="35"/>
        <v>309</v>
      </c>
      <c r="AL66" s="57"/>
      <c r="AM66" s="57"/>
      <c r="AN66" s="57"/>
      <c r="AO66" s="57"/>
    </row>
    <row r="67" spans="1:41" s="50" customFormat="1" x14ac:dyDescent="0.2">
      <c r="A67" s="59">
        <v>1</v>
      </c>
      <c r="P67" s="52">
        <f t="shared" ref="P67:Z78" si="36">+P25</f>
        <v>250</v>
      </c>
      <c r="Q67" s="52">
        <f t="shared" si="36"/>
        <v>247</v>
      </c>
      <c r="R67" s="52">
        <f t="shared" si="36"/>
        <v>241</v>
      </c>
      <c r="S67" s="52">
        <f t="shared" si="36"/>
        <v>253</v>
      </c>
      <c r="T67" s="52">
        <f t="shared" si="36"/>
        <v>261</v>
      </c>
      <c r="U67" s="52">
        <f t="shared" si="36"/>
        <v>285</v>
      </c>
      <c r="V67" s="52">
        <f t="shared" si="36"/>
        <v>253</v>
      </c>
      <c r="W67" s="52">
        <f t="shared" si="36"/>
        <v>287</v>
      </c>
      <c r="X67" s="52">
        <f t="shared" si="36"/>
        <v>269</v>
      </c>
      <c r="Y67" s="52">
        <f t="shared" si="36"/>
        <v>274</v>
      </c>
      <c r="Z67" s="52">
        <f t="shared" si="36"/>
        <v>290</v>
      </c>
      <c r="AA67" s="58">
        <f t="shared" si="34"/>
        <v>268</v>
      </c>
      <c r="AB67" s="58">
        <f t="shared" ref="AB67:AK67" si="37">+MROUND(AB$44*$AL50,1)</f>
        <v>272</v>
      </c>
      <c r="AC67" s="58">
        <f t="shared" si="37"/>
        <v>276</v>
      </c>
      <c r="AD67" s="58">
        <f t="shared" si="37"/>
        <v>280</v>
      </c>
      <c r="AE67" s="58">
        <f t="shared" si="37"/>
        <v>284</v>
      </c>
      <c r="AF67" s="58">
        <f t="shared" si="37"/>
        <v>288</v>
      </c>
      <c r="AG67" s="58">
        <f t="shared" si="37"/>
        <v>292</v>
      </c>
      <c r="AH67" s="58">
        <f t="shared" si="37"/>
        <v>297</v>
      </c>
      <c r="AI67" s="58">
        <f t="shared" si="37"/>
        <v>301</v>
      </c>
      <c r="AJ67" s="58">
        <f t="shared" si="37"/>
        <v>305</v>
      </c>
      <c r="AK67" s="58">
        <f t="shared" si="37"/>
        <v>310</v>
      </c>
      <c r="AL67" s="57"/>
      <c r="AM67" s="57"/>
      <c r="AN67" s="57"/>
      <c r="AO67" s="57"/>
    </row>
    <row r="68" spans="1:41" s="50" customFormat="1" x14ac:dyDescent="0.2">
      <c r="A68" s="59">
        <v>2</v>
      </c>
      <c r="P68" s="52">
        <f t="shared" si="36"/>
        <v>246</v>
      </c>
      <c r="Q68" s="52">
        <f t="shared" si="36"/>
        <v>251</v>
      </c>
      <c r="R68" s="52">
        <f t="shared" si="36"/>
        <v>259</v>
      </c>
      <c r="S68" s="52">
        <f t="shared" si="36"/>
        <v>266</v>
      </c>
      <c r="T68" s="52">
        <f t="shared" si="36"/>
        <v>238</v>
      </c>
      <c r="U68" s="52">
        <f t="shared" si="36"/>
        <v>259</v>
      </c>
      <c r="V68" s="52">
        <f t="shared" si="36"/>
        <v>302</v>
      </c>
      <c r="W68" s="52">
        <f t="shared" si="36"/>
        <v>246</v>
      </c>
      <c r="X68" s="52">
        <f t="shared" si="36"/>
        <v>277</v>
      </c>
      <c r="Y68" s="52">
        <f t="shared" si="36"/>
        <v>259</v>
      </c>
      <c r="Z68" s="52">
        <f t="shared" si="36"/>
        <v>285</v>
      </c>
      <c r="AA68" s="58">
        <f t="shared" si="34"/>
        <v>264</v>
      </c>
      <c r="AB68" s="58">
        <f t="shared" ref="AB68:AK68" si="38">+MROUND(AB$44*$AL51,1)</f>
        <v>268</v>
      </c>
      <c r="AC68" s="58">
        <f t="shared" si="38"/>
        <v>272</v>
      </c>
      <c r="AD68" s="58">
        <f t="shared" si="38"/>
        <v>276</v>
      </c>
      <c r="AE68" s="58">
        <f t="shared" si="38"/>
        <v>280</v>
      </c>
      <c r="AF68" s="58">
        <f t="shared" si="38"/>
        <v>284</v>
      </c>
      <c r="AG68" s="58">
        <f t="shared" si="38"/>
        <v>288</v>
      </c>
      <c r="AH68" s="58">
        <f t="shared" si="38"/>
        <v>292</v>
      </c>
      <c r="AI68" s="58">
        <f t="shared" si="38"/>
        <v>297</v>
      </c>
      <c r="AJ68" s="58">
        <f t="shared" si="38"/>
        <v>301</v>
      </c>
      <c r="AK68" s="58">
        <f t="shared" si="38"/>
        <v>305</v>
      </c>
      <c r="AL68" s="57"/>
      <c r="AM68" s="57"/>
      <c r="AN68" s="57"/>
      <c r="AO68" s="57"/>
    </row>
    <row r="69" spans="1:41" s="50" customFormat="1" x14ac:dyDescent="0.2">
      <c r="A69" s="59">
        <v>3</v>
      </c>
      <c r="P69" s="52">
        <f t="shared" si="36"/>
        <v>219</v>
      </c>
      <c r="Q69" s="52">
        <f t="shared" si="36"/>
        <v>258</v>
      </c>
      <c r="R69" s="52">
        <f t="shared" si="36"/>
        <v>275</v>
      </c>
      <c r="S69" s="52">
        <f t="shared" si="36"/>
        <v>268</v>
      </c>
      <c r="T69" s="52">
        <f t="shared" si="36"/>
        <v>242</v>
      </c>
      <c r="U69" s="52">
        <f t="shared" si="36"/>
        <v>229</v>
      </c>
      <c r="V69" s="52">
        <f t="shared" si="36"/>
        <v>263</v>
      </c>
      <c r="W69" s="52">
        <f t="shared" si="36"/>
        <v>295</v>
      </c>
      <c r="X69" s="52">
        <f t="shared" si="36"/>
        <v>238</v>
      </c>
      <c r="Y69" s="52">
        <f t="shared" si="36"/>
        <v>284</v>
      </c>
      <c r="Z69" s="52">
        <f t="shared" si="36"/>
        <v>268</v>
      </c>
      <c r="AA69" s="58">
        <f t="shared" si="34"/>
        <v>254</v>
      </c>
      <c r="AB69" s="58">
        <f t="shared" ref="AB69:AK69" si="39">+MROUND(AB$44*$AL52,1)</f>
        <v>258</v>
      </c>
      <c r="AC69" s="58">
        <f t="shared" si="39"/>
        <v>262</v>
      </c>
      <c r="AD69" s="58">
        <f t="shared" si="39"/>
        <v>266</v>
      </c>
      <c r="AE69" s="58">
        <f t="shared" si="39"/>
        <v>269</v>
      </c>
      <c r="AF69" s="58">
        <f t="shared" si="39"/>
        <v>273</v>
      </c>
      <c r="AG69" s="58">
        <f t="shared" si="39"/>
        <v>277</v>
      </c>
      <c r="AH69" s="58">
        <f t="shared" si="39"/>
        <v>281</v>
      </c>
      <c r="AI69" s="58">
        <f t="shared" si="39"/>
        <v>285</v>
      </c>
      <c r="AJ69" s="58">
        <f t="shared" si="39"/>
        <v>290</v>
      </c>
      <c r="AK69" s="58">
        <f t="shared" si="39"/>
        <v>294</v>
      </c>
      <c r="AL69" s="57"/>
      <c r="AM69" s="57"/>
      <c r="AN69" s="57"/>
      <c r="AO69" s="57"/>
    </row>
    <row r="70" spans="1:41" s="50" customFormat="1" x14ac:dyDescent="0.2">
      <c r="A70" s="59">
        <v>4</v>
      </c>
      <c r="P70" s="52">
        <f t="shared" si="36"/>
        <v>255</v>
      </c>
      <c r="Q70" s="52">
        <f t="shared" si="36"/>
        <v>249</v>
      </c>
      <c r="R70" s="52">
        <f t="shared" si="36"/>
        <v>267</v>
      </c>
      <c r="S70" s="52">
        <f t="shared" si="36"/>
        <v>290</v>
      </c>
      <c r="T70" s="52">
        <f t="shared" si="36"/>
        <v>260</v>
      </c>
      <c r="U70" s="52">
        <f t="shared" si="36"/>
        <v>219</v>
      </c>
      <c r="V70" s="52">
        <f t="shared" si="36"/>
        <v>229</v>
      </c>
      <c r="W70" s="52">
        <f t="shared" si="36"/>
        <v>240</v>
      </c>
      <c r="X70" s="52">
        <f t="shared" si="36"/>
        <v>289</v>
      </c>
      <c r="Y70" s="52">
        <f t="shared" si="36"/>
        <v>244</v>
      </c>
      <c r="Z70" s="52">
        <f t="shared" si="36"/>
        <v>266</v>
      </c>
      <c r="AA70" s="58">
        <f t="shared" si="34"/>
        <v>257</v>
      </c>
      <c r="AB70" s="58">
        <f t="shared" ref="AB70:AK70" si="40">+MROUND(AB$44*$AL53,1)</f>
        <v>261</v>
      </c>
      <c r="AC70" s="58">
        <f t="shared" si="40"/>
        <v>265</v>
      </c>
      <c r="AD70" s="58">
        <f t="shared" si="40"/>
        <v>269</v>
      </c>
      <c r="AE70" s="58">
        <f t="shared" si="40"/>
        <v>273</v>
      </c>
      <c r="AF70" s="58">
        <f t="shared" si="40"/>
        <v>276</v>
      </c>
      <c r="AG70" s="58">
        <f t="shared" si="40"/>
        <v>280</v>
      </c>
      <c r="AH70" s="58">
        <f t="shared" si="40"/>
        <v>285</v>
      </c>
      <c r="AI70" s="58">
        <f t="shared" si="40"/>
        <v>289</v>
      </c>
      <c r="AJ70" s="58">
        <f t="shared" si="40"/>
        <v>293</v>
      </c>
      <c r="AK70" s="58">
        <f t="shared" si="40"/>
        <v>297</v>
      </c>
      <c r="AL70" s="57"/>
      <c r="AM70" s="57"/>
      <c r="AN70" s="57"/>
      <c r="AO70" s="57"/>
    </row>
    <row r="71" spans="1:41" s="50" customFormat="1" x14ac:dyDescent="0.2">
      <c r="A71" s="59">
        <v>5</v>
      </c>
      <c r="P71" s="52">
        <f t="shared" si="36"/>
        <v>238</v>
      </c>
      <c r="Q71" s="52">
        <f t="shared" si="36"/>
        <v>244</v>
      </c>
      <c r="R71" s="52">
        <f t="shared" si="36"/>
        <v>252</v>
      </c>
      <c r="S71" s="52">
        <f t="shared" si="36"/>
        <v>271</v>
      </c>
      <c r="T71" s="52">
        <f t="shared" si="36"/>
        <v>285</v>
      </c>
      <c r="U71" s="52">
        <f t="shared" si="36"/>
        <v>274</v>
      </c>
      <c r="V71" s="52">
        <f t="shared" si="36"/>
        <v>230</v>
      </c>
      <c r="W71" s="52">
        <f t="shared" si="36"/>
        <v>244</v>
      </c>
      <c r="X71" s="52">
        <f t="shared" si="36"/>
        <v>246</v>
      </c>
      <c r="Y71" s="52">
        <f t="shared" si="36"/>
        <v>282</v>
      </c>
      <c r="Z71" s="52">
        <f t="shared" si="36"/>
        <v>248</v>
      </c>
      <c r="AA71" s="58">
        <f t="shared" si="34"/>
        <v>250</v>
      </c>
      <c r="AB71" s="58">
        <f t="shared" ref="AB71:AK71" si="41">+MROUND(AB$44*$AL54,1)</f>
        <v>254</v>
      </c>
      <c r="AC71" s="58">
        <f t="shared" si="41"/>
        <v>257</v>
      </c>
      <c r="AD71" s="58">
        <f t="shared" si="41"/>
        <v>261</v>
      </c>
      <c r="AE71" s="58">
        <f t="shared" si="41"/>
        <v>265</v>
      </c>
      <c r="AF71" s="58">
        <f t="shared" si="41"/>
        <v>269</v>
      </c>
      <c r="AG71" s="58">
        <f t="shared" si="41"/>
        <v>273</v>
      </c>
      <c r="AH71" s="58">
        <f t="shared" si="41"/>
        <v>277</v>
      </c>
      <c r="AI71" s="58">
        <f t="shared" si="41"/>
        <v>281</v>
      </c>
      <c r="AJ71" s="58">
        <f t="shared" si="41"/>
        <v>285</v>
      </c>
      <c r="AK71" s="58">
        <f t="shared" si="41"/>
        <v>289</v>
      </c>
      <c r="AL71" s="57"/>
      <c r="AM71" s="57"/>
      <c r="AN71" s="57"/>
      <c r="AO71" s="57"/>
    </row>
    <row r="72" spans="1:41" s="50" customFormat="1" x14ac:dyDescent="0.2">
      <c r="A72" s="59">
        <v>6</v>
      </c>
      <c r="P72" s="52">
        <f t="shared" si="36"/>
        <v>264</v>
      </c>
      <c r="Q72" s="52">
        <f t="shared" si="36"/>
        <v>255</v>
      </c>
      <c r="R72" s="52">
        <f t="shared" si="36"/>
        <v>262</v>
      </c>
      <c r="S72" s="52">
        <f t="shared" si="36"/>
        <v>261</v>
      </c>
      <c r="T72" s="52">
        <f t="shared" si="36"/>
        <v>281</v>
      </c>
      <c r="U72" s="52">
        <f t="shared" si="36"/>
        <v>292</v>
      </c>
      <c r="V72" s="52">
        <f t="shared" si="36"/>
        <v>284</v>
      </c>
      <c r="W72" s="52">
        <f t="shared" si="36"/>
        <v>265</v>
      </c>
      <c r="X72" s="52">
        <f t="shared" si="36"/>
        <v>256</v>
      </c>
      <c r="Y72" s="52">
        <f t="shared" si="36"/>
        <v>260</v>
      </c>
      <c r="Z72" s="52">
        <f t="shared" si="36"/>
        <v>314</v>
      </c>
      <c r="AA72" s="58">
        <f t="shared" si="34"/>
        <v>267</v>
      </c>
      <c r="AB72" s="58">
        <f t="shared" ref="AB72:AK72" si="42">+MROUND(AB$44*$AL55,1)</f>
        <v>271</v>
      </c>
      <c r="AC72" s="58">
        <f t="shared" si="42"/>
        <v>275</v>
      </c>
      <c r="AD72" s="58">
        <f t="shared" si="42"/>
        <v>279</v>
      </c>
      <c r="AE72" s="58">
        <f t="shared" si="42"/>
        <v>283</v>
      </c>
      <c r="AF72" s="58">
        <f t="shared" si="42"/>
        <v>287</v>
      </c>
      <c r="AG72" s="58">
        <f t="shared" si="42"/>
        <v>291</v>
      </c>
      <c r="AH72" s="58">
        <f t="shared" si="42"/>
        <v>295</v>
      </c>
      <c r="AI72" s="58">
        <f t="shared" si="42"/>
        <v>299</v>
      </c>
      <c r="AJ72" s="58">
        <f t="shared" si="42"/>
        <v>304</v>
      </c>
      <c r="AK72" s="58">
        <f t="shared" si="42"/>
        <v>308</v>
      </c>
      <c r="AL72" s="57"/>
      <c r="AM72" s="57"/>
      <c r="AN72" s="57"/>
      <c r="AO72" s="57"/>
    </row>
    <row r="73" spans="1:41" s="50" customFormat="1" x14ac:dyDescent="0.2">
      <c r="A73" s="59">
        <v>7</v>
      </c>
      <c r="P73" s="52">
        <f t="shared" si="36"/>
        <v>263</v>
      </c>
      <c r="Q73" s="52">
        <f t="shared" si="36"/>
        <v>269</v>
      </c>
      <c r="R73" s="52">
        <f t="shared" si="36"/>
        <v>255</v>
      </c>
      <c r="S73" s="52">
        <f t="shared" si="36"/>
        <v>284</v>
      </c>
      <c r="T73" s="52">
        <f t="shared" si="36"/>
        <v>246</v>
      </c>
      <c r="U73" s="52">
        <f t="shared" si="36"/>
        <v>266</v>
      </c>
      <c r="V73" s="52">
        <f t="shared" si="36"/>
        <v>303</v>
      </c>
      <c r="W73" s="52">
        <f t="shared" si="36"/>
        <v>301</v>
      </c>
      <c r="X73" s="52">
        <f t="shared" si="36"/>
        <v>257</v>
      </c>
      <c r="Y73" s="52">
        <f t="shared" si="36"/>
        <v>279</v>
      </c>
      <c r="Z73" s="52">
        <f t="shared" si="36"/>
        <v>264</v>
      </c>
      <c r="AA73" s="58">
        <f t="shared" si="34"/>
        <v>258</v>
      </c>
      <c r="AB73" s="58">
        <f t="shared" ref="AB73:AK73" si="43">+MROUND(AB$44*$AL56,1)</f>
        <v>261</v>
      </c>
      <c r="AC73" s="58">
        <f t="shared" si="43"/>
        <v>265</v>
      </c>
      <c r="AD73" s="58">
        <f t="shared" si="43"/>
        <v>269</v>
      </c>
      <c r="AE73" s="58">
        <f t="shared" si="43"/>
        <v>273</v>
      </c>
      <c r="AF73" s="58">
        <f t="shared" si="43"/>
        <v>277</v>
      </c>
      <c r="AG73" s="58">
        <f t="shared" si="43"/>
        <v>281</v>
      </c>
      <c r="AH73" s="58">
        <f t="shared" si="43"/>
        <v>285</v>
      </c>
      <c r="AI73" s="58">
        <f t="shared" si="43"/>
        <v>289</v>
      </c>
      <c r="AJ73" s="58">
        <f t="shared" si="43"/>
        <v>293</v>
      </c>
      <c r="AK73" s="58">
        <f t="shared" si="43"/>
        <v>298</v>
      </c>
      <c r="AL73" s="57"/>
      <c r="AM73" s="57"/>
      <c r="AN73" s="57"/>
      <c r="AO73" s="57"/>
    </row>
    <row r="74" spans="1:41" s="50" customFormat="1" x14ac:dyDescent="0.2">
      <c r="A74" s="59">
        <v>8</v>
      </c>
      <c r="P74" s="52">
        <f t="shared" si="36"/>
        <v>219</v>
      </c>
      <c r="Q74" s="52">
        <f t="shared" si="36"/>
        <v>263</v>
      </c>
      <c r="R74" s="52">
        <f t="shared" si="36"/>
        <v>258</v>
      </c>
      <c r="S74" s="52">
        <f t="shared" si="36"/>
        <v>244</v>
      </c>
      <c r="T74" s="52">
        <f t="shared" si="36"/>
        <v>283</v>
      </c>
      <c r="U74" s="52">
        <f t="shared" si="36"/>
        <v>244</v>
      </c>
      <c r="V74" s="52">
        <f t="shared" si="36"/>
        <v>273</v>
      </c>
      <c r="W74" s="52">
        <f t="shared" si="36"/>
        <v>306</v>
      </c>
      <c r="X74" s="52">
        <f t="shared" si="36"/>
        <v>289</v>
      </c>
      <c r="Y74" s="52">
        <f t="shared" si="36"/>
        <v>242</v>
      </c>
      <c r="Z74" s="52">
        <f t="shared" si="36"/>
        <v>274</v>
      </c>
      <c r="AA74" s="58">
        <f t="shared" si="34"/>
        <v>259</v>
      </c>
      <c r="AB74" s="58">
        <f t="shared" ref="AB74:AK74" si="44">+MROUND(AB$44*$AL57,1)</f>
        <v>263</v>
      </c>
      <c r="AC74" s="58">
        <f t="shared" si="44"/>
        <v>267</v>
      </c>
      <c r="AD74" s="58">
        <f t="shared" si="44"/>
        <v>271</v>
      </c>
      <c r="AE74" s="58">
        <f t="shared" si="44"/>
        <v>274</v>
      </c>
      <c r="AF74" s="58">
        <f t="shared" si="44"/>
        <v>278</v>
      </c>
      <c r="AG74" s="58">
        <f t="shared" si="44"/>
        <v>283</v>
      </c>
      <c r="AH74" s="58">
        <f t="shared" si="44"/>
        <v>287</v>
      </c>
      <c r="AI74" s="58">
        <f t="shared" si="44"/>
        <v>291</v>
      </c>
      <c r="AJ74" s="58">
        <f t="shared" si="44"/>
        <v>295</v>
      </c>
      <c r="AK74" s="58">
        <f t="shared" si="44"/>
        <v>299</v>
      </c>
      <c r="AL74" s="57"/>
      <c r="AM74" s="57"/>
      <c r="AN74" s="57"/>
      <c r="AO74" s="57"/>
    </row>
    <row r="75" spans="1:41" s="50" customFormat="1" x14ac:dyDescent="0.2">
      <c r="A75" s="59">
        <v>9</v>
      </c>
      <c r="P75" s="52">
        <f t="shared" si="36"/>
        <v>253</v>
      </c>
      <c r="Q75" s="52">
        <f t="shared" si="36"/>
        <v>214</v>
      </c>
      <c r="R75" s="52">
        <f t="shared" si="36"/>
        <v>254</v>
      </c>
      <c r="S75" s="52">
        <f t="shared" si="36"/>
        <v>239</v>
      </c>
      <c r="T75" s="52">
        <f t="shared" si="36"/>
        <v>239</v>
      </c>
      <c r="U75" s="52">
        <f t="shared" si="36"/>
        <v>249</v>
      </c>
      <c r="V75" s="52">
        <f t="shared" si="36"/>
        <v>250</v>
      </c>
      <c r="W75" s="52">
        <f t="shared" si="36"/>
        <v>272</v>
      </c>
      <c r="X75" s="52">
        <f t="shared" si="36"/>
        <v>296</v>
      </c>
      <c r="Y75" s="52">
        <f t="shared" si="36"/>
        <v>305</v>
      </c>
      <c r="Z75" s="52">
        <f t="shared" si="36"/>
        <v>250</v>
      </c>
      <c r="AA75" s="58">
        <f t="shared" si="34"/>
        <v>274</v>
      </c>
      <c r="AB75" s="58">
        <f t="shared" ref="AB75:AK75" si="45">+MROUND(AB$44*$AL58,1)</f>
        <v>278</v>
      </c>
      <c r="AC75" s="58">
        <f t="shared" si="45"/>
        <v>282</v>
      </c>
      <c r="AD75" s="58">
        <f t="shared" si="45"/>
        <v>286</v>
      </c>
      <c r="AE75" s="58">
        <f t="shared" si="45"/>
        <v>291</v>
      </c>
      <c r="AF75" s="58">
        <f t="shared" si="45"/>
        <v>295</v>
      </c>
      <c r="AG75" s="58">
        <f t="shared" si="45"/>
        <v>299</v>
      </c>
      <c r="AH75" s="58">
        <f t="shared" si="45"/>
        <v>303</v>
      </c>
      <c r="AI75" s="58">
        <f t="shared" si="45"/>
        <v>308</v>
      </c>
      <c r="AJ75" s="58">
        <f t="shared" si="45"/>
        <v>312</v>
      </c>
      <c r="AK75" s="58">
        <f t="shared" si="45"/>
        <v>317</v>
      </c>
      <c r="AL75" s="57"/>
      <c r="AM75" s="57"/>
      <c r="AN75" s="57"/>
      <c r="AO75" s="57"/>
    </row>
    <row r="76" spans="1:41" s="50" customFormat="1" x14ac:dyDescent="0.2">
      <c r="A76" s="59">
        <v>10</v>
      </c>
      <c r="P76" s="52">
        <f t="shared" si="36"/>
        <v>228</v>
      </c>
      <c r="Q76" s="52">
        <f t="shared" si="36"/>
        <v>235</v>
      </c>
      <c r="R76" s="52">
        <f t="shared" si="36"/>
        <v>223</v>
      </c>
      <c r="S76" s="52">
        <f t="shared" si="36"/>
        <v>235</v>
      </c>
      <c r="T76" s="52">
        <f t="shared" si="36"/>
        <v>227</v>
      </c>
      <c r="U76" s="52">
        <f t="shared" si="36"/>
        <v>210</v>
      </c>
      <c r="V76" s="52">
        <f t="shared" si="36"/>
        <v>270</v>
      </c>
      <c r="W76" s="52">
        <f t="shared" si="36"/>
        <v>246</v>
      </c>
      <c r="X76" s="52">
        <f t="shared" si="36"/>
        <v>278</v>
      </c>
      <c r="Y76" s="52">
        <f t="shared" si="36"/>
        <v>285</v>
      </c>
      <c r="Z76" s="52">
        <f t="shared" si="36"/>
        <v>307</v>
      </c>
      <c r="AA76" s="58">
        <f t="shared" si="34"/>
        <v>280</v>
      </c>
      <c r="AB76" s="58">
        <f t="shared" ref="AB76:AK76" si="46">+MROUND(AB$44*$AL59,1)</f>
        <v>284</v>
      </c>
      <c r="AC76" s="58">
        <f t="shared" si="46"/>
        <v>288</v>
      </c>
      <c r="AD76" s="58">
        <f t="shared" si="46"/>
        <v>292</v>
      </c>
      <c r="AE76" s="58">
        <f t="shared" si="46"/>
        <v>297</v>
      </c>
      <c r="AF76" s="58">
        <f t="shared" si="46"/>
        <v>301</v>
      </c>
      <c r="AG76" s="58">
        <f t="shared" si="46"/>
        <v>305</v>
      </c>
      <c r="AH76" s="58">
        <f t="shared" si="46"/>
        <v>310</v>
      </c>
      <c r="AI76" s="58">
        <f t="shared" si="46"/>
        <v>314</v>
      </c>
      <c r="AJ76" s="58">
        <f t="shared" si="46"/>
        <v>319</v>
      </c>
      <c r="AK76" s="58">
        <f t="shared" si="46"/>
        <v>323</v>
      </c>
      <c r="AL76" s="57"/>
      <c r="AM76" s="57"/>
      <c r="AN76" s="57"/>
      <c r="AO76" s="57"/>
    </row>
    <row r="77" spans="1:41" s="50" customFormat="1" x14ac:dyDescent="0.2">
      <c r="A77" s="59">
        <v>11</v>
      </c>
      <c r="P77" s="52">
        <f t="shared" si="36"/>
        <v>209</v>
      </c>
      <c r="Q77" s="52">
        <f t="shared" si="36"/>
        <v>231</v>
      </c>
      <c r="R77" s="52">
        <f t="shared" si="36"/>
        <v>230</v>
      </c>
      <c r="S77" s="52">
        <f t="shared" si="36"/>
        <v>213</v>
      </c>
      <c r="T77" s="52">
        <f t="shared" si="36"/>
        <v>238</v>
      </c>
      <c r="U77" s="52">
        <f t="shared" si="36"/>
        <v>216</v>
      </c>
      <c r="V77" s="52">
        <f t="shared" si="36"/>
        <v>234</v>
      </c>
      <c r="W77" s="52">
        <f t="shared" si="36"/>
        <v>268</v>
      </c>
      <c r="X77" s="52">
        <f t="shared" si="36"/>
        <v>251</v>
      </c>
      <c r="Y77" s="52">
        <f t="shared" si="36"/>
        <v>263</v>
      </c>
      <c r="Z77" s="52">
        <f t="shared" si="36"/>
        <v>284</v>
      </c>
      <c r="AA77" s="58">
        <f t="shared" si="34"/>
        <v>257</v>
      </c>
      <c r="AB77" s="58">
        <f t="shared" ref="AB77:AK77" si="47">+MROUND(AB$44*$AL60,1)</f>
        <v>261</v>
      </c>
      <c r="AC77" s="58">
        <f t="shared" si="47"/>
        <v>264</v>
      </c>
      <c r="AD77" s="58">
        <f t="shared" si="47"/>
        <v>268</v>
      </c>
      <c r="AE77" s="58">
        <f t="shared" si="47"/>
        <v>272</v>
      </c>
      <c r="AF77" s="58">
        <f t="shared" si="47"/>
        <v>276</v>
      </c>
      <c r="AG77" s="58">
        <f t="shared" si="47"/>
        <v>280</v>
      </c>
      <c r="AH77" s="58">
        <f t="shared" si="47"/>
        <v>284</v>
      </c>
      <c r="AI77" s="58">
        <f t="shared" si="47"/>
        <v>288</v>
      </c>
      <c r="AJ77" s="58">
        <f t="shared" si="47"/>
        <v>292</v>
      </c>
      <c r="AK77" s="58">
        <f t="shared" si="47"/>
        <v>297</v>
      </c>
      <c r="AL77" s="57"/>
      <c r="AM77" s="57"/>
      <c r="AN77" s="57"/>
      <c r="AO77" s="57"/>
    </row>
    <row r="78" spans="1:41" s="50" customFormat="1" x14ac:dyDescent="0.2">
      <c r="A78" s="59">
        <v>12</v>
      </c>
      <c r="P78" s="52">
        <f t="shared" si="36"/>
        <v>194</v>
      </c>
      <c r="Q78" s="52">
        <f t="shared" si="36"/>
        <v>186</v>
      </c>
      <c r="R78" s="52">
        <f t="shared" si="36"/>
        <v>198</v>
      </c>
      <c r="S78" s="52">
        <f t="shared" si="36"/>
        <v>216</v>
      </c>
      <c r="T78" s="52">
        <f t="shared" si="36"/>
        <v>206</v>
      </c>
      <c r="U78" s="52">
        <f t="shared" si="36"/>
        <v>224</v>
      </c>
      <c r="V78" s="52">
        <f t="shared" si="36"/>
        <v>228</v>
      </c>
      <c r="W78" s="52">
        <f t="shared" si="36"/>
        <v>228</v>
      </c>
      <c r="X78" s="52">
        <f t="shared" si="36"/>
        <v>276</v>
      </c>
      <c r="Y78" s="52">
        <f t="shared" si="36"/>
        <v>249</v>
      </c>
      <c r="Z78" s="52">
        <f t="shared" si="36"/>
        <v>280</v>
      </c>
      <c r="AA78" s="58">
        <f t="shared" ref="AA78:AK78" si="48">AA44-SUM(AA66:AA77)</f>
        <v>260.12323057087178</v>
      </c>
      <c r="AB78" s="58">
        <f t="shared" si="48"/>
        <v>262.6425174141491</v>
      </c>
      <c r="AC78" s="58">
        <f t="shared" si="48"/>
        <v>266.87983391665421</v>
      </c>
      <c r="AD78" s="58">
        <f t="shared" si="48"/>
        <v>269.84559150844507</v>
      </c>
      <c r="AE78" s="58">
        <f t="shared" si="48"/>
        <v>273.55035258531689</v>
      </c>
      <c r="AF78" s="58">
        <f t="shared" si="48"/>
        <v>279.00483269780398</v>
      </c>
      <c r="AG78" s="58">
        <f t="shared" si="48"/>
        <v>283.21990277192162</v>
      </c>
      <c r="AH78" s="58">
        <f t="shared" si="48"/>
        <v>285.20659136211407</v>
      </c>
      <c r="AI78" s="58">
        <f t="shared" si="48"/>
        <v>289.97608693686516</v>
      </c>
      <c r="AJ78" s="58">
        <f t="shared" si="48"/>
        <v>294.53974019744919</v>
      </c>
      <c r="AK78" s="58">
        <f t="shared" si="48"/>
        <v>297.90906643031167</v>
      </c>
      <c r="AL78" s="57"/>
      <c r="AM78" s="57"/>
      <c r="AN78" s="57"/>
      <c r="AO78" s="57"/>
    </row>
    <row r="79" spans="1:41" s="50" customFormat="1" x14ac:dyDescent="0.2">
      <c r="AA79" s="50" t="b">
        <f t="shared" ref="AA79:AK79" si="49">SUM(AA66:AA78)=AA44</f>
        <v>1</v>
      </c>
      <c r="AB79" s="50" t="b">
        <f t="shared" si="49"/>
        <v>1</v>
      </c>
      <c r="AC79" s="50" t="b">
        <f t="shared" si="49"/>
        <v>1</v>
      </c>
      <c r="AD79" s="50" t="b">
        <f t="shared" si="49"/>
        <v>1</v>
      </c>
      <c r="AE79" s="50" t="b">
        <f t="shared" si="49"/>
        <v>1</v>
      </c>
      <c r="AF79" s="50" t="b">
        <f t="shared" si="49"/>
        <v>1</v>
      </c>
      <c r="AG79" s="50" t="b">
        <f t="shared" si="49"/>
        <v>1</v>
      </c>
      <c r="AH79" s="50" t="b">
        <f t="shared" si="49"/>
        <v>1</v>
      </c>
      <c r="AI79" s="50" t="b">
        <f t="shared" si="49"/>
        <v>1</v>
      </c>
      <c r="AJ79" s="50" t="b">
        <f t="shared" si="49"/>
        <v>1</v>
      </c>
      <c r="AK79" s="50" t="b">
        <f t="shared" si="49"/>
        <v>1</v>
      </c>
    </row>
    <row r="80" spans="1:41" s="53" customFormat="1" ht="14.4" thickBot="1" x14ac:dyDescent="0.3">
      <c r="A80" s="53" t="s">
        <v>1471</v>
      </c>
      <c r="P80" s="54"/>
      <c r="AK80" s="55"/>
    </row>
    <row r="81" spans="1:41" s="50" customFormat="1" x14ac:dyDescent="0.2">
      <c r="A81" s="50" t="s">
        <v>1420</v>
      </c>
      <c r="P81" s="52">
        <f t="shared" ref="P81:Z81" si="50">+P66</f>
        <v>257</v>
      </c>
      <c r="Q81" s="52">
        <f t="shared" si="50"/>
        <v>225</v>
      </c>
      <c r="R81" s="52">
        <f t="shared" si="50"/>
        <v>235</v>
      </c>
      <c r="S81" s="52">
        <f t="shared" si="50"/>
        <v>274</v>
      </c>
      <c r="T81" s="52">
        <f t="shared" si="50"/>
        <v>292</v>
      </c>
      <c r="U81" s="52">
        <f t="shared" si="50"/>
        <v>245</v>
      </c>
      <c r="V81" s="52">
        <f t="shared" si="50"/>
        <v>276</v>
      </c>
      <c r="W81" s="52">
        <f t="shared" si="50"/>
        <v>264</v>
      </c>
      <c r="X81" s="52">
        <f t="shared" si="50"/>
        <v>284</v>
      </c>
      <c r="Y81" s="52">
        <f t="shared" si="50"/>
        <v>269</v>
      </c>
      <c r="Z81" s="52">
        <f t="shared" si="50"/>
        <v>277</v>
      </c>
      <c r="AA81" s="58">
        <f>+MROUND(AA$45*$AL49,1)</f>
        <v>283</v>
      </c>
      <c r="AB81" s="58">
        <f t="shared" ref="AB81:AK81" si="51">+MROUND(AB$45*$AL49,1)</f>
        <v>287</v>
      </c>
      <c r="AC81" s="58">
        <f t="shared" si="51"/>
        <v>292</v>
      </c>
      <c r="AD81" s="58">
        <f t="shared" si="51"/>
        <v>296</v>
      </c>
      <c r="AE81" s="58">
        <f t="shared" si="51"/>
        <v>301</v>
      </c>
      <c r="AF81" s="58">
        <f t="shared" si="51"/>
        <v>306</v>
      </c>
      <c r="AG81" s="58">
        <f t="shared" si="51"/>
        <v>311</v>
      </c>
      <c r="AH81" s="58">
        <f t="shared" si="51"/>
        <v>316</v>
      </c>
      <c r="AI81" s="58">
        <f t="shared" si="51"/>
        <v>321</v>
      </c>
      <c r="AJ81" s="58">
        <f t="shared" si="51"/>
        <v>326</v>
      </c>
      <c r="AK81" s="58">
        <f t="shared" si="51"/>
        <v>331</v>
      </c>
      <c r="AL81" s="57"/>
      <c r="AM81" s="57"/>
      <c r="AN81" s="57"/>
      <c r="AO81" s="57"/>
    </row>
    <row r="82" spans="1:41" s="50" customFormat="1" x14ac:dyDescent="0.2">
      <c r="A82" s="59">
        <v>1</v>
      </c>
      <c r="P82" s="52">
        <f t="shared" ref="P82:Z82" si="52">+P67</f>
        <v>250</v>
      </c>
      <c r="Q82" s="52">
        <f t="shared" si="52"/>
        <v>247</v>
      </c>
      <c r="R82" s="52">
        <f t="shared" si="52"/>
        <v>241</v>
      </c>
      <c r="S82" s="52">
        <f t="shared" si="52"/>
        <v>253</v>
      </c>
      <c r="T82" s="52">
        <f t="shared" si="52"/>
        <v>261</v>
      </c>
      <c r="U82" s="52">
        <f t="shared" si="52"/>
        <v>285</v>
      </c>
      <c r="V82" s="52">
        <f t="shared" si="52"/>
        <v>253</v>
      </c>
      <c r="W82" s="52">
        <f t="shared" si="52"/>
        <v>287</v>
      </c>
      <c r="X82" s="52">
        <f t="shared" si="52"/>
        <v>269</v>
      </c>
      <c r="Y82" s="52">
        <f t="shared" si="52"/>
        <v>274</v>
      </c>
      <c r="Z82" s="52">
        <f t="shared" si="52"/>
        <v>290</v>
      </c>
      <c r="AA82" s="58">
        <f t="shared" ref="AA82:AK92" si="53">+MROUND(AA$45*$AL50,1)</f>
        <v>283</v>
      </c>
      <c r="AB82" s="58">
        <f t="shared" si="53"/>
        <v>288</v>
      </c>
      <c r="AC82" s="58">
        <f t="shared" si="53"/>
        <v>293</v>
      </c>
      <c r="AD82" s="58">
        <f t="shared" si="53"/>
        <v>297</v>
      </c>
      <c r="AE82" s="58">
        <f t="shared" si="53"/>
        <v>302</v>
      </c>
      <c r="AF82" s="58">
        <f t="shared" si="53"/>
        <v>307</v>
      </c>
      <c r="AG82" s="58">
        <f t="shared" si="53"/>
        <v>312</v>
      </c>
      <c r="AH82" s="58">
        <f t="shared" si="53"/>
        <v>317</v>
      </c>
      <c r="AI82" s="58">
        <f t="shared" si="53"/>
        <v>322</v>
      </c>
      <c r="AJ82" s="58">
        <f t="shared" si="53"/>
        <v>327</v>
      </c>
      <c r="AK82" s="58">
        <f t="shared" si="53"/>
        <v>333</v>
      </c>
      <c r="AL82" s="57"/>
      <c r="AM82" s="57"/>
      <c r="AN82" s="57"/>
      <c r="AO82" s="57"/>
    </row>
    <row r="83" spans="1:41" s="50" customFormat="1" x14ac:dyDescent="0.2">
      <c r="A83" s="59">
        <v>2</v>
      </c>
      <c r="P83" s="52">
        <f t="shared" ref="P83:Z83" si="54">+P68</f>
        <v>246</v>
      </c>
      <c r="Q83" s="52">
        <f t="shared" si="54"/>
        <v>251</v>
      </c>
      <c r="R83" s="52">
        <f t="shared" si="54"/>
        <v>259</v>
      </c>
      <c r="S83" s="52">
        <f t="shared" si="54"/>
        <v>266</v>
      </c>
      <c r="T83" s="52">
        <f t="shared" si="54"/>
        <v>238</v>
      </c>
      <c r="U83" s="52">
        <f t="shared" si="54"/>
        <v>259</v>
      </c>
      <c r="V83" s="52">
        <f t="shared" si="54"/>
        <v>302</v>
      </c>
      <c r="W83" s="52">
        <f t="shared" si="54"/>
        <v>246</v>
      </c>
      <c r="X83" s="52">
        <f t="shared" si="54"/>
        <v>277</v>
      </c>
      <c r="Y83" s="52">
        <f t="shared" si="54"/>
        <v>259</v>
      </c>
      <c r="Z83" s="52">
        <f t="shared" si="54"/>
        <v>285</v>
      </c>
      <c r="AA83" s="58">
        <f t="shared" si="53"/>
        <v>279</v>
      </c>
      <c r="AB83" s="58">
        <f t="shared" si="53"/>
        <v>284</v>
      </c>
      <c r="AC83" s="58">
        <f t="shared" si="53"/>
        <v>288</v>
      </c>
      <c r="AD83" s="58">
        <f t="shared" si="53"/>
        <v>293</v>
      </c>
      <c r="AE83" s="58">
        <f t="shared" si="53"/>
        <v>298</v>
      </c>
      <c r="AF83" s="58">
        <f t="shared" si="53"/>
        <v>303</v>
      </c>
      <c r="AG83" s="58">
        <f t="shared" si="53"/>
        <v>307</v>
      </c>
      <c r="AH83" s="58">
        <f t="shared" si="53"/>
        <v>312</v>
      </c>
      <c r="AI83" s="58">
        <f t="shared" si="53"/>
        <v>317</v>
      </c>
      <c r="AJ83" s="58">
        <f t="shared" si="53"/>
        <v>323</v>
      </c>
      <c r="AK83" s="58">
        <f t="shared" si="53"/>
        <v>328</v>
      </c>
      <c r="AL83" s="57"/>
      <c r="AM83" s="57"/>
      <c r="AN83" s="57"/>
      <c r="AO83" s="57"/>
    </row>
    <row r="84" spans="1:41" s="50" customFormat="1" x14ac:dyDescent="0.2">
      <c r="A84" s="59">
        <v>3</v>
      </c>
      <c r="P84" s="52">
        <f t="shared" ref="P84:Z84" si="55">+P69</f>
        <v>219</v>
      </c>
      <c r="Q84" s="52">
        <f t="shared" si="55"/>
        <v>258</v>
      </c>
      <c r="R84" s="52">
        <f t="shared" si="55"/>
        <v>275</v>
      </c>
      <c r="S84" s="52">
        <f t="shared" si="55"/>
        <v>268</v>
      </c>
      <c r="T84" s="52">
        <f t="shared" si="55"/>
        <v>242</v>
      </c>
      <c r="U84" s="52">
        <f t="shared" si="55"/>
        <v>229</v>
      </c>
      <c r="V84" s="52">
        <f t="shared" si="55"/>
        <v>263</v>
      </c>
      <c r="W84" s="52">
        <f t="shared" si="55"/>
        <v>295</v>
      </c>
      <c r="X84" s="52">
        <f t="shared" si="55"/>
        <v>238</v>
      </c>
      <c r="Y84" s="52">
        <f t="shared" si="55"/>
        <v>284</v>
      </c>
      <c r="Z84" s="52">
        <f t="shared" si="55"/>
        <v>268</v>
      </c>
      <c r="AA84" s="58">
        <f t="shared" si="53"/>
        <v>269</v>
      </c>
      <c r="AB84" s="58">
        <f t="shared" si="53"/>
        <v>273</v>
      </c>
      <c r="AC84" s="58">
        <f t="shared" si="53"/>
        <v>278</v>
      </c>
      <c r="AD84" s="58">
        <f t="shared" si="53"/>
        <v>282</v>
      </c>
      <c r="AE84" s="58">
        <f t="shared" si="53"/>
        <v>287</v>
      </c>
      <c r="AF84" s="58">
        <f t="shared" si="53"/>
        <v>291</v>
      </c>
      <c r="AG84" s="58">
        <f t="shared" si="53"/>
        <v>296</v>
      </c>
      <c r="AH84" s="58">
        <f t="shared" si="53"/>
        <v>301</v>
      </c>
      <c r="AI84" s="58">
        <f t="shared" si="53"/>
        <v>306</v>
      </c>
      <c r="AJ84" s="58">
        <f t="shared" si="53"/>
        <v>311</v>
      </c>
      <c r="AK84" s="58">
        <f t="shared" si="53"/>
        <v>316</v>
      </c>
      <c r="AL84" s="57"/>
      <c r="AM84" s="57"/>
      <c r="AN84" s="57"/>
      <c r="AO84" s="57"/>
    </row>
    <row r="85" spans="1:41" s="50" customFormat="1" x14ac:dyDescent="0.2">
      <c r="A85" s="59">
        <v>4</v>
      </c>
      <c r="P85" s="52">
        <f t="shared" ref="P85:Z85" si="56">+P70</f>
        <v>255</v>
      </c>
      <c r="Q85" s="52">
        <f t="shared" si="56"/>
        <v>249</v>
      </c>
      <c r="R85" s="52">
        <f t="shared" si="56"/>
        <v>267</v>
      </c>
      <c r="S85" s="52">
        <f t="shared" si="56"/>
        <v>290</v>
      </c>
      <c r="T85" s="52">
        <f t="shared" si="56"/>
        <v>260</v>
      </c>
      <c r="U85" s="52">
        <f t="shared" si="56"/>
        <v>219</v>
      </c>
      <c r="V85" s="52">
        <f t="shared" si="56"/>
        <v>229</v>
      </c>
      <c r="W85" s="52">
        <f t="shared" si="56"/>
        <v>240</v>
      </c>
      <c r="X85" s="52">
        <f t="shared" si="56"/>
        <v>289</v>
      </c>
      <c r="Y85" s="52">
        <f t="shared" si="56"/>
        <v>244</v>
      </c>
      <c r="Z85" s="52">
        <f t="shared" si="56"/>
        <v>266</v>
      </c>
      <c r="AA85" s="58">
        <f t="shared" si="53"/>
        <v>272</v>
      </c>
      <c r="AB85" s="58">
        <f t="shared" si="53"/>
        <v>276</v>
      </c>
      <c r="AC85" s="58">
        <f t="shared" si="53"/>
        <v>281</v>
      </c>
      <c r="AD85" s="58">
        <f t="shared" si="53"/>
        <v>285</v>
      </c>
      <c r="AE85" s="58">
        <f t="shared" si="53"/>
        <v>290</v>
      </c>
      <c r="AF85" s="58">
        <f t="shared" si="53"/>
        <v>295</v>
      </c>
      <c r="AG85" s="58">
        <f t="shared" si="53"/>
        <v>299</v>
      </c>
      <c r="AH85" s="58">
        <f t="shared" si="53"/>
        <v>304</v>
      </c>
      <c r="AI85" s="58">
        <f t="shared" si="53"/>
        <v>309</v>
      </c>
      <c r="AJ85" s="58">
        <f t="shared" si="53"/>
        <v>314</v>
      </c>
      <c r="AK85" s="58">
        <f t="shared" si="53"/>
        <v>319</v>
      </c>
      <c r="AL85" s="57"/>
      <c r="AM85" s="57"/>
      <c r="AN85" s="57"/>
      <c r="AO85" s="57"/>
    </row>
    <row r="86" spans="1:41" s="50" customFormat="1" x14ac:dyDescent="0.2">
      <c r="A86" s="59">
        <v>5</v>
      </c>
      <c r="P86" s="52">
        <f t="shared" ref="P86:Z86" si="57">+P71</f>
        <v>238</v>
      </c>
      <c r="Q86" s="52">
        <f t="shared" si="57"/>
        <v>244</v>
      </c>
      <c r="R86" s="52">
        <f t="shared" si="57"/>
        <v>252</v>
      </c>
      <c r="S86" s="52">
        <f t="shared" si="57"/>
        <v>271</v>
      </c>
      <c r="T86" s="52">
        <f t="shared" si="57"/>
        <v>285</v>
      </c>
      <c r="U86" s="52">
        <f t="shared" si="57"/>
        <v>274</v>
      </c>
      <c r="V86" s="52">
        <f t="shared" si="57"/>
        <v>230</v>
      </c>
      <c r="W86" s="52">
        <f t="shared" si="57"/>
        <v>244</v>
      </c>
      <c r="X86" s="52">
        <f t="shared" si="57"/>
        <v>246</v>
      </c>
      <c r="Y86" s="52">
        <f t="shared" si="57"/>
        <v>282</v>
      </c>
      <c r="Z86" s="52">
        <f t="shared" si="57"/>
        <v>248</v>
      </c>
      <c r="AA86" s="58">
        <f t="shared" si="53"/>
        <v>264</v>
      </c>
      <c r="AB86" s="58">
        <f t="shared" si="53"/>
        <v>269</v>
      </c>
      <c r="AC86" s="58">
        <f t="shared" si="53"/>
        <v>273</v>
      </c>
      <c r="AD86" s="58">
        <f t="shared" si="53"/>
        <v>277</v>
      </c>
      <c r="AE86" s="58">
        <f t="shared" si="53"/>
        <v>282</v>
      </c>
      <c r="AF86" s="58">
        <f t="shared" si="53"/>
        <v>286</v>
      </c>
      <c r="AG86" s="58">
        <f t="shared" si="53"/>
        <v>291</v>
      </c>
      <c r="AH86" s="58">
        <f t="shared" si="53"/>
        <v>296</v>
      </c>
      <c r="AI86" s="58">
        <f t="shared" si="53"/>
        <v>300</v>
      </c>
      <c r="AJ86" s="58">
        <f t="shared" si="53"/>
        <v>305</v>
      </c>
      <c r="AK86" s="58">
        <f t="shared" si="53"/>
        <v>310</v>
      </c>
      <c r="AL86" s="57"/>
      <c r="AM86" s="57"/>
      <c r="AN86" s="57"/>
      <c r="AO86" s="57"/>
    </row>
    <row r="87" spans="1:41" s="50" customFormat="1" x14ac:dyDescent="0.2">
      <c r="A87" s="59">
        <v>6</v>
      </c>
      <c r="P87" s="52">
        <f t="shared" ref="P87:Z87" si="58">+P72</f>
        <v>264</v>
      </c>
      <c r="Q87" s="52">
        <f t="shared" si="58"/>
        <v>255</v>
      </c>
      <c r="R87" s="52">
        <f t="shared" si="58"/>
        <v>262</v>
      </c>
      <c r="S87" s="52">
        <f t="shared" si="58"/>
        <v>261</v>
      </c>
      <c r="T87" s="52">
        <f t="shared" si="58"/>
        <v>281</v>
      </c>
      <c r="U87" s="52">
        <f t="shared" si="58"/>
        <v>292</v>
      </c>
      <c r="V87" s="52">
        <f t="shared" si="58"/>
        <v>284</v>
      </c>
      <c r="W87" s="52">
        <f t="shared" si="58"/>
        <v>265</v>
      </c>
      <c r="X87" s="52">
        <f t="shared" si="58"/>
        <v>256</v>
      </c>
      <c r="Y87" s="52">
        <f t="shared" si="58"/>
        <v>260</v>
      </c>
      <c r="Z87" s="52">
        <f t="shared" si="58"/>
        <v>314</v>
      </c>
      <c r="AA87" s="58">
        <f t="shared" si="53"/>
        <v>282</v>
      </c>
      <c r="AB87" s="58">
        <f t="shared" si="53"/>
        <v>287</v>
      </c>
      <c r="AC87" s="58">
        <f t="shared" si="53"/>
        <v>291</v>
      </c>
      <c r="AD87" s="58">
        <f t="shared" si="53"/>
        <v>296</v>
      </c>
      <c r="AE87" s="58">
        <f t="shared" si="53"/>
        <v>301</v>
      </c>
      <c r="AF87" s="58">
        <f t="shared" si="53"/>
        <v>306</v>
      </c>
      <c r="AG87" s="58">
        <f t="shared" si="53"/>
        <v>311</v>
      </c>
      <c r="AH87" s="58">
        <f t="shared" si="53"/>
        <v>316</v>
      </c>
      <c r="AI87" s="58">
        <f t="shared" si="53"/>
        <v>321</v>
      </c>
      <c r="AJ87" s="58">
        <f t="shared" si="53"/>
        <v>326</v>
      </c>
      <c r="AK87" s="58">
        <f t="shared" si="53"/>
        <v>331</v>
      </c>
      <c r="AL87" s="57"/>
      <c r="AM87" s="57"/>
      <c r="AN87" s="57"/>
      <c r="AO87" s="57"/>
    </row>
    <row r="88" spans="1:41" s="50" customFormat="1" x14ac:dyDescent="0.2">
      <c r="A88" s="59">
        <v>7</v>
      </c>
      <c r="P88" s="52">
        <f t="shared" ref="P88:Z88" si="59">+P73</f>
        <v>263</v>
      </c>
      <c r="Q88" s="52">
        <f t="shared" si="59"/>
        <v>269</v>
      </c>
      <c r="R88" s="52">
        <f t="shared" si="59"/>
        <v>255</v>
      </c>
      <c r="S88" s="52">
        <f t="shared" si="59"/>
        <v>284</v>
      </c>
      <c r="T88" s="52">
        <f t="shared" si="59"/>
        <v>246</v>
      </c>
      <c r="U88" s="52">
        <f t="shared" si="59"/>
        <v>266</v>
      </c>
      <c r="V88" s="52">
        <f t="shared" si="59"/>
        <v>303</v>
      </c>
      <c r="W88" s="52">
        <f t="shared" si="59"/>
        <v>301</v>
      </c>
      <c r="X88" s="52">
        <f t="shared" si="59"/>
        <v>257</v>
      </c>
      <c r="Y88" s="52">
        <f t="shared" si="59"/>
        <v>279</v>
      </c>
      <c r="Z88" s="52">
        <f t="shared" si="59"/>
        <v>264</v>
      </c>
      <c r="AA88" s="58">
        <f t="shared" si="53"/>
        <v>272</v>
      </c>
      <c r="AB88" s="58">
        <f t="shared" si="53"/>
        <v>277</v>
      </c>
      <c r="AC88" s="58">
        <f t="shared" si="53"/>
        <v>281</v>
      </c>
      <c r="AD88" s="58">
        <f t="shared" si="53"/>
        <v>286</v>
      </c>
      <c r="AE88" s="58">
        <f t="shared" si="53"/>
        <v>290</v>
      </c>
      <c r="AF88" s="58">
        <f t="shared" si="53"/>
        <v>295</v>
      </c>
      <c r="AG88" s="58">
        <f t="shared" si="53"/>
        <v>300</v>
      </c>
      <c r="AH88" s="58">
        <f t="shared" si="53"/>
        <v>305</v>
      </c>
      <c r="AI88" s="58">
        <f t="shared" si="53"/>
        <v>310</v>
      </c>
      <c r="AJ88" s="58">
        <f t="shared" si="53"/>
        <v>315</v>
      </c>
      <c r="AK88" s="58">
        <f t="shared" si="53"/>
        <v>320</v>
      </c>
      <c r="AL88" s="57"/>
      <c r="AM88" s="57"/>
      <c r="AN88" s="57"/>
      <c r="AO88" s="57"/>
    </row>
    <row r="89" spans="1:41" s="50" customFormat="1" x14ac:dyDescent="0.2">
      <c r="A89" s="59">
        <v>8</v>
      </c>
      <c r="P89" s="52">
        <f t="shared" ref="P89:Z89" si="60">+P74</f>
        <v>219</v>
      </c>
      <c r="Q89" s="52">
        <f t="shared" si="60"/>
        <v>263</v>
      </c>
      <c r="R89" s="52">
        <f t="shared" si="60"/>
        <v>258</v>
      </c>
      <c r="S89" s="52">
        <f t="shared" si="60"/>
        <v>244</v>
      </c>
      <c r="T89" s="52">
        <f t="shared" si="60"/>
        <v>283</v>
      </c>
      <c r="U89" s="52">
        <f t="shared" si="60"/>
        <v>244</v>
      </c>
      <c r="V89" s="52">
        <f t="shared" si="60"/>
        <v>273</v>
      </c>
      <c r="W89" s="52">
        <f t="shared" si="60"/>
        <v>306</v>
      </c>
      <c r="X89" s="52">
        <f t="shared" si="60"/>
        <v>289</v>
      </c>
      <c r="Y89" s="52">
        <f t="shared" si="60"/>
        <v>242</v>
      </c>
      <c r="Z89" s="52">
        <f t="shared" si="60"/>
        <v>274</v>
      </c>
      <c r="AA89" s="58">
        <f t="shared" si="53"/>
        <v>274</v>
      </c>
      <c r="AB89" s="58">
        <f t="shared" si="53"/>
        <v>278</v>
      </c>
      <c r="AC89" s="58">
        <f t="shared" si="53"/>
        <v>283</v>
      </c>
      <c r="AD89" s="58">
        <f t="shared" si="53"/>
        <v>287</v>
      </c>
      <c r="AE89" s="58">
        <f t="shared" si="53"/>
        <v>292</v>
      </c>
      <c r="AF89" s="58">
        <f t="shared" si="53"/>
        <v>297</v>
      </c>
      <c r="AG89" s="58">
        <f t="shared" si="53"/>
        <v>302</v>
      </c>
      <c r="AH89" s="58">
        <f t="shared" si="53"/>
        <v>306</v>
      </c>
      <c r="AI89" s="58">
        <f t="shared" si="53"/>
        <v>311</v>
      </c>
      <c r="AJ89" s="58">
        <f t="shared" si="53"/>
        <v>316</v>
      </c>
      <c r="AK89" s="58">
        <f t="shared" si="53"/>
        <v>321</v>
      </c>
      <c r="AL89" s="57"/>
      <c r="AM89" s="57"/>
      <c r="AN89" s="57"/>
      <c r="AO89" s="57"/>
    </row>
    <row r="90" spans="1:41" s="50" customFormat="1" x14ac:dyDescent="0.2">
      <c r="A90" s="59">
        <v>9</v>
      </c>
      <c r="P90" s="52">
        <f t="shared" ref="P90:Z90" si="61">+P75</f>
        <v>253</v>
      </c>
      <c r="Q90" s="52">
        <f t="shared" si="61"/>
        <v>214</v>
      </c>
      <c r="R90" s="52">
        <f t="shared" si="61"/>
        <v>254</v>
      </c>
      <c r="S90" s="52">
        <f t="shared" si="61"/>
        <v>239</v>
      </c>
      <c r="T90" s="52">
        <f t="shared" si="61"/>
        <v>239</v>
      </c>
      <c r="U90" s="52">
        <f t="shared" si="61"/>
        <v>249</v>
      </c>
      <c r="V90" s="52">
        <f t="shared" si="61"/>
        <v>250</v>
      </c>
      <c r="W90" s="52">
        <f t="shared" si="61"/>
        <v>272</v>
      </c>
      <c r="X90" s="52">
        <f t="shared" si="61"/>
        <v>296</v>
      </c>
      <c r="Y90" s="52">
        <f t="shared" si="61"/>
        <v>305</v>
      </c>
      <c r="Z90" s="52">
        <f t="shared" si="61"/>
        <v>250</v>
      </c>
      <c r="AA90" s="58">
        <f t="shared" si="53"/>
        <v>290</v>
      </c>
      <c r="AB90" s="58">
        <f t="shared" si="53"/>
        <v>295</v>
      </c>
      <c r="AC90" s="58">
        <f t="shared" si="53"/>
        <v>299</v>
      </c>
      <c r="AD90" s="58">
        <f t="shared" si="53"/>
        <v>304</v>
      </c>
      <c r="AE90" s="58">
        <f t="shared" si="53"/>
        <v>309</v>
      </c>
      <c r="AF90" s="58">
        <f t="shared" si="53"/>
        <v>314</v>
      </c>
      <c r="AG90" s="58">
        <f t="shared" si="53"/>
        <v>319</v>
      </c>
      <c r="AH90" s="58">
        <f t="shared" si="53"/>
        <v>324</v>
      </c>
      <c r="AI90" s="58">
        <f t="shared" si="53"/>
        <v>330</v>
      </c>
      <c r="AJ90" s="58">
        <f t="shared" si="53"/>
        <v>335</v>
      </c>
      <c r="AK90" s="58">
        <f t="shared" si="53"/>
        <v>340</v>
      </c>
      <c r="AL90" s="57"/>
      <c r="AM90" s="57"/>
      <c r="AN90" s="57"/>
      <c r="AO90" s="57"/>
    </row>
    <row r="91" spans="1:41" s="50" customFormat="1" x14ac:dyDescent="0.2">
      <c r="A91" s="59">
        <v>10</v>
      </c>
      <c r="P91" s="52">
        <f t="shared" ref="P91:Z91" si="62">+P76</f>
        <v>228</v>
      </c>
      <c r="Q91" s="52">
        <f t="shared" si="62"/>
        <v>235</v>
      </c>
      <c r="R91" s="52">
        <f t="shared" si="62"/>
        <v>223</v>
      </c>
      <c r="S91" s="52">
        <f t="shared" si="62"/>
        <v>235</v>
      </c>
      <c r="T91" s="52">
        <f t="shared" si="62"/>
        <v>227</v>
      </c>
      <c r="U91" s="52">
        <f t="shared" si="62"/>
        <v>210</v>
      </c>
      <c r="V91" s="52">
        <f t="shared" si="62"/>
        <v>270</v>
      </c>
      <c r="W91" s="52">
        <f t="shared" si="62"/>
        <v>246</v>
      </c>
      <c r="X91" s="52">
        <f t="shared" si="62"/>
        <v>278</v>
      </c>
      <c r="Y91" s="52">
        <f t="shared" si="62"/>
        <v>285</v>
      </c>
      <c r="Z91" s="52">
        <f t="shared" si="62"/>
        <v>307</v>
      </c>
      <c r="AA91" s="58">
        <f t="shared" si="53"/>
        <v>296</v>
      </c>
      <c r="AB91" s="58">
        <f t="shared" si="53"/>
        <v>301</v>
      </c>
      <c r="AC91" s="58">
        <f t="shared" si="53"/>
        <v>306</v>
      </c>
      <c r="AD91" s="58">
        <f t="shared" si="53"/>
        <v>311</v>
      </c>
      <c r="AE91" s="58">
        <f t="shared" si="53"/>
        <v>316</v>
      </c>
      <c r="AF91" s="58">
        <f t="shared" si="53"/>
        <v>321</v>
      </c>
      <c r="AG91" s="58">
        <f t="shared" si="53"/>
        <v>326</v>
      </c>
      <c r="AH91" s="58">
        <f t="shared" si="53"/>
        <v>331</v>
      </c>
      <c r="AI91" s="58">
        <f t="shared" si="53"/>
        <v>336</v>
      </c>
      <c r="AJ91" s="58">
        <f t="shared" si="53"/>
        <v>342</v>
      </c>
      <c r="AK91" s="58">
        <f t="shared" si="53"/>
        <v>347</v>
      </c>
      <c r="AL91" s="57"/>
      <c r="AM91" s="57"/>
      <c r="AN91" s="57"/>
      <c r="AO91" s="57"/>
    </row>
    <row r="92" spans="1:41" s="50" customFormat="1" x14ac:dyDescent="0.2">
      <c r="A92" s="59">
        <v>11</v>
      </c>
      <c r="P92" s="52">
        <f t="shared" ref="P92:Z92" si="63">+P77</f>
        <v>209</v>
      </c>
      <c r="Q92" s="52">
        <f t="shared" si="63"/>
        <v>231</v>
      </c>
      <c r="R92" s="52">
        <f t="shared" si="63"/>
        <v>230</v>
      </c>
      <c r="S92" s="52">
        <f t="shared" si="63"/>
        <v>213</v>
      </c>
      <c r="T92" s="52">
        <f t="shared" si="63"/>
        <v>238</v>
      </c>
      <c r="U92" s="52">
        <f t="shared" si="63"/>
        <v>216</v>
      </c>
      <c r="V92" s="52">
        <f t="shared" si="63"/>
        <v>234</v>
      </c>
      <c r="W92" s="52">
        <f t="shared" si="63"/>
        <v>268</v>
      </c>
      <c r="X92" s="52">
        <f t="shared" si="63"/>
        <v>251</v>
      </c>
      <c r="Y92" s="52">
        <f t="shared" si="63"/>
        <v>263</v>
      </c>
      <c r="Z92" s="52">
        <f t="shared" si="63"/>
        <v>284</v>
      </c>
      <c r="AA92" s="58">
        <f t="shared" si="53"/>
        <v>272</v>
      </c>
      <c r="AB92" s="58">
        <f t="shared" si="53"/>
        <v>276</v>
      </c>
      <c r="AC92" s="58">
        <f t="shared" si="53"/>
        <v>280</v>
      </c>
      <c r="AD92" s="58">
        <f t="shared" si="53"/>
        <v>285</v>
      </c>
      <c r="AE92" s="58">
        <f t="shared" si="53"/>
        <v>289</v>
      </c>
      <c r="AF92" s="58">
        <f t="shared" si="53"/>
        <v>294</v>
      </c>
      <c r="AG92" s="58">
        <f t="shared" si="53"/>
        <v>299</v>
      </c>
      <c r="AH92" s="58">
        <f t="shared" si="53"/>
        <v>304</v>
      </c>
      <c r="AI92" s="58">
        <f t="shared" si="53"/>
        <v>309</v>
      </c>
      <c r="AJ92" s="58">
        <f t="shared" si="53"/>
        <v>313</v>
      </c>
      <c r="AK92" s="58">
        <f t="shared" si="53"/>
        <v>319</v>
      </c>
      <c r="AL92" s="57"/>
      <c r="AM92" s="57"/>
      <c r="AN92" s="57"/>
      <c r="AO92" s="57"/>
    </row>
    <row r="93" spans="1:41" s="50" customFormat="1" x14ac:dyDescent="0.2">
      <c r="A93" s="59">
        <v>12</v>
      </c>
      <c r="P93" s="52">
        <f t="shared" ref="P93:Z93" si="64">+P78</f>
        <v>194</v>
      </c>
      <c r="Q93" s="52">
        <f t="shared" si="64"/>
        <v>186</v>
      </c>
      <c r="R93" s="52">
        <f t="shared" si="64"/>
        <v>198</v>
      </c>
      <c r="S93" s="52">
        <f t="shared" si="64"/>
        <v>216</v>
      </c>
      <c r="T93" s="52">
        <f t="shared" si="64"/>
        <v>206</v>
      </c>
      <c r="U93" s="52">
        <f t="shared" si="64"/>
        <v>224</v>
      </c>
      <c r="V93" s="52">
        <f t="shared" si="64"/>
        <v>228</v>
      </c>
      <c r="W93" s="52">
        <f t="shared" si="64"/>
        <v>228</v>
      </c>
      <c r="X93" s="52">
        <f t="shared" si="64"/>
        <v>276</v>
      </c>
      <c r="Y93" s="52">
        <f t="shared" si="64"/>
        <v>249</v>
      </c>
      <c r="Z93" s="52">
        <f t="shared" si="64"/>
        <v>280</v>
      </c>
      <c r="AA93" s="58">
        <f t="shared" ref="AA93:AK93" si="65">AA45-SUM(AA81:AA92)</f>
        <v>274.73883856463908</v>
      </c>
      <c r="AB93" s="58">
        <f t="shared" si="65"/>
        <v>277.87173386552922</v>
      </c>
      <c r="AC93" s="58">
        <f t="shared" si="65"/>
        <v>282.94056878076435</v>
      </c>
      <c r="AD93" s="58">
        <f t="shared" si="65"/>
        <v>288.96041193813471</v>
      </c>
      <c r="AE93" s="58">
        <f t="shared" si="65"/>
        <v>291.94657457033873</v>
      </c>
      <c r="AF93" s="58">
        <f t="shared" si="65"/>
        <v>295.91461442092168</v>
      </c>
      <c r="AG93" s="58">
        <f t="shared" si="65"/>
        <v>300.88033971309824</v>
      </c>
      <c r="AH93" s="58">
        <f t="shared" si="65"/>
        <v>305.85981318247877</v>
      </c>
      <c r="AI93" s="58">
        <f t="shared" si="65"/>
        <v>310.86935617471681</v>
      </c>
      <c r="AJ93" s="58">
        <f t="shared" si="65"/>
        <v>315.92555280912984</v>
      </c>
      <c r="AK93" s="58">
        <f t="shared" si="65"/>
        <v>321.04525420935624</v>
      </c>
      <c r="AL93" s="57"/>
      <c r="AM93" s="57"/>
      <c r="AN93" s="57"/>
      <c r="AO93" s="57"/>
    </row>
    <row r="94" spans="1:41" s="50" customFormat="1" x14ac:dyDescent="0.2">
      <c r="AA94" s="50" t="b">
        <f t="shared" ref="AA94:AK94" si="66">SUM(AA81:AA93)=AA45</f>
        <v>1</v>
      </c>
      <c r="AB94" s="50" t="b">
        <f t="shared" si="66"/>
        <v>1</v>
      </c>
      <c r="AC94" s="50" t="b">
        <f t="shared" si="66"/>
        <v>1</v>
      </c>
      <c r="AD94" s="50" t="b">
        <f t="shared" si="66"/>
        <v>1</v>
      </c>
      <c r="AE94" s="50" t="b">
        <f t="shared" si="66"/>
        <v>1</v>
      </c>
      <c r="AF94" s="50" t="b">
        <f t="shared" si="66"/>
        <v>1</v>
      </c>
      <c r="AG94" s="50" t="b">
        <f t="shared" si="66"/>
        <v>1</v>
      </c>
      <c r="AH94" s="50" t="b">
        <f t="shared" si="66"/>
        <v>1</v>
      </c>
      <c r="AI94" s="50" t="b">
        <f t="shared" si="66"/>
        <v>1</v>
      </c>
      <c r="AJ94" s="50" t="b">
        <f t="shared" si="66"/>
        <v>1</v>
      </c>
      <c r="AK94" s="50" t="b">
        <f t="shared" si="66"/>
        <v>1</v>
      </c>
    </row>
    <row r="95" spans="1:41" s="53" customFormat="1" ht="14.4" thickBot="1" x14ac:dyDescent="0.3">
      <c r="A95" s="53" t="s">
        <v>1470</v>
      </c>
      <c r="P95" s="54"/>
      <c r="AK95" s="55"/>
    </row>
    <row r="96" spans="1:41" s="50" customFormat="1" x14ac:dyDescent="0.2">
      <c r="A96" s="50" t="s">
        <v>1420</v>
      </c>
      <c r="P96" s="52">
        <f t="shared" ref="P96:Z96" si="67">+P66</f>
        <v>257</v>
      </c>
      <c r="Q96" s="52">
        <f t="shared" si="67"/>
        <v>225</v>
      </c>
      <c r="R96" s="52">
        <f t="shared" si="67"/>
        <v>235</v>
      </c>
      <c r="S96" s="52">
        <f t="shared" si="67"/>
        <v>274</v>
      </c>
      <c r="T96" s="52">
        <f t="shared" si="67"/>
        <v>292</v>
      </c>
      <c r="U96" s="52">
        <f t="shared" si="67"/>
        <v>245</v>
      </c>
      <c r="V96" s="52">
        <f t="shared" si="67"/>
        <v>276</v>
      </c>
      <c r="W96" s="52">
        <f t="shared" si="67"/>
        <v>264</v>
      </c>
      <c r="X96" s="52">
        <f t="shared" si="67"/>
        <v>284</v>
      </c>
      <c r="Y96" s="52">
        <f t="shared" si="67"/>
        <v>269</v>
      </c>
      <c r="Z96" s="52">
        <f t="shared" si="67"/>
        <v>277</v>
      </c>
      <c r="AA96" s="58">
        <f>+MROUND(AA$46*$AL49,1)</f>
        <v>288</v>
      </c>
      <c r="AB96" s="58">
        <f t="shared" ref="AB96:AK96" si="68">+MROUND(AB$46*$AL49,1)</f>
        <v>293</v>
      </c>
      <c r="AC96" s="58">
        <f t="shared" si="68"/>
        <v>298</v>
      </c>
      <c r="AD96" s="58">
        <f t="shared" si="68"/>
        <v>304</v>
      </c>
      <c r="AE96" s="58">
        <f t="shared" si="68"/>
        <v>310</v>
      </c>
      <c r="AF96" s="58">
        <f t="shared" si="68"/>
        <v>316</v>
      </c>
      <c r="AG96" s="58">
        <f t="shared" si="68"/>
        <v>322</v>
      </c>
      <c r="AH96" s="58">
        <f t="shared" si="68"/>
        <v>328</v>
      </c>
      <c r="AI96" s="58">
        <f t="shared" si="68"/>
        <v>334</v>
      </c>
      <c r="AJ96" s="58">
        <f t="shared" si="68"/>
        <v>340</v>
      </c>
      <c r="AK96" s="58">
        <f t="shared" si="68"/>
        <v>346</v>
      </c>
      <c r="AL96" s="57"/>
      <c r="AM96" s="57"/>
      <c r="AN96" s="57"/>
      <c r="AO96" s="57"/>
    </row>
    <row r="97" spans="1:41" s="50" customFormat="1" x14ac:dyDescent="0.2">
      <c r="A97" s="59">
        <v>1</v>
      </c>
      <c r="P97" s="52">
        <f t="shared" ref="P97:Z97" si="69">+P67</f>
        <v>250</v>
      </c>
      <c r="Q97" s="52">
        <f t="shared" si="69"/>
        <v>247</v>
      </c>
      <c r="R97" s="52">
        <f t="shared" si="69"/>
        <v>241</v>
      </c>
      <c r="S97" s="52">
        <f t="shared" si="69"/>
        <v>253</v>
      </c>
      <c r="T97" s="52">
        <f t="shared" si="69"/>
        <v>261</v>
      </c>
      <c r="U97" s="52">
        <f t="shared" si="69"/>
        <v>285</v>
      </c>
      <c r="V97" s="52">
        <f t="shared" si="69"/>
        <v>253</v>
      </c>
      <c r="W97" s="52">
        <f t="shared" si="69"/>
        <v>287</v>
      </c>
      <c r="X97" s="52">
        <f t="shared" si="69"/>
        <v>269</v>
      </c>
      <c r="Y97" s="52">
        <f t="shared" si="69"/>
        <v>274</v>
      </c>
      <c r="Z97" s="52">
        <f t="shared" si="69"/>
        <v>290</v>
      </c>
      <c r="AA97" s="58">
        <f t="shared" ref="AA97:AK107" si="70">+MROUND(AA$46*$AL50,1)</f>
        <v>289</v>
      </c>
      <c r="AB97" s="58">
        <f t="shared" si="70"/>
        <v>294</v>
      </c>
      <c r="AC97" s="58">
        <f t="shared" si="70"/>
        <v>299</v>
      </c>
      <c r="AD97" s="58">
        <f t="shared" si="70"/>
        <v>305</v>
      </c>
      <c r="AE97" s="58">
        <f t="shared" si="70"/>
        <v>311</v>
      </c>
      <c r="AF97" s="58">
        <f t="shared" si="70"/>
        <v>317</v>
      </c>
      <c r="AG97" s="58">
        <f t="shared" si="70"/>
        <v>323</v>
      </c>
      <c r="AH97" s="58">
        <f t="shared" si="70"/>
        <v>329</v>
      </c>
      <c r="AI97" s="58">
        <f t="shared" si="70"/>
        <v>335</v>
      </c>
      <c r="AJ97" s="58">
        <f t="shared" si="70"/>
        <v>341</v>
      </c>
      <c r="AK97" s="58">
        <f t="shared" si="70"/>
        <v>348</v>
      </c>
      <c r="AL97" s="57"/>
      <c r="AM97" s="57"/>
      <c r="AN97" s="57"/>
      <c r="AO97" s="57"/>
    </row>
    <row r="98" spans="1:41" s="50" customFormat="1" x14ac:dyDescent="0.2">
      <c r="A98" s="59">
        <v>2</v>
      </c>
      <c r="P98" s="52">
        <f t="shared" ref="P98:Z98" si="71">+P68</f>
        <v>246</v>
      </c>
      <c r="Q98" s="52">
        <f t="shared" si="71"/>
        <v>251</v>
      </c>
      <c r="R98" s="52">
        <f t="shared" si="71"/>
        <v>259</v>
      </c>
      <c r="S98" s="52">
        <f t="shared" si="71"/>
        <v>266</v>
      </c>
      <c r="T98" s="52">
        <f t="shared" si="71"/>
        <v>238</v>
      </c>
      <c r="U98" s="52">
        <f t="shared" si="71"/>
        <v>259</v>
      </c>
      <c r="V98" s="52">
        <f t="shared" si="71"/>
        <v>302</v>
      </c>
      <c r="W98" s="52">
        <f t="shared" si="71"/>
        <v>246</v>
      </c>
      <c r="X98" s="52">
        <f t="shared" si="71"/>
        <v>277</v>
      </c>
      <c r="Y98" s="52">
        <f t="shared" si="71"/>
        <v>259</v>
      </c>
      <c r="Z98" s="52">
        <f t="shared" si="71"/>
        <v>285</v>
      </c>
      <c r="AA98" s="58">
        <f t="shared" si="70"/>
        <v>284</v>
      </c>
      <c r="AB98" s="58">
        <f t="shared" si="70"/>
        <v>290</v>
      </c>
      <c r="AC98" s="58">
        <f t="shared" si="70"/>
        <v>295</v>
      </c>
      <c r="AD98" s="58">
        <f t="shared" si="70"/>
        <v>301</v>
      </c>
      <c r="AE98" s="58">
        <f t="shared" si="70"/>
        <v>306</v>
      </c>
      <c r="AF98" s="58">
        <f t="shared" si="70"/>
        <v>312</v>
      </c>
      <c r="AG98" s="58">
        <f t="shared" si="70"/>
        <v>318</v>
      </c>
      <c r="AH98" s="58">
        <f t="shared" si="70"/>
        <v>324</v>
      </c>
      <c r="AI98" s="58">
        <f t="shared" si="70"/>
        <v>330</v>
      </c>
      <c r="AJ98" s="58">
        <f t="shared" si="70"/>
        <v>336</v>
      </c>
      <c r="AK98" s="58">
        <f t="shared" si="70"/>
        <v>343</v>
      </c>
      <c r="AL98" s="57"/>
      <c r="AM98" s="57"/>
      <c r="AN98" s="57"/>
      <c r="AO98" s="57"/>
    </row>
    <row r="99" spans="1:41" s="50" customFormat="1" x14ac:dyDescent="0.2">
      <c r="A99" s="59">
        <v>3</v>
      </c>
      <c r="P99" s="52">
        <f t="shared" ref="P99:Z99" si="72">+P69</f>
        <v>219</v>
      </c>
      <c r="Q99" s="52">
        <f t="shared" si="72"/>
        <v>258</v>
      </c>
      <c r="R99" s="52">
        <f t="shared" si="72"/>
        <v>275</v>
      </c>
      <c r="S99" s="52">
        <f t="shared" si="72"/>
        <v>268</v>
      </c>
      <c r="T99" s="52">
        <f t="shared" si="72"/>
        <v>242</v>
      </c>
      <c r="U99" s="52">
        <f t="shared" si="72"/>
        <v>229</v>
      </c>
      <c r="V99" s="52">
        <f t="shared" si="72"/>
        <v>263</v>
      </c>
      <c r="W99" s="52">
        <f t="shared" si="72"/>
        <v>295</v>
      </c>
      <c r="X99" s="52">
        <f t="shared" si="72"/>
        <v>238</v>
      </c>
      <c r="Y99" s="52">
        <f t="shared" si="72"/>
        <v>284</v>
      </c>
      <c r="Z99" s="52">
        <f t="shared" si="72"/>
        <v>268</v>
      </c>
      <c r="AA99" s="58">
        <f t="shared" si="70"/>
        <v>274</v>
      </c>
      <c r="AB99" s="58">
        <f t="shared" si="70"/>
        <v>279</v>
      </c>
      <c r="AC99" s="58">
        <f t="shared" si="70"/>
        <v>284</v>
      </c>
      <c r="AD99" s="58">
        <f t="shared" si="70"/>
        <v>289</v>
      </c>
      <c r="AE99" s="58">
        <f t="shared" si="70"/>
        <v>295</v>
      </c>
      <c r="AF99" s="58">
        <f t="shared" si="70"/>
        <v>300</v>
      </c>
      <c r="AG99" s="58">
        <f t="shared" si="70"/>
        <v>306</v>
      </c>
      <c r="AH99" s="58">
        <f t="shared" si="70"/>
        <v>312</v>
      </c>
      <c r="AI99" s="58">
        <f t="shared" si="70"/>
        <v>318</v>
      </c>
      <c r="AJ99" s="58">
        <f t="shared" si="70"/>
        <v>324</v>
      </c>
      <c r="AK99" s="58">
        <f t="shared" si="70"/>
        <v>330</v>
      </c>
      <c r="AL99" s="57"/>
      <c r="AM99" s="57"/>
      <c r="AN99" s="57"/>
      <c r="AO99" s="57"/>
    </row>
    <row r="100" spans="1:41" s="50" customFormat="1" x14ac:dyDescent="0.2">
      <c r="A100" s="59">
        <v>4</v>
      </c>
      <c r="P100" s="52">
        <f t="shared" ref="P100:Z100" si="73">+P70</f>
        <v>255</v>
      </c>
      <c r="Q100" s="52">
        <f t="shared" si="73"/>
        <v>249</v>
      </c>
      <c r="R100" s="52">
        <f t="shared" si="73"/>
        <v>267</v>
      </c>
      <c r="S100" s="52">
        <f t="shared" si="73"/>
        <v>290</v>
      </c>
      <c r="T100" s="52">
        <f t="shared" si="73"/>
        <v>260</v>
      </c>
      <c r="U100" s="52">
        <f t="shared" si="73"/>
        <v>219</v>
      </c>
      <c r="V100" s="52">
        <f t="shared" si="73"/>
        <v>229</v>
      </c>
      <c r="W100" s="52">
        <f t="shared" si="73"/>
        <v>240</v>
      </c>
      <c r="X100" s="52">
        <f t="shared" si="73"/>
        <v>289</v>
      </c>
      <c r="Y100" s="52">
        <f t="shared" si="73"/>
        <v>244</v>
      </c>
      <c r="Z100" s="52">
        <f t="shared" si="73"/>
        <v>266</v>
      </c>
      <c r="AA100" s="58">
        <f t="shared" si="70"/>
        <v>277</v>
      </c>
      <c r="AB100" s="58">
        <f t="shared" si="70"/>
        <v>282</v>
      </c>
      <c r="AC100" s="58">
        <f t="shared" si="70"/>
        <v>287</v>
      </c>
      <c r="AD100" s="58">
        <f t="shared" si="70"/>
        <v>293</v>
      </c>
      <c r="AE100" s="58">
        <f t="shared" si="70"/>
        <v>298</v>
      </c>
      <c r="AF100" s="58">
        <f t="shared" si="70"/>
        <v>304</v>
      </c>
      <c r="AG100" s="58">
        <f t="shared" si="70"/>
        <v>310</v>
      </c>
      <c r="AH100" s="58">
        <f t="shared" si="70"/>
        <v>315</v>
      </c>
      <c r="AI100" s="58">
        <f t="shared" si="70"/>
        <v>321</v>
      </c>
      <c r="AJ100" s="58">
        <f t="shared" si="70"/>
        <v>327</v>
      </c>
      <c r="AK100" s="58">
        <f t="shared" si="70"/>
        <v>333</v>
      </c>
      <c r="AL100" s="57"/>
      <c r="AM100" s="57"/>
      <c r="AN100" s="57"/>
      <c r="AO100" s="57"/>
    </row>
    <row r="101" spans="1:41" s="50" customFormat="1" x14ac:dyDescent="0.2">
      <c r="A101" s="59">
        <v>5</v>
      </c>
      <c r="P101" s="52">
        <f t="shared" ref="P101:Z101" si="74">+P71</f>
        <v>238</v>
      </c>
      <c r="Q101" s="52">
        <f t="shared" si="74"/>
        <v>244</v>
      </c>
      <c r="R101" s="52">
        <f t="shared" si="74"/>
        <v>252</v>
      </c>
      <c r="S101" s="52">
        <f t="shared" si="74"/>
        <v>271</v>
      </c>
      <c r="T101" s="52">
        <f t="shared" si="74"/>
        <v>285</v>
      </c>
      <c r="U101" s="52">
        <f t="shared" si="74"/>
        <v>274</v>
      </c>
      <c r="V101" s="52">
        <f t="shared" si="74"/>
        <v>230</v>
      </c>
      <c r="W101" s="52">
        <f t="shared" si="74"/>
        <v>244</v>
      </c>
      <c r="X101" s="52">
        <f t="shared" si="74"/>
        <v>246</v>
      </c>
      <c r="Y101" s="52">
        <f t="shared" si="74"/>
        <v>282</v>
      </c>
      <c r="Z101" s="52">
        <f t="shared" si="74"/>
        <v>248</v>
      </c>
      <c r="AA101" s="58">
        <f t="shared" si="70"/>
        <v>269</v>
      </c>
      <c r="AB101" s="58">
        <f t="shared" si="70"/>
        <v>274</v>
      </c>
      <c r="AC101" s="58">
        <f t="shared" si="70"/>
        <v>279</v>
      </c>
      <c r="AD101" s="58">
        <f t="shared" si="70"/>
        <v>284</v>
      </c>
      <c r="AE101" s="58">
        <f t="shared" si="70"/>
        <v>290</v>
      </c>
      <c r="AF101" s="58">
        <f t="shared" si="70"/>
        <v>295</v>
      </c>
      <c r="AG101" s="58">
        <f t="shared" si="70"/>
        <v>301</v>
      </c>
      <c r="AH101" s="58">
        <f t="shared" si="70"/>
        <v>306</v>
      </c>
      <c r="AI101" s="58">
        <f t="shared" si="70"/>
        <v>312</v>
      </c>
      <c r="AJ101" s="58">
        <f t="shared" si="70"/>
        <v>318</v>
      </c>
      <c r="AK101" s="58">
        <f t="shared" si="70"/>
        <v>324</v>
      </c>
      <c r="AL101" s="57"/>
      <c r="AM101" s="57"/>
      <c r="AN101" s="57"/>
      <c r="AO101" s="57"/>
    </row>
    <row r="102" spans="1:41" s="50" customFormat="1" x14ac:dyDescent="0.2">
      <c r="A102" s="59">
        <v>6</v>
      </c>
      <c r="P102" s="52">
        <f t="shared" ref="P102:Z102" si="75">+P72</f>
        <v>264</v>
      </c>
      <c r="Q102" s="52">
        <f t="shared" si="75"/>
        <v>255</v>
      </c>
      <c r="R102" s="52">
        <f t="shared" si="75"/>
        <v>262</v>
      </c>
      <c r="S102" s="52">
        <f t="shared" si="75"/>
        <v>261</v>
      </c>
      <c r="T102" s="52">
        <f t="shared" si="75"/>
        <v>281</v>
      </c>
      <c r="U102" s="52">
        <f t="shared" si="75"/>
        <v>292</v>
      </c>
      <c r="V102" s="52">
        <f t="shared" si="75"/>
        <v>284</v>
      </c>
      <c r="W102" s="52">
        <f t="shared" si="75"/>
        <v>265</v>
      </c>
      <c r="X102" s="52">
        <f t="shared" si="75"/>
        <v>256</v>
      </c>
      <c r="Y102" s="52">
        <f t="shared" si="75"/>
        <v>260</v>
      </c>
      <c r="Z102" s="52">
        <f t="shared" si="75"/>
        <v>314</v>
      </c>
      <c r="AA102" s="58">
        <f t="shared" si="70"/>
        <v>287</v>
      </c>
      <c r="AB102" s="58">
        <f t="shared" si="70"/>
        <v>293</v>
      </c>
      <c r="AC102" s="58">
        <f t="shared" si="70"/>
        <v>298</v>
      </c>
      <c r="AD102" s="58">
        <f t="shared" si="70"/>
        <v>304</v>
      </c>
      <c r="AE102" s="58">
        <f t="shared" si="70"/>
        <v>309</v>
      </c>
      <c r="AF102" s="58">
        <f t="shared" si="70"/>
        <v>315</v>
      </c>
      <c r="AG102" s="58">
        <f t="shared" si="70"/>
        <v>321</v>
      </c>
      <c r="AH102" s="58">
        <f t="shared" si="70"/>
        <v>327</v>
      </c>
      <c r="AI102" s="58">
        <f t="shared" si="70"/>
        <v>333</v>
      </c>
      <c r="AJ102" s="58">
        <f t="shared" si="70"/>
        <v>340</v>
      </c>
      <c r="AK102" s="58">
        <f t="shared" si="70"/>
        <v>346</v>
      </c>
      <c r="AL102" s="57"/>
      <c r="AM102" s="57"/>
      <c r="AN102" s="57"/>
      <c r="AO102" s="57"/>
    </row>
    <row r="103" spans="1:41" s="50" customFormat="1" x14ac:dyDescent="0.2">
      <c r="A103" s="59">
        <v>7</v>
      </c>
      <c r="P103" s="52">
        <f t="shared" ref="P103:Z103" si="76">+P73</f>
        <v>263</v>
      </c>
      <c r="Q103" s="52">
        <f t="shared" si="76"/>
        <v>269</v>
      </c>
      <c r="R103" s="52">
        <f t="shared" si="76"/>
        <v>255</v>
      </c>
      <c r="S103" s="52">
        <f t="shared" si="76"/>
        <v>284</v>
      </c>
      <c r="T103" s="52">
        <f t="shared" si="76"/>
        <v>246</v>
      </c>
      <c r="U103" s="52">
        <f t="shared" si="76"/>
        <v>266</v>
      </c>
      <c r="V103" s="52">
        <f t="shared" si="76"/>
        <v>303</v>
      </c>
      <c r="W103" s="52">
        <f t="shared" si="76"/>
        <v>301</v>
      </c>
      <c r="X103" s="52">
        <f t="shared" si="76"/>
        <v>257</v>
      </c>
      <c r="Y103" s="52">
        <f t="shared" si="76"/>
        <v>279</v>
      </c>
      <c r="Z103" s="52">
        <f t="shared" si="76"/>
        <v>264</v>
      </c>
      <c r="AA103" s="58">
        <f t="shared" si="70"/>
        <v>277</v>
      </c>
      <c r="AB103" s="58">
        <f t="shared" si="70"/>
        <v>282</v>
      </c>
      <c r="AC103" s="58">
        <f t="shared" si="70"/>
        <v>288</v>
      </c>
      <c r="AD103" s="58">
        <f t="shared" si="70"/>
        <v>293</v>
      </c>
      <c r="AE103" s="58">
        <f t="shared" si="70"/>
        <v>299</v>
      </c>
      <c r="AF103" s="58">
        <f t="shared" si="70"/>
        <v>304</v>
      </c>
      <c r="AG103" s="58">
        <f t="shared" si="70"/>
        <v>310</v>
      </c>
      <c r="AH103" s="58">
        <f t="shared" si="70"/>
        <v>316</v>
      </c>
      <c r="AI103" s="58">
        <f t="shared" si="70"/>
        <v>322</v>
      </c>
      <c r="AJ103" s="58">
        <f t="shared" si="70"/>
        <v>328</v>
      </c>
      <c r="AK103" s="58">
        <f t="shared" si="70"/>
        <v>334</v>
      </c>
      <c r="AL103" s="57"/>
      <c r="AM103" s="57"/>
      <c r="AN103" s="57"/>
      <c r="AO103" s="57"/>
    </row>
    <row r="104" spans="1:41" s="50" customFormat="1" x14ac:dyDescent="0.2">
      <c r="A104" s="59">
        <v>8</v>
      </c>
      <c r="P104" s="52">
        <f t="shared" ref="P104:Z104" si="77">+P74</f>
        <v>219</v>
      </c>
      <c r="Q104" s="52">
        <f t="shared" si="77"/>
        <v>263</v>
      </c>
      <c r="R104" s="52">
        <f t="shared" si="77"/>
        <v>258</v>
      </c>
      <c r="S104" s="52">
        <f t="shared" si="77"/>
        <v>244</v>
      </c>
      <c r="T104" s="52">
        <f t="shared" si="77"/>
        <v>283</v>
      </c>
      <c r="U104" s="52">
        <f t="shared" si="77"/>
        <v>244</v>
      </c>
      <c r="V104" s="52">
        <f t="shared" si="77"/>
        <v>273</v>
      </c>
      <c r="W104" s="52">
        <f t="shared" si="77"/>
        <v>306</v>
      </c>
      <c r="X104" s="52">
        <f t="shared" si="77"/>
        <v>289</v>
      </c>
      <c r="Y104" s="52">
        <f t="shared" si="77"/>
        <v>242</v>
      </c>
      <c r="Z104" s="52">
        <f t="shared" si="77"/>
        <v>274</v>
      </c>
      <c r="AA104" s="58">
        <f t="shared" si="70"/>
        <v>279</v>
      </c>
      <c r="AB104" s="58">
        <f t="shared" si="70"/>
        <v>284</v>
      </c>
      <c r="AC104" s="58">
        <f t="shared" si="70"/>
        <v>289</v>
      </c>
      <c r="AD104" s="58">
        <f t="shared" si="70"/>
        <v>295</v>
      </c>
      <c r="AE104" s="58">
        <f t="shared" si="70"/>
        <v>300</v>
      </c>
      <c r="AF104" s="58">
        <f t="shared" si="70"/>
        <v>306</v>
      </c>
      <c r="AG104" s="58">
        <f t="shared" si="70"/>
        <v>312</v>
      </c>
      <c r="AH104" s="58">
        <f t="shared" si="70"/>
        <v>318</v>
      </c>
      <c r="AI104" s="58">
        <f t="shared" si="70"/>
        <v>324</v>
      </c>
      <c r="AJ104" s="58">
        <f t="shared" si="70"/>
        <v>330</v>
      </c>
      <c r="AK104" s="58">
        <f t="shared" si="70"/>
        <v>336</v>
      </c>
      <c r="AL104" s="57"/>
      <c r="AM104" s="57"/>
      <c r="AN104" s="57"/>
      <c r="AO104" s="57"/>
    </row>
    <row r="105" spans="1:41" s="50" customFormat="1" x14ac:dyDescent="0.2">
      <c r="A105" s="59">
        <v>9</v>
      </c>
      <c r="P105" s="52">
        <f t="shared" ref="P105:Z105" si="78">+P75</f>
        <v>253</v>
      </c>
      <c r="Q105" s="52">
        <f t="shared" si="78"/>
        <v>214</v>
      </c>
      <c r="R105" s="52">
        <f t="shared" si="78"/>
        <v>254</v>
      </c>
      <c r="S105" s="52">
        <f t="shared" si="78"/>
        <v>239</v>
      </c>
      <c r="T105" s="52">
        <f t="shared" si="78"/>
        <v>239</v>
      </c>
      <c r="U105" s="52">
        <f t="shared" si="78"/>
        <v>249</v>
      </c>
      <c r="V105" s="52">
        <f t="shared" si="78"/>
        <v>250</v>
      </c>
      <c r="W105" s="52">
        <f t="shared" si="78"/>
        <v>272</v>
      </c>
      <c r="X105" s="52">
        <f t="shared" si="78"/>
        <v>296</v>
      </c>
      <c r="Y105" s="52">
        <f t="shared" si="78"/>
        <v>305</v>
      </c>
      <c r="Z105" s="52">
        <f t="shared" si="78"/>
        <v>250</v>
      </c>
      <c r="AA105" s="58">
        <f t="shared" si="70"/>
        <v>295</v>
      </c>
      <c r="AB105" s="58">
        <f t="shared" si="70"/>
        <v>301</v>
      </c>
      <c r="AC105" s="58">
        <f t="shared" si="70"/>
        <v>306</v>
      </c>
      <c r="AD105" s="58">
        <f t="shared" si="70"/>
        <v>312</v>
      </c>
      <c r="AE105" s="58">
        <f t="shared" si="70"/>
        <v>318</v>
      </c>
      <c r="AF105" s="58">
        <f t="shared" si="70"/>
        <v>324</v>
      </c>
      <c r="AG105" s="58">
        <f t="shared" si="70"/>
        <v>330</v>
      </c>
      <c r="AH105" s="58">
        <f t="shared" si="70"/>
        <v>336</v>
      </c>
      <c r="AI105" s="58">
        <f t="shared" si="70"/>
        <v>343</v>
      </c>
      <c r="AJ105" s="58">
        <f t="shared" si="70"/>
        <v>349</v>
      </c>
      <c r="AK105" s="58">
        <f t="shared" si="70"/>
        <v>356</v>
      </c>
      <c r="AL105" s="57"/>
      <c r="AM105" s="57"/>
      <c r="AN105" s="57"/>
      <c r="AO105" s="57"/>
    </row>
    <row r="106" spans="1:41" s="50" customFormat="1" x14ac:dyDescent="0.2">
      <c r="A106" s="59">
        <v>10</v>
      </c>
      <c r="P106" s="52">
        <f t="shared" ref="P106:Z106" si="79">+P76</f>
        <v>228</v>
      </c>
      <c r="Q106" s="52">
        <f t="shared" si="79"/>
        <v>235</v>
      </c>
      <c r="R106" s="52">
        <f t="shared" si="79"/>
        <v>223</v>
      </c>
      <c r="S106" s="52">
        <f t="shared" si="79"/>
        <v>235</v>
      </c>
      <c r="T106" s="52">
        <f t="shared" si="79"/>
        <v>227</v>
      </c>
      <c r="U106" s="52">
        <f t="shared" si="79"/>
        <v>210</v>
      </c>
      <c r="V106" s="52">
        <f t="shared" si="79"/>
        <v>270</v>
      </c>
      <c r="W106" s="52">
        <f t="shared" si="79"/>
        <v>246</v>
      </c>
      <c r="X106" s="52">
        <f t="shared" si="79"/>
        <v>278</v>
      </c>
      <c r="Y106" s="52">
        <f t="shared" si="79"/>
        <v>285</v>
      </c>
      <c r="Z106" s="52">
        <f t="shared" si="79"/>
        <v>307</v>
      </c>
      <c r="AA106" s="58">
        <f t="shared" si="70"/>
        <v>301</v>
      </c>
      <c r="AB106" s="58">
        <f t="shared" si="70"/>
        <v>307</v>
      </c>
      <c r="AC106" s="58">
        <f t="shared" si="70"/>
        <v>313</v>
      </c>
      <c r="AD106" s="58">
        <f t="shared" si="70"/>
        <v>319</v>
      </c>
      <c r="AE106" s="58">
        <f t="shared" si="70"/>
        <v>325</v>
      </c>
      <c r="AF106" s="58">
        <f t="shared" si="70"/>
        <v>331</v>
      </c>
      <c r="AG106" s="58">
        <f t="shared" si="70"/>
        <v>337</v>
      </c>
      <c r="AH106" s="58">
        <f t="shared" si="70"/>
        <v>343</v>
      </c>
      <c r="AI106" s="58">
        <f t="shared" si="70"/>
        <v>350</v>
      </c>
      <c r="AJ106" s="58">
        <f t="shared" si="70"/>
        <v>356</v>
      </c>
      <c r="AK106" s="58">
        <f t="shared" si="70"/>
        <v>363</v>
      </c>
      <c r="AL106" s="57"/>
      <c r="AM106" s="57"/>
      <c r="AN106" s="57"/>
      <c r="AO106" s="57"/>
    </row>
    <row r="107" spans="1:41" s="50" customFormat="1" x14ac:dyDescent="0.2">
      <c r="A107" s="59">
        <v>11</v>
      </c>
      <c r="P107" s="52">
        <f t="shared" ref="P107:Z107" si="80">+P77</f>
        <v>209</v>
      </c>
      <c r="Q107" s="52">
        <f t="shared" si="80"/>
        <v>231</v>
      </c>
      <c r="R107" s="52">
        <f t="shared" si="80"/>
        <v>230</v>
      </c>
      <c r="S107" s="52">
        <f t="shared" si="80"/>
        <v>213</v>
      </c>
      <c r="T107" s="52">
        <f t="shared" si="80"/>
        <v>238</v>
      </c>
      <c r="U107" s="52">
        <f t="shared" si="80"/>
        <v>216</v>
      </c>
      <c r="V107" s="52">
        <f t="shared" si="80"/>
        <v>234</v>
      </c>
      <c r="W107" s="52">
        <f t="shared" si="80"/>
        <v>268</v>
      </c>
      <c r="X107" s="52">
        <f t="shared" si="80"/>
        <v>251</v>
      </c>
      <c r="Y107" s="52">
        <f t="shared" si="80"/>
        <v>263</v>
      </c>
      <c r="Z107" s="52">
        <f t="shared" si="80"/>
        <v>284</v>
      </c>
      <c r="AA107" s="58">
        <f t="shared" si="70"/>
        <v>276</v>
      </c>
      <c r="AB107" s="58">
        <f t="shared" si="70"/>
        <v>282</v>
      </c>
      <c r="AC107" s="58">
        <f t="shared" si="70"/>
        <v>287</v>
      </c>
      <c r="AD107" s="58">
        <f t="shared" si="70"/>
        <v>292</v>
      </c>
      <c r="AE107" s="58">
        <f t="shared" si="70"/>
        <v>298</v>
      </c>
      <c r="AF107" s="58">
        <f t="shared" si="70"/>
        <v>303</v>
      </c>
      <c r="AG107" s="58">
        <f t="shared" si="70"/>
        <v>309</v>
      </c>
      <c r="AH107" s="58">
        <f t="shared" si="70"/>
        <v>315</v>
      </c>
      <c r="AI107" s="58">
        <f t="shared" si="70"/>
        <v>321</v>
      </c>
      <c r="AJ107" s="58">
        <f t="shared" si="70"/>
        <v>327</v>
      </c>
      <c r="AK107" s="58">
        <f t="shared" si="70"/>
        <v>333</v>
      </c>
      <c r="AL107" s="57"/>
      <c r="AM107" s="57"/>
      <c r="AN107" s="57"/>
      <c r="AO107" s="57"/>
    </row>
    <row r="108" spans="1:41" s="50" customFormat="1" x14ac:dyDescent="0.2">
      <c r="A108" s="59">
        <v>12</v>
      </c>
      <c r="P108" s="52">
        <f t="shared" ref="P108:Z108" si="81">+P78</f>
        <v>194</v>
      </c>
      <c r="Q108" s="52">
        <f t="shared" si="81"/>
        <v>186</v>
      </c>
      <c r="R108" s="52">
        <f t="shared" si="81"/>
        <v>198</v>
      </c>
      <c r="S108" s="52">
        <f t="shared" si="81"/>
        <v>216</v>
      </c>
      <c r="T108" s="52">
        <f t="shared" si="81"/>
        <v>206</v>
      </c>
      <c r="U108" s="52">
        <f t="shared" si="81"/>
        <v>224</v>
      </c>
      <c r="V108" s="52">
        <f t="shared" si="81"/>
        <v>228</v>
      </c>
      <c r="W108" s="52">
        <f t="shared" si="81"/>
        <v>228</v>
      </c>
      <c r="X108" s="52">
        <f t="shared" si="81"/>
        <v>276</v>
      </c>
      <c r="Y108" s="52">
        <f t="shared" si="81"/>
        <v>249</v>
      </c>
      <c r="Z108" s="52">
        <f t="shared" si="81"/>
        <v>280</v>
      </c>
      <c r="AA108" s="58">
        <f t="shared" ref="AA108:AK108" si="82">AA46-SUM(AA96:AA107)</f>
        <v>278.8116</v>
      </c>
      <c r="AB108" s="58">
        <f t="shared" si="82"/>
        <v>282.89805807999937</v>
      </c>
      <c r="AC108" s="58">
        <f t="shared" si="82"/>
        <v>291.28334157190284</v>
      </c>
      <c r="AD108" s="58">
        <f t="shared" si="82"/>
        <v>294.9918683934543</v>
      </c>
      <c r="AE108" s="58">
        <f t="shared" si="82"/>
        <v>300.04851551925094</v>
      </c>
      <c r="AF108" s="58">
        <f t="shared" si="82"/>
        <v>306.4786276110126</v>
      </c>
      <c r="AG108" s="58">
        <f t="shared" si="82"/>
        <v>310.30802581009902</v>
      </c>
      <c r="AH108" s="58">
        <f t="shared" si="82"/>
        <v>317.56301669532877</v>
      </c>
      <c r="AI108" s="58">
        <f t="shared" si="82"/>
        <v>322.27040140920053</v>
      </c>
      <c r="AJ108" s="58">
        <f t="shared" si="82"/>
        <v>329.45748495569296</v>
      </c>
      <c r="AK108" s="58">
        <f t="shared" si="82"/>
        <v>335.15208567286027</v>
      </c>
      <c r="AL108" s="57"/>
      <c r="AM108" s="57"/>
      <c r="AN108" s="57"/>
      <c r="AO108" s="57"/>
    </row>
    <row r="109" spans="1:41" s="50" customFormat="1" x14ac:dyDescent="0.2">
      <c r="AA109" s="50" t="b">
        <f t="shared" ref="AA109:AK109" si="83">SUM(AA96:AA108)=AA46</f>
        <v>1</v>
      </c>
      <c r="AB109" s="50" t="b">
        <f t="shared" si="83"/>
        <v>1</v>
      </c>
      <c r="AC109" s="50" t="b">
        <f t="shared" si="83"/>
        <v>1</v>
      </c>
      <c r="AD109" s="50" t="b">
        <f t="shared" si="83"/>
        <v>1</v>
      </c>
      <c r="AE109" s="50" t="b">
        <f t="shared" si="83"/>
        <v>1</v>
      </c>
      <c r="AF109" s="50" t="b">
        <f t="shared" si="83"/>
        <v>1</v>
      </c>
      <c r="AG109" s="50" t="b">
        <f t="shared" si="83"/>
        <v>1</v>
      </c>
      <c r="AH109" s="50" t="b">
        <f t="shared" si="83"/>
        <v>1</v>
      </c>
      <c r="AI109" s="50" t="b">
        <f t="shared" si="83"/>
        <v>1</v>
      </c>
      <c r="AJ109" s="50" t="b">
        <f t="shared" si="83"/>
        <v>1</v>
      </c>
      <c r="AK109" s="50" t="b">
        <f t="shared" si="83"/>
        <v>1</v>
      </c>
    </row>
    <row r="110" spans="1:41" s="60" customFormat="1" x14ac:dyDescent="0.2"/>
    <row r="111" spans="1:41" s="61" customFormat="1" ht="19.8" thickBot="1" x14ac:dyDescent="0.4">
      <c r="A111" s="61" t="s">
        <v>1472</v>
      </c>
      <c r="P111" s="62"/>
      <c r="AK111" s="63"/>
    </row>
    <row r="112" spans="1:41" s="64" customFormat="1" ht="18" customHeight="1" thickTop="1" x14ac:dyDescent="0.2">
      <c r="A112" s="64" t="s">
        <v>1451</v>
      </c>
      <c r="P112" s="65">
        <f t="shared" ref="P112:Z112" si="84">+P38</f>
        <v>3175</v>
      </c>
      <c r="Q112" s="65">
        <f t="shared" si="84"/>
        <v>3191</v>
      </c>
      <c r="R112" s="65">
        <f t="shared" si="84"/>
        <v>3284</v>
      </c>
      <c r="S112" s="65">
        <f t="shared" si="84"/>
        <v>3382</v>
      </c>
      <c r="T112" s="65">
        <f t="shared" si="84"/>
        <v>3371</v>
      </c>
      <c r="U112" s="65">
        <f t="shared" si="84"/>
        <v>3286</v>
      </c>
      <c r="V112" s="65">
        <f t="shared" si="84"/>
        <v>3457</v>
      </c>
      <c r="W112" s="65">
        <f t="shared" si="84"/>
        <v>3525</v>
      </c>
      <c r="X112" s="65">
        <f t="shared" si="84"/>
        <v>3573</v>
      </c>
      <c r="Y112" s="65">
        <f t="shared" si="84"/>
        <v>3562</v>
      </c>
      <c r="Z112" s="65">
        <f t="shared" si="84"/>
        <v>3681</v>
      </c>
      <c r="AA112" s="66">
        <f t="shared" ref="AA112:AK112" si="85">+$V2*AA14</f>
        <v>3493.8029064931152</v>
      </c>
      <c r="AB112" s="66">
        <f t="shared" si="85"/>
        <v>3544.4630486372648</v>
      </c>
      <c r="AC112" s="66">
        <f t="shared" si="85"/>
        <v>3595.8577628425051</v>
      </c>
      <c r="AD112" s="66">
        <f t="shared" si="85"/>
        <v>3647.997700403721</v>
      </c>
      <c r="AE112" s="66">
        <f t="shared" si="85"/>
        <v>3700.8936670595745</v>
      </c>
      <c r="AF112" s="66">
        <f t="shared" si="85"/>
        <v>3754.5566252319377</v>
      </c>
      <c r="AG112" s="66">
        <f t="shared" si="85"/>
        <v>3808.9976962978008</v>
      </c>
      <c r="AH112" s="66">
        <f t="shared" si="85"/>
        <v>3864.2281628941182</v>
      </c>
      <c r="AI112" s="66">
        <f t="shared" si="85"/>
        <v>3920.2594712560831</v>
      </c>
      <c r="AJ112" s="66">
        <f t="shared" si="85"/>
        <v>3977.103233589296</v>
      </c>
      <c r="AK112" s="66">
        <f t="shared" si="85"/>
        <v>4034.7712304763404</v>
      </c>
    </row>
    <row r="113" spans="1:41" s="64" customFormat="1" ht="18" customHeight="1" x14ac:dyDescent="0.2">
      <c r="A113" s="64" t="s">
        <v>1452</v>
      </c>
      <c r="P113" s="65">
        <f t="shared" ref="P113:Z113" si="86">+P38</f>
        <v>3175</v>
      </c>
      <c r="Q113" s="65">
        <f t="shared" si="86"/>
        <v>3191</v>
      </c>
      <c r="R113" s="65">
        <f t="shared" si="86"/>
        <v>3284</v>
      </c>
      <c r="S113" s="65">
        <f t="shared" si="86"/>
        <v>3382</v>
      </c>
      <c r="T113" s="65">
        <f t="shared" si="86"/>
        <v>3371</v>
      </c>
      <c r="U113" s="65">
        <f t="shared" si="86"/>
        <v>3286</v>
      </c>
      <c r="V113" s="65">
        <f t="shared" si="86"/>
        <v>3457</v>
      </c>
      <c r="W113" s="65">
        <f t="shared" si="86"/>
        <v>3525</v>
      </c>
      <c r="X113" s="65">
        <f t="shared" si="86"/>
        <v>3573</v>
      </c>
      <c r="Y113" s="65">
        <f t="shared" si="86"/>
        <v>3562</v>
      </c>
      <c r="Z113" s="65">
        <f t="shared" si="86"/>
        <v>3681</v>
      </c>
      <c r="AA113" s="66">
        <f t="shared" ref="AA113:AK113" si="87">+$V3*AA15</f>
        <v>3679.5445481173028</v>
      </c>
      <c r="AB113" s="66">
        <f t="shared" si="87"/>
        <v>3738.7852153419913</v>
      </c>
      <c r="AC113" s="66">
        <f t="shared" si="87"/>
        <v>3798.9796573089975</v>
      </c>
      <c r="AD113" s="66">
        <f t="shared" si="87"/>
        <v>3860.1432297916722</v>
      </c>
      <c r="AE113" s="66">
        <f t="shared" si="87"/>
        <v>3922.2915357913184</v>
      </c>
      <c r="AF113" s="66">
        <f t="shared" si="87"/>
        <v>3985.4404295175586</v>
      </c>
      <c r="AG113" s="66">
        <f t="shared" si="87"/>
        <v>4049.606020432791</v>
      </c>
      <c r="AH113" s="66">
        <f t="shared" si="87"/>
        <v>4114.8046773617589</v>
      </c>
      <c r="AI113" s="66">
        <f t="shared" si="87"/>
        <v>4181.0530326672833</v>
      </c>
      <c r="AJ113" s="66">
        <f t="shared" si="87"/>
        <v>4248.3679864932265</v>
      </c>
      <c r="AK113" s="66">
        <f t="shared" si="87"/>
        <v>4316.7667110757675</v>
      </c>
    </row>
    <row r="114" spans="1:41" s="64" customFormat="1" ht="18" customHeight="1" x14ac:dyDescent="0.2">
      <c r="A114" s="64" t="s">
        <v>1453</v>
      </c>
      <c r="P114" s="65">
        <f t="shared" ref="P114:Z114" si="88">+P38</f>
        <v>3175</v>
      </c>
      <c r="Q114" s="65">
        <f t="shared" si="88"/>
        <v>3191</v>
      </c>
      <c r="R114" s="65">
        <f t="shared" si="88"/>
        <v>3284</v>
      </c>
      <c r="S114" s="65">
        <f t="shared" si="88"/>
        <v>3382</v>
      </c>
      <c r="T114" s="65">
        <f t="shared" si="88"/>
        <v>3371</v>
      </c>
      <c r="U114" s="65">
        <f t="shared" si="88"/>
        <v>3286</v>
      </c>
      <c r="V114" s="65">
        <f t="shared" si="88"/>
        <v>3457</v>
      </c>
      <c r="W114" s="65">
        <f t="shared" si="88"/>
        <v>3525</v>
      </c>
      <c r="X114" s="65">
        <f t="shared" si="88"/>
        <v>3573</v>
      </c>
      <c r="Y114" s="65">
        <f t="shared" si="88"/>
        <v>3562</v>
      </c>
      <c r="Z114" s="65">
        <f t="shared" si="88"/>
        <v>3681</v>
      </c>
      <c r="AA114" s="66">
        <f t="shared" ref="AA114:AK114" si="89">+$V4*AA16</f>
        <v>3750.2028</v>
      </c>
      <c r="AB114" s="66">
        <f t="shared" si="89"/>
        <v>3820.7066126399991</v>
      </c>
      <c r="AC114" s="66">
        <f t="shared" si="89"/>
        <v>3892.5358969576309</v>
      </c>
      <c r="AD114" s="66">
        <f t="shared" si="89"/>
        <v>3965.715571820434</v>
      </c>
      <c r="AE114" s="66">
        <f t="shared" si="89"/>
        <v>4040.2710245706576</v>
      </c>
      <c r="AF114" s="66">
        <f t="shared" si="89"/>
        <v>4116.2281198325863</v>
      </c>
      <c r="AG114" s="66">
        <f t="shared" si="89"/>
        <v>4193.613208485438</v>
      </c>
      <c r="AH114" s="66">
        <f t="shared" si="89"/>
        <v>4272.4531368049638</v>
      </c>
      <c r="AI114" s="66">
        <f t="shared" si="89"/>
        <v>4352.7752557768972</v>
      </c>
      <c r="AJ114" s="66">
        <f t="shared" si="89"/>
        <v>4434.6074305855027</v>
      </c>
      <c r="AK114" s="66">
        <f t="shared" si="89"/>
        <v>4517.9780502805097</v>
      </c>
    </row>
    <row r="115" spans="1:41" x14ac:dyDescent="0.2">
      <c r="A115" s="21" t="s">
        <v>1429</v>
      </c>
      <c r="P115" s="40">
        <f t="shared" ref="P115:Z115" si="90">+P38/P10</f>
        <v>0.16921425162399048</v>
      </c>
      <c r="Q115" s="40">
        <f t="shared" si="90"/>
        <v>0.16733966123026903</v>
      </c>
      <c r="R115" s="40">
        <f t="shared" si="90"/>
        <v>0.16993494761874256</v>
      </c>
      <c r="S115" s="40">
        <f t="shared" si="90"/>
        <v>0.17267358341287958</v>
      </c>
      <c r="T115" s="40">
        <f t="shared" si="90"/>
        <v>0.16959509585921323</v>
      </c>
      <c r="U115" s="42">
        <f t="shared" si="90"/>
        <v>0.16238286727325513</v>
      </c>
      <c r="V115" s="40">
        <f t="shared" si="90"/>
        <v>0.16941502564748445</v>
      </c>
      <c r="W115" s="40">
        <f t="shared" si="90"/>
        <v>0.17116404857698825</v>
      </c>
      <c r="X115" s="40">
        <f t="shared" si="90"/>
        <v>0.1704269995289289</v>
      </c>
      <c r="Y115" s="40">
        <f t="shared" si="90"/>
        <v>0.16916174702957765</v>
      </c>
      <c r="Z115" s="40">
        <f t="shared" si="90"/>
        <v>0.17356400890707296</v>
      </c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2">
        <f>+AVERAGE(X115:Z115)</f>
        <v>0.17105091848852649</v>
      </c>
      <c r="AM115" s="42">
        <f>+AVERAGE(V115:Z115)</f>
        <v>0.17074636593801046</v>
      </c>
      <c r="AN115" s="42">
        <f>+AVERAGE(P115:Z115)</f>
        <v>0.16953383970076383</v>
      </c>
    </row>
    <row r="116" spans="1:41" s="67" customFormat="1" ht="14.4" thickBot="1" x14ac:dyDescent="0.3">
      <c r="A116" s="67" t="s">
        <v>1465</v>
      </c>
      <c r="P116" s="68"/>
      <c r="AK116" s="69"/>
    </row>
    <row r="117" spans="1:41" s="64" customFormat="1" x14ac:dyDescent="0.2">
      <c r="A117" s="64" t="str">
        <f t="shared" ref="A117:A134" si="91">+A21</f>
        <v>P3</v>
      </c>
      <c r="P117" s="70">
        <f t="shared" ref="P117:Z117" si="92">+P21/P$38</f>
        <v>6.929133858267717E-3</v>
      </c>
      <c r="Q117" s="70">
        <f t="shared" si="92"/>
        <v>5.640864932623002E-3</v>
      </c>
      <c r="R117" s="70">
        <f t="shared" si="92"/>
        <v>3.9585870889159557E-3</v>
      </c>
      <c r="S117" s="70">
        <f t="shared" si="92"/>
        <v>4.7309284447072742E-3</v>
      </c>
      <c r="T117" s="70">
        <f t="shared" si="92"/>
        <v>6.2296054583209732E-3</v>
      </c>
      <c r="U117" s="70">
        <f t="shared" si="92"/>
        <v>8.2166768107121112E-3</v>
      </c>
      <c r="V117" s="70">
        <f t="shared" si="92"/>
        <v>2.3141452126120912E-3</v>
      </c>
      <c r="W117" s="70">
        <f t="shared" si="92"/>
        <v>2.553191489361702E-3</v>
      </c>
      <c r="X117" s="70">
        <f t="shared" si="92"/>
        <v>3.3585222502099076E-3</v>
      </c>
      <c r="Y117" s="70">
        <f t="shared" si="92"/>
        <v>3.0881527231892197E-3</v>
      </c>
      <c r="Z117" s="70">
        <f t="shared" si="92"/>
        <v>4.0749796251018742E-3</v>
      </c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>
        <f t="shared" ref="AL117:AL132" si="93">+AVERAGE(X117:Z117)</f>
        <v>3.5072181995003337E-3</v>
      </c>
      <c r="AM117" s="71">
        <f t="shared" ref="AM117:AM132" si="94">+AVERAGE(V117:Z117)</f>
        <v>3.0777982600949587E-3</v>
      </c>
      <c r="AN117" s="71">
        <f t="shared" ref="AN117:AN132" si="95">+AVERAGE(P117:Z117)</f>
        <v>4.644980717638348E-3</v>
      </c>
      <c r="AO117" s="71"/>
    </row>
    <row r="118" spans="1:41" s="64" customFormat="1" x14ac:dyDescent="0.2">
      <c r="A118" s="64" t="str">
        <f t="shared" si="91"/>
        <v>P4</v>
      </c>
      <c r="P118" s="70">
        <f t="shared" ref="P118:Z118" si="96">+P22/P$38</f>
        <v>5.3543307086614169E-3</v>
      </c>
      <c r="Q118" s="70">
        <f t="shared" si="96"/>
        <v>7.521153243497336E-3</v>
      </c>
      <c r="R118" s="70">
        <f t="shared" si="96"/>
        <v>8.8306942752740553E-3</v>
      </c>
      <c r="S118" s="70">
        <f t="shared" si="96"/>
        <v>5.9136605558840925E-3</v>
      </c>
      <c r="T118" s="70">
        <f t="shared" si="96"/>
        <v>7.4161969741916344E-3</v>
      </c>
      <c r="U118" s="70">
        <f t="shared" si="96"/>
        <v>5.4777845404747416E-3</v>
      </c>
      <c r="V118" s="70">
        <f t="shared" si="96"/>
        <v>7.8102400925658087E-3</v>
      </c>
      <c r="W118" s="70">
        <f t="shared" si="96"/>
        <v>5.3900709219858152E-3</v>
      </c>
      <c r="X118" s="70">
        <f t="shared" si="96"/>
        <v>6.7170445004198151E-3</v>
      </c>
      <c r="Y118" s="70">
        <f t="shared" si="96"/>
        <v>6.1763054463784394E-3</v>
      </c>
      <c r="Z118" s="70">
        <f t="shared" si="96"/>
        <v>7.8782939418636233E-3</v>
      </c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>
        <f t="shared" si="93"/>
        <v>6.9238812962206268E-3</v>
      </c>
      <c r="AM118" s="71">
        <f t="shared" si="94"/>
        <v>6.7943909806427007E-3</v>
      </c>
      <c r="AN118" s="71">
        <f t="shared" si="95"/>
        <v>6.7714341091997064E-3</v>
      </c>
      <c r="AO118" s="71"/>
    </row>
    <row r="119" spans="1:41" s="64" customFormat="1" x14ac:dyDescent="0.2">
      <c r="A119" s="64" t="str">
        <f t="shared" si="91"/>
        <v>P5</v>
      </c>
      <c r="P119" s="70">
        <f t="shared" ref="P119:Z119" si="97">+P23/P$38</f>
        <v>1.2913385826771654E-2</v>
      </c>
      <c r="Q119" s="70">
        <f t="shared" si="97"/>
        <v>6.8943904732058914E-3</v>
      </c>
      <c r="R119" s="70">
        <f t="shared" si="97"/>
        <v>1.0048721071863581E-2</v>
      </c>
      <c r="S119" s="70">
        <f t="shared" si="97"/>
        <v>9.4618568894145483E-3</v>
      </c>
      <c r="T119" s="70">
        <f t="shared" si="97"/>
        <v>8.009492732126965E-3</v>
      </c>
      <c r="U119" s="70">
        <f t="shared" si="97"/>
        <v>8.825319537431528E-3</v>
      </c>
      <c r="V119" s="70">
        <f t="shared" si="97"/>
        <v>7.8102400925658087E-3</v>
      </c>
      <c r="W119" s="70">
        <f t="shared" si="97"/>
        <v>9.9290780141843976E-3</v>
      </c>
      <c r="X119" s="70">
        <f t="shared" si="97"/>
        <v>8.6761824797089281E-3</v>
      </c>
      <c r="Y119" s="70">
        <f t="shared" si="97"/>
        <v>9.5451993262212244E-3</v>
      </c>
      <c r="Z119" s="70">
        <f t="shared" si="97"/>
        <v>8.1499592502037484E-3</v>
      </c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>
        <f t="shared" si="93"/>
        <v>8.7904470187112997E-3</v>
      </c>
      <c r="AM119" s="71">
        <f t="shared" si="94"/>
        <v>8.8221318325768204E-3</v>
      </c>
      <c r="AN119" s="71">
        <f t="shared" si="95"/>
        <v>9.1148932448816607E-3</v>
      </c>
      <c r="AO119" s="71"/>
    </row>
    <row r="120" spans="1:41" s="64" customFormat="1" x14ac:dyDescent="0.2">
      <c r="A120" s="64" t="str">
        <f t="shared" si="91"/>
        <v>K2</v>
      </c>
      <c r="P120" s="70">
        <f t="shared" ref="P120:Z120" si="98">+P24/P$38</f>
        <v>8.0944881889763773E-2</v>
      </c>
      <c r="Q120" s="70">
        <f t="shared" si="98"/>
        <v>7.0510811657787525E-2</v>
      </c>
      <c r="R120" s="70">
        <f t="shared" si="98"/>
        <v>7.1559074299634595E-2</v>
      </c>
      <c r="S120" s="70">
        <f t="shared" si="98"/>
        <v>8.1017149615612058E-2</v>
      </c>
      <c r="T120" s="70">
        <f t="shared" si="98"/>
        <v>8.6621180658558297E-2</v>
      </c>
      <c r="U120" s="70">
        <f t="shared" si="98"/>
        <v>7.4558734023128417E-2</v>
      </c>
      <c r="V120" s="70">
        <f t="shared" si="98"/>
        <v>7.9838009835117157E-2</v>
      </c>
      <c r="W120" s="70">
        <f t="shared" si="98"/>
        <v>7.4893617021276601E-2</v>
      </c>
      <c r="X120" s="70">
        <f t="shared" si="98"/>
        <v>7.9485026588301144E-2</v>
      </c>
      <c r="Y120" s="70">
        <f t="shared" si="98"/>
        <v>7.5519371139809097E-2</v>
      </c>
      <c r="Z120" s="70">
        <f t="shared" si="98"/>
        <v>7.5251290410214611E-2</v>
      </c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>
        <f t="shared" si="93"/>
        <v>7.6751896046108284E-2</v>
      </c>
      <c r="AM120" s="71">
        <f t="shared" si="94"/>
        <v>7.6997462998943722E-2</v>
      </c>
      <c r="AN120" s="71">
        <f t="shared" si="95"/>
        <v>7.7290831558109396E-2</v>
      </c>
      <c r="AO120" s="71"/>
    </row>
    <row r="121" spans="1:41" s="64" customFormat="1" x14ac:dyDescent="0.2">
      <c r="A121" s="72">
        <f t="shared" si="91"/>
        <v>1</v>
      </c>
      <c r="P121" s="70">
        <f t="shared" ref="P121:Z121" si="99">+P25/P$38</f>
        <v>7.874015748031496E-2</v>
      </c>
      <c r="Q121" s="70">
        <f t="shared" si="99"/>
        <v>7.7405202130993417E-2</v>
      </c>
      <c r="R121" s="70">
        <f t="shared" si="99"/>
        <v>7.3386114494518873E-2</v>
      </c>
      <c r="S121" s="70">
        <f t="shared" si="99"/>
        <v>7.4807806031933766E-2</v>
      </c>
      <c r="T121" s="70">
        <f t="shared" si="99"/>
        <v>7.7425096410560668E-2</v>
      </c>
      <c r="U121" s="70">
        <f t="shared" si="99"/>
        <v>8.6731588557516739E-2</v>
      </c>
      <c r="V121" s="70">
        <f t="shared" si="99"/>
        <v>7.3184842348857387E-2</v>
      </c>
      <c r="W121" s="70">
        <f t="shared" si="99"/>
        <v>8.141843971631206E-2</v>
      </c>
      <c r="X121" s="70">
        <f t="shared" si="99"/>
        <v>7.5286873775538762E-2</v>
      </c>
      <c r="Y121" s="70">
        <f t="shared" si="99"/>
        <v>7.6923076923076927E-2</v>
      </c>
      <c r="Z121" s="70">
        <f t="shared" si="99"/>
        <v>7.8782939418636247E-2</v>
      </c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>
        <f t="shared" si="93"/>
        <v>7.6997630039083984E-2</v>
      </c>
      <c r="AM121" s="71">
        <f t="shared" si="94"/>
        <v>7.7119234436484274E-2</v>
      </c>
      <c r="AN121" s="71">
        <f t="shared" si="95"/>
        <v>7.7644739753478173E-2</v>
      </c>
      <c r="AO121" s="71"/>
    </row>
    <row r="122" spans="1:41" s="64" customFormat="1" x14ac:dyDescent="0.2">
      <c r="A122" s="72">
        <f t="shared" si="91"/>
        <v>2</v>
      </c>
      <c r="P122" s="70">
        <f t="shared" ref="P122:Z122" si="100">+P26/P$38</f>
        <v>7.7480314960629917E-2</v>
      </c>
      <c r="Q122" s="70">
        <f t="shared" si="100"/>
        <v>7.8658727671576306E-2</v>
      </c>
      <c r="R122" s="70">
        <f t="shared" si="100"/>
        <v>7.8867235079171746E-2</v>
      </c>
      <c r="S122" s="70">
        <f t="shared" si="100"/>
        <v>7.8651685393258425E-2</v>
      </c>
      <c r="T122" s="70">
        <f t="shared" si="100"/>
        <v>7.0602195194304357E-2</v>
      </c>
      <c r="U122" s="70">
        <f t="shared" si="100"/>
        <v>7.8819233110164338E-2</v>
      </c>
      <c r="V122" s="70">
        <f t="shared" si="100"/>
        <v>8.7358981776106445E-2</v>
      </c>
      <c r="W122" s="70">
        <f t="shared" si="100"/>
        <v>6.9787234042553187E-2</v>
      </c>
      <c r="X122" s="70">
        <f t="shared" si="100"/>
        <v>7.7525888609012036E-2</v>
      </c>
      <c r="Y122" s="70">
        <f t="shared" si="100"/>
        <v>7.2711959573273435E-2</v>
      </c>
      <c r="Z122" s="70">
        <f t="shared" si="100"/>
        <v>7.7424612876935611E-2</v>
      </c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>
        <f t="shared" si="93"/>
        <v>7.5887487019740366E-2</v>
      </c>
      <c r="AM122" s="71">
        <f t="shared" si="94"/>
        <v>7.6961735375576129E-2</v>
      </c>
      <c r="AN122" s="71">
        <f t="shared" si="95"/>
        <v>7.7080733480635072E-2</v>
      </c>
      <c r="AO122" s="71"/>
    </row>
    <row r="123" spans="1:41" s="64" customFormat="1" x14ac:dyDescent="0.2">
      <c r="A123" s="72">
        <f t="shared" si="91"/>
        <v>3</v>
      </c>
      <c r="P123" s="70">
        <f t="shared" ref="P123:Z123" si="101">+P27/P$38</f>
        <v>6.8976377952755907E-2</v>
      </c>
      <c r="Q123" s="70">
        <f t="shared" si="101"/>
        <v>8.0852397367596363E-2</v>
      </c>
      <c r="R123" s="70">
        <f t="shared" si="101"/>
        <v>8.3739342265529843E-2</v>
      </c>
      <c r="S123" s="70">
        <f t="shared" si="101"/>
        <v>7.924305144884683E-2</v>
      </c>
      <c r="T123" s="70">
        <f t="shared" si="101"/>
        <v>7.1788786710175023E-2</v>
      </c>
      <c r="U123" s="70">
        <f t="shared" si="101"/>
        <v>6.9689592209373097E-2</v>
      </c>
      <c r="V123" s="70">
        <f t="shared" si="101"/>
        <v>7.6077523864622507E-2</v>
      </c>
      <c r="W123" s="70">
        <f t="shared" si="101"/>
        <v>8.3687943262411343E-2</v>
      </c>
      <c r="X123" s="70">
        <f t="shared" si="101"/>
        <v>6.6610691295829833E-2</v>
      </c>
      <c r="Y123" s="70">
        <f t="shared" si="101"/>
        <v>7.9730488489612575E-2</v>
      </c>
      <c r="Z123" s="70">
        <f t="shared" si="101"/>
        <v>7.2806302635153489E-2</v>
      </c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>
        <f t="shared" si="93"/>
        <v>7.3049160806865299E-2</v>
      </c>
      <c r="AM123" s="71">
        <f t="shared" si="94"/>
        <v>7.5782589909525938E-2</v>
      </c>
      <c r="AN123" s="71">
        <f t="shared" si="95"/>
        <v>7.5745681591082442E-2</v>
      </c>
      <c r="AO123" s="71"/>
    </row>
    <row r="124" spans="1:41" s="64" customFormat="1" x14ac:dyDescent="0.2">
      <c r="A124" s="72">
        <f t="shared" si="91"/>
        <v>4</v>
      </c>
      <c r="P124" s="70">
        <f t="shared" ref="P124:Z124" si="102">+P28/P$38</f>
        <v>8.0314960629921259E-2</v>
      </c>
      <c r="Q124" s="70">
        <f t="shared" si="102"/>
        <v>7.8031964901284862E-2</v>
      </c>
      <c r="R124" s="70">
        <f t="shared" si="102"/>
        <v>8.1303288672350787E-2</v>
      </c>
      <c r="S124" s="70">
        <f t="shared" si="102"/>
        <v>8.5748078060319338E-2</v>
      </c>
      <c r="T124" s="70">
        <f t="shared" si="102"/>
        <v>7.7128448531592994E-2</v>
      </c>
      <c r="U124" s="70">
        <f t="shared" si="102"/>
        <v>6.6646378575776016E-2</v>
      </c>
      <c r="V124" s="70">
        <f t="shared" si="102"/>
        <v>6.6242406711021121E-2</v>
      </c>
      <c r="W124" s="70">
        <f t="shared" si="102"/>
        <v>6.8085106382978725E-2</v>
      </c>
      <c r="X124" s="70">
        <f t="shared" si="102"/>
        <v>8.0884410859221947E-2</v>
      </c>
      <c r="Y124" s="70">
        <f t="shared" si="102"/>
        <v>6.8500842223469957E-2</v>
      </c>
      <c r="Z124" s="70">
        <f t="shared" si="102"/>
        <v>7.2262972018473245E-2</v>
      </c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>
        <f t="shared" si="93"/>
        <v>7.3882741700388388E-2</v>
      </c>
      <c r="AM124" s="71">
        <f t="shared" si="94"/>
        <v>7.1195147639033007E-2</v>
      </c>
      <c r="AN124" s="71">
        <f t="shared" si="95"/>
        <v>7.5013532506037289E-2</v>
      </c>
      <c r="AO124" s="71"/>
    </row>
    <row r="125" spans="1:41" s="64" customFormat="1" x14ac:dyDescent="0.2">
      <c r="A125" s="72">
        <f t="shared" si="91"/>
        <v>5</v>
      </c>
      <c r="P125" s="70">
        <f t="shared" ref="P125:Z125" si="103">+P29/P$38</f>
        <v>7.4960629921259847E-2</v>
      </c>
      <c r="Q125" s="70">
        <f t="shared" si="103"/>
        <v>7.646505797555625E-2</v>
      </c>
      <c r="R125" s="70">
        <f t="shared" si="103"/>
        <v>7.6735688185140066E-2</v>
      </c>
      <c r="S125" s="70">
        <f t="shared" si="103"/>
        <v>8.0130100532229451E-2</v>
      </c>
      <c r="T125" s="70">
        <f t="shared" si="103"/>
        <v>8.4544645505784638E-2</v>
      </c>
      <c r="U125" s="70">
        <f t="shared" si="103"/>
        <v>8.3384053560559945E-2</v>
      </c>
      <c r="V125" s="70">
        <f t="shared" si="103"/>
        <v>6.6531674862597631E-2</v>
      </c>
      <c r="W125" s="70">
        <f t="shared" si="103"/>
        <v>6.9219858156028366E-2</v>
      </c>
      <c r="X125" s="70">
        <f t="shared" si="103"/>
        <v>6.8849706129303107E-2</v>
      </c>
      <c r="Y125" s="70">
        <f t="shared" si="103"/>
        <v>7.9169006176305443E-2</v>
      </c>
      <c r="Z125" s="70">
        <f t="shared" si="103"/>
        <v>6.7372996468350987E-2</v>
      </c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>
        <f t="shared" si="93"/>
        <v>7.1797236257986508E-2</v>
      </c>
      <c r="AM125" s="71">
        <f t="shared" si="94"/>
        <v>7.022864835851711E-2</v>
      </c>
      <c r="AN125" s="71">
        <f t="shared" si="95"/>
        <v>7.5214856133919608E-2</v>
      </c>
      <c r="AO125" s="71"/>
    </row>
    <row r="126" spans="1:41" s="64" customFormat="1" x14ac:dyDescent="0.2">
      <c r="A126" s="72">
        <f t="shared" si="91"/>
        <v>6</v>
      </c>
      <c r="P126" s="70">
        <f t="shared" ref="P126:Z126" si="104">+P30/P$38</f>
        <v>8.31496062992126E-2</v>
      </c>
      <c r="Q126" s="70">
        <f t="shared" si="104"/>
        <v>7.9912253212159196E-2</v>
      </c>
      <c r="R126" s="70">
        <f t="shared" si="104"/>
        <v>7.9780755176613885E-2</v>
      </c>
      <c r="S126" s="70">
        <f t="shared" si="104"/>
        <v>7.7173270254287399E-2</v>
      </c>
      <c r="T126" s="70">
        <f t="shared" si="104"/>
        <v>8.3358053989913972E-2</v>
      </c>
      <c r="U126" s="70">
        <f t="shared" si="104"/>
        <v>8.8861838101034693E-2</v>
      </c>
      <c r="V126" s="70">
        <f t="shared" si="104"/>
        <v>8.2152155047729242E-2</v>
      </c>
      <c r="W126" s="70">
        <f t="shared" si="104"/>
        <v>7.5177304964539005E-2</v>
      </c>
      <c r="X126" s="70">
        <f t="shared" si="104"/>
        <v>7.1648474671144699E-2</v>
      </c>
      <c r="Y126" s="70">
        <f t="shared" si="104"/>
        <v>7.2992700729927001E-2</v>
      </c>
      <c r="Z126" s="70">
        <f t="shared" si="104"/>
        <v>8.5302906818799235E-2</v>
      </c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>
        <f t="shared" si="93"/>
        <v>7.6648027406623645E-2</v>
      </c>
      <c r="AM126" s="71">
        <f t="shared" si="94"/>
        <v>7.7454708446427836E-2</v>
      </c>
      <c r="AN126" s="71">
        <f t="shared" si="95"/>
        <v>7.9955392660487359E-2</v>
      </c>
      <c r="AO126" s="71"/>
    </row>
    <row r="127" spans="1:41" s="64" customFormat="1" x14ac:dyDescent="0.2">
      <c r="A127" s="72">
        <f t="shared" si="91"/>
        <v>7</v>
      </c>
      <c r="P127" s="70">
        <f t="shared" ref="P127:Z127" si="105">+P31/P$38</f>
        <v>8.2834645669291343E-2</v>
      </c>
      <c r="Q127" s="70">
        <f t="shared" si="105"/>
        <v>8.4299592604199308E-2</v>
      </c>
      <c r="R127" s="70">
        <f t="shared" si="105"/>
        <v>7.7649208282582219E-2</v>
      </c>
      <c r="S127" s="70">
        <f t="shared" si="105"/>
        <v>8.397397989355411E-2</v>
      </c>
      <c r="T127" s="70">
        <f t="shared" si="105"/>
        <v>7.297537822604569E-2</v>
      </c>
      <c r="U127" s="70">
        <f t="shared" si="105"/>
        <v>8.0949482653682292E-2</v>
      </c>
      <c r="V127" s="70">
        <f t="shared" si="105"/>
        <v>8.7648249927682956E-2</v>
      </c>
      <c r="W127" s="70">
        <f t="shared" si="105"/>
        <v>8.5390070921985819E-2</v>
      </c>
      <c r="X127" s="70">
        <f t="shared" si="105"/>
        <v>7.1928351525328851E-2</v>
      </c>
      <c r="Y127" s="70">
        <f t="shared" si="105"/>
        <v>7.8326782706344744E-2</v>
      </c>
      <c r="Z127" s="70">
        <f t="shared" si="105"/>
        <v>7.1719641401792988E-2</v>
      </c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>
        <f t="shared" si="93"/>
        <v>7.3991591877822185E-2</v>
      </c>
      <c r="AM127" s="71">
        <f t="shared" si="94"/>
        <v>7.900261929662708E-2</v>
      </c>
      <c r="AN127" s="71">
        <f t="shared" si="95"/>
        <v>7.9790489437499112E-2</v>
      </c>
      <c r="AO127" s="71"/>
    </row>
    <row r="128" spans="1:41" s="64" customFormat="1" x14ac:dyDescent="0.2">
      <c r="A128" s="72">
        <f t="shared" si="91"/>
        <v>8</v>
      </c>
      <c r="P128" s="70">
        <f t="shared" ref="P128:Z128" si="106">+P32/P$38</f>
        <v>6.8976377952755907E-2</v>
      </c>
      <c r="Q128" s="70">
        <f t="shared" si="106"/>
        <v>8.2419304293324974E-2</v>
      </c>
      <c r="R128" s="70">
        <f t="shared" si="106"/>
        <v>7.8562728380024358E-2</v>
      </c>
      <c r="S128" s="70">
        <f t="shared" si="106"/>
        <v>7.214665878178593E-2</v>
      </c>
      <c r="T128" s="70">
        <f t="shared" si="106"/>
        <v>8.3951349747849305E-2</v>
      </c>
      <c r="U128" s="70">
        <f t="shared" si="106"/>
        <v>7.4254412659768718E-2</v>
      </c>
      <c r="V128" s="70">
        <f t="shared" si="106"/>
        <v>7.8970205380387626E-2</v>
      </c>
      <c r="W128" s="70">
        <f t="shared" si="106"/>
        <v>8.6808510638297878E-2</v>
      </c>
      <c r="X128" s="70">
        <f t="shared" si="106"/>
        <v>8.0884410859221947E-2</v>
      </c>
      <c r="Y128" s="70">
        <f t="shared" si="106"/>
        <v>6.7939359910162825E-2</v>
      </c>
      <c r="Z128" s="70">
        <f t="shared" si="106"/>
        <v>7.4436294485194246E-2</v>
      </c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>
        <f t="shared" si="93"/>
        <v>7.4420021751526344E-2</v>
      </c>
      <c r="AM128" s="71">
        <f t="shared" si="94"/>
        <v>7.7807756254652888E-2</v>
      </c>
      <c r="AN128" s="71">
        <f t="shared" si="95"/>
        <v>7.7213601189888528E-2</v>
      </c>
      <c r="AO128" s="71"/>
    </row>
    <row r="129" spans="1:41" s="64" customFormat="1" x14ac:dyDescent="0.2">
      <c r="A129" s="72">
        <f t="shared" si="91"/>
        <v>9</v>
      </c>
      <c r="P129" s="70">
        <f t="shared" ref="P129:Z129" si="107">+P33/P$38</f>
        <v>7.9685039370078745E-2</v>
      </c>
      <c r="Q129" s="70">
        <f t="shared" si="107"/>
        <v>6.706361642118458E-2</v>
      </c>
      <c r="R129" s="70">
        <f t="shared" si="107"/>
        <v>7.734470158343483E-2</v>
      </c>
      <c r="S129" s="70">
        <f t="shared" si="107"/>
        <v>7.0668243642814904E-2</v>
      </c>
      <c r="T129" s="70">
        <f t="shared" si="107"/>
        <v>7.089884307327203E-2</v>
      </c>
      <c r="U129" s="70">
        <f t="shared" si="107"/>
        <v>7.5776019476567258E-2</v>
      </c>
      <c r="V129" s="70">
        <f t="shared" si="107"/>
        <v>7.2317037894127856E-2</v>
      </c>
      <c r="W129" s="70">
        <f t="shared" si="107"/>
        <v>7.7163120567375884E-2</v>
      </c>
      <c r="X129" s="70">
        <f t="shared" si="107"/>
        <v>8.2843548838511055E-2</v>
      </c>
      <c r="Y129" s="70">
        <f t="shared" si="107"/>
        <v>8.562605277933745E-2</v>
      </c>
      <c r="Z129" s="70">
        <f t="shared" si="107"/>
        <v>6.7916327085031244E-2</v>
      </c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>
        <f t="shared" si="93"/>
        <v>7.8795309567626592E-2</v>
      </c>
      <c r="AM129" s="71">
        <f t="shared" si="94"/>
        <v>7.7173217432876709E-2</v>
      </c>
      <c r="AN129" s="71">
        <f t="shared" si="95"/>
        <v>7.5209322793794164E-2</v>
      </c>
      <c r="AO129" s="71"/>
    </row>
    <row r="130" spans="1:41" s="64" customFormat="1" x14ac:dyDescent="0.2">
      <c r="A130" s="72">
        <f t="shared" si="91"/>
        <v>10</v>
      </c>
      <c r="P130" s="70">
        <f t="shared" ref="P130:Z130" si="108">+P34/P$38</f>
        <v>7.1811023622047249E-2</v>
      </c>
      <c r="Q130" s="70">
        <f t="shared" si="108"/>
        <v>7.3644625509244749E-2</v>
      </c>
      <c r="R130" s="70">
        <f t="shared" si="108"/>
        <v>6.7904993909866013E-2</v>
      </c>
      <c r="S130" s="70">
        <f t="shared" si="108"/>
        <v>6.9485511531638081E-2</v>
      </c>
      <c r="T130" s="70">
        <f t="shared" si="108"/>
        <v>6.7339068525660045E-2</v>
      </c>
      <c r="U130" s="70">
        <f t="shared" si="108"/>
        <v>6.3907486305538649E-2</v>
      </c>
      <c r="V130" s="70">
        <f t="shared" si="108"/>
        <v>7.810240092565808E-2</v>
      </c>
      <c r="W130" s="70">
        <f t="shared" si="108"/>
        <v>6.9787234042553187E-2</v>
      </c>
      <c r="X130" s="70">
        <f t="shared" si="108"/>
        <v>7.7805765463196189E-2</v>
      </c>
      <c r="Y130" s="70">
        <f t="shared" si="108"/>
        <v>8.0011229646266141E-2</v>
      </c>
      <c r="Z130" s="70">
        <f t="shared" si="108"/>
        <v>8.340124966041837E-2</v>
      </c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>
        <f t="shared" si="93"/>
        <v>8.0406081589960238E-2</v>
      </c>
      <c r="AM130" s="71">
        <f t="shared" si="94"/>
        <v>7.7821575947618404E-2</v>
      </c>
      <c r="AN130" s="71">
        <f t="shared" si="95"/>
        <v>7.3018235376553345E-2</v>
      </c>
      <c r="AO130" s="71"/>
    </row>
    <row r="131" spans="1:41" s="64" customFormat="1" x14ac:dyDescent="0.2">
      <c r="A131" s="72">
        <f t="shared" si="91"/>
        <v>11</v>
      </c>
      <c r="P131" s="70">
        <f t="shared" ref="P131:Z131" si="109">+P35/P$38</f>
        <v>6.5826771653543309E-2</v>
      </c>
      <c r="Q131" s="70">
        <f t="shared" si="109"/>
        <v>7.2391099968661859E-2</v>
      </c>
      <c r="R131" s="70">
        <f t="shared" si="109"/>
        <v>7.0036540803897679E-2</v>
      </c>
      <c r="S131" s="70">
        <f t="shared" si="109"/>
        <v>6.2980484920165586E-2</v>
      </c>
      <c r="T131" s="70">
        <f t="shared" si="109"/>
        <v>7.0602195194304357E-2</v>
      </c>
      <c r="U131" s="70">
        <f t="shared" si="109"/>
        <v>6.5733414485696889E-2</v>
      </c>
      <c r="V131" s="70">
        <f t="shared" si="109"/>
        <v>6.7688747468903673E-2</v>
      </c>
      <c r="W131" s="70">
        <f t="shared" si="109"/>
        <v>7.6028368794326243E-2</v>
      </c>
      <c r="X131" s="70">
        <f t="shared" si="109"/>
        <v>7.0249090400223896E-2</v>
      </c>
      <c r="Y131" s="70">
        <f t="shared" si="109"/>
        <v>7.38349241998877E-2</v>
      </c>
      <c r="Z131" s="70">
        <f t="shared" si="109"/>
        <v>7.715294756859549E-2</v>
      </c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>
        <f t="shared" si="93"/>
        <v>7.374565405623569E-2</v>
      </c>
      <c r="AM131" s="71">
        <f t="shared" si="94"/>
        <v>7.2990815686387406E-2</v>
      </c>
      <c r="AN131" s="71">
        <f t="shared" si="95"/>
        <v>7.0229507768927876E-2</v>
      </c>
      <c r="AO131" s="71"/>
    </row>
    <row r="132" spans="1:41" s="64" customFormat="1" x14ac:dyDescent="0.2">
      <c r="A132" s="72">
        <f t="shared" si="91"/>
        <v>12</v>
      </c>
      <c r="P132" s="70">
        <f t="shared" ref="P132:Z132" si="110">+P36/P$38</f>
        <v>6.1102362204724411E-2</v>
      </c>
      <c r="Q132" s="70">
        <f t="shared" si="110"/>
        <v>5.8288937637104354E-2</v>
      </c>
      <c r="R132" s="70">
        <f t="shared" si="110"/>
        <v>6.0292326431181487E-2</v>
      </c>
      <c r="S132" s="70">
        <f t="shared" si="110"/>
        <v>6.3867534003548193E-2</v>
      </c>
      <c r="T132" s="70">
        <f t="shared" si="110"/>
        <v>6.1109463067339068E-2</v>
      </c>
      <c r="U132" s="70">
        <f t="shared" si="110"/>
        <v>6.8167985392574557E-2</v>
      </c>
      <c r="V132" s="70">
        <f t="shared" si="110"/>
        <v>6.595313855944461E-2</v>
      </c>
      <c r="W132" s="70">
        <f t="shared" si="110"/>
        <v>6.4680851063829786E-2</v>
      </c>
      <c r="X132" s="70">
        <f t="shared" si="110"/>
        <v>7.724601175482787E-2</v>
      </c>
      <c r="Y132" s="70">
        <f t="shared" si="110"/>
        <v>6.9904548006737788E-2</v>
      </c>
      <c r="Z132" s="70">
        <f t="shared" si="110"/>
        <v>7.6066286335234989E-2</v>
      </c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>
        <f t="shared" si="93"/>
        <v>7.4405615365600211E-2</v>
      </c>
      <c r="AM132" s="71">
        <f t="shared" si="94"/>
        <v>7.0770167144015003E-2</v>
      </c>
      <c r="AN132" s="71">
        <f t="shared" si="95"/>
        <v>6.6061767677867922E-2</v>
      </c>
      <c r="AO132" s="71"/>
    </row>
    <row r="133" spans="1:41" s="64" customFormat="1" ht="15.6" customHeight="1" x14ac:dyDescent="0.2">
      <c r="A133" s="64" t="str">
        <f t="shared" si="91"/>
        <v>Total District Enrollment</v>
      </c>
      <c r="P133" s="70">
        <f t="shared" ref="P133:Z133" si="111">+P37/P$38</f>
        <v>1.0044094488188977</v>
      </c>
      <c r="Q133" s="70">
        <f t="shared" si="111"/>
        <v>1.0059542463177686</v>
      </c>
      <c r="R133" s="70">
        <f t="shared" si="111"/>
        <v>1.0039585870889161</v>
      </c>
      <c r="S133" s="70">
        <f t="shared" si="111"/>
        <v>1.0050266114725015</v>
      </c>
      <c r="T133" s="70">
        <f t="shared" si="111"/>
        <v>1.0062296054583211</v>
      </c>
      <c r="U133" s="70">
        <f t="shared" si="111"/>
        <v>1.0085209981740719</v>
      </c>
      <c r="V133" s="70">
        <f t="shared" si="111"/>
        <v>1</v>
      </c>
      <c r="W133" s="70">
        <f t="shared" si="111"/>
        <v>1</v>
      </c>
      <c r="X133" s="70">
        <f t="shared" si="111"/>
        <v>1</v>
      </c>
      <c r="Y133" s="70">
        <f t="shared" si="111"/>
        <v>1</v>
      </c>
      <c r="Z133" s="70">
        <f t="shared" si="111"/>
        <v>1</v>
      </c>
    </row>
    <row r="134" spans="1:41" s="64" customFormat="1" x14ac:dyDescent="0.2">
      <c r="A134" s="64" t="str">
        <f t="shared" si="91"/>
        <v>P3-12 Enrollment</v>
      </c>
    </row>
    <row r="135" spans="1:41" s="64" customFormat="1" x14ac:dyDescent="0.2"/>
    <row r="136" spans="1:41" s="67" customFormat="1" ht="14.4" thickBot="1" x14ac:dyDescent="0.3">
      <c r="A136" s="67" t="s">
        <v>1466</v>
      </c>
      <c r="P136" s="68"/>
      <c r="AK136" s="69"/>
    </row>
    <row r="137" spans="1:41" s="64" customFormat="1" x14ac:dyDescent="0.2">
      <c r="A137" s="64" t="s">
        <v>1417</v>
      </c>
      <c r="P137" s="66">
        <f t="shared" ref="P137:Z137" si="112">+P21</f>
        <v>22</v>
      </c>
      <c r="Q137" s="66">
        <f t="shared" si="112"/>
        <v>18</v>
      </c>
      <c r="R137" s="66">
        <f t="shared" si="112"/>
        <v>13</v>
      </c>
      <c r="S137" s="66">
        <f t="shared" si="112"/>
        <v>16</v>
      </c>
      <c r="T137" s="66">
        <f t="shared" si="112"/>
        <v>21</v>
      </c>
      <c r="U137" s="66">
        <f t="shared" si="112"/>
        <v>27</v>
      </c>
      <c r="V137" s="66">
        <f t="shared" si="112"/>
        <v>8</v>
      </c>
      <c r="W137" s="66">
        <f t="shared" si="112"/>
        <v>9</v>
      </c>
      <c r="X137" s="66">
        <f t="shared" si="112"/>
        <v>12</v>
      </c>
      <c r="Y137" s="66">
        <f t="shared" si="112"/>
        <v>11</v>
      </c>
      <c r="Z137" s="66">
        <f t="shared" si="112"/>
        <v>15</v>
      </c>
      <c r="AA137" s="73">
        <f t="shared" ref="AA137:AK137" si="113">+MROUND(AA$112*$AL117,1)</f>
        <v>12</v>
      </c>
      <c r="AB137" s="73">
        <f t="shared" si="113"/>
        <v>12</v>
      </c>
      <c r="AC137" s="73">
        <f t="shared" si="113"/>
        <v>13</v>
      </c>
      <c r="AD137" s="73">
        <f t="shared" si="113"/>
        <v>13</v>
      </c>
      <c r="AE137" s="73">
        <f t="shared" si="113"/>
        <v>13</v>
      </c>
      <c r="AF137" s="73">
        <f t="shared" si="113"/>
        <v>13</v>
      </c>
      <c r="AG137" s="73">
        <f t="shared" si="113"/>
        <v>13</v>
      </c>
      <c r="AH137" s="73">
        <f t="shared" si="113"/>
        <v>14</v>
      </c>
      <c r="AI137" s="73">
        <f t="shared" si="113"/>
        <v>14</v>
      </c>
      <c r="AJ137" s="73">
        <f t="shared" si="113"/>
        <v>14</v>
      </c>
      <c r="AK137" s="73">
        <f t="shared" si="113"/>
        <v>14</v>
      </c>
      <c r="AL137" s="71"/>
      <c r="AM137" s="71"/>
      <c r="AN137" s="71"/>
      <c r="AO137" s="71"/>
    </row>
    <row r="138" spans="1:41" s="64" customFormat="1" x14ac:dyDescent="0.2">
      <c r="A138" s="64" t="s">
        <v>1418</v>
      </c>
      <c r="P138" s="66">
        <f t="shared" ref="P138:Z138" si="114">+P22</f>
        <v>17</v>
      </c>
      <c r="Q138" s="66">
        <f t="shared" si="114"/>
        <v>24</v>
      </c>
      <c r="R138" s="66">
        <f t="shared" si="114"/>
        <v>29</v>
      </c>
      <c r="S138" s="66">
        <f t="shared" si="114"/>
        <v>20</v>
      </c>
      <c r="T138" s="66">
        <f t="shared" si="114"/>
        <v>25</v>
      </c>
      <c r="U138" s="66">
        <f t="shared" si="114"/>
        <v>18</v>
      </c>
      <c r="V138" s="66">
        <f t="shared" si="114"/>
        <v>27</v>
      </c>
      <c r="W138" s="66">
        <f t="shared" si="114"/>
        <v>19</v>
      </c>
      <c r="X138" s="66">
        <f t="shared" si="114"/>
        <v>24</v>
      </c>
      <c r="Y138" s="66">
        <f t="shared" si="114"/>
        <v>22</v>
      </c>
      <c r="Z138" s="66">
        <f t="shared" si="114"/>
        <v>29</v>
      </c>
      <c r="AA138" s="73">
        <f t="shared" ref="AA138:AK138" si="115">+MROUND(AA$112*$AL118,1)</f>
        <v>24</v>
      </c>
      <c r="AB138" s="73">
        <f t="shared" si="115"/>
        <v>25</v>
      </c>
      <c r="AC138" s="73">
        <f t="shared" si="115"/>
        <v>25</v>
      </c>
      <c r="AD138" s="73">
        <f t="shared" si="115"/>
        <v>25</v>
      </c>
      <c r="AE138" s="73">
        <f t="shared" si="115"/>
        <v>26</v>
      </c>
      <c r="AF138" s="73">
        <f t="shared" si="115"/>
        <v>26</v>
      </c>
      <c r="AG138" s="73">
        <f t="shared" si="115"/>
        <v>26</v>
      </c>
      <c r="AH138" s="73">
        <f t="shared" si="115"/>
        <v>27</v>
      </c>
      <c r="AI138" s="73">
        <f t="shared" si="115"/>
        <v>27</v>
      </c>
      <c r="AJ138" s="73">
        <f t="shared" si="115"/>
        <v>28</v>
      </c>
      <c r="AK138" s="73">
        <f t="shared" si="115"/>
        <v>28</v>
      </c>
      <c r="AL138" s="71"/>
      <c r="AM138" s="71"/>
      <c r="AN138" s="71"/>
      <c r="AO138" s="71"/>
    </row>
    <row r="139" spans="1:41" s="64" customFormat="1" x14ac:dyDescent="0.2">
      <c r="A139" s="64" t="s">
        <v>1419</v>
      </c>
      <c r="P139" s="66">
        <f t="shared" ref="P139:Z139" si="116">+P23</f>
        <v>41</v>
      </c>
      <c r="Q139" s="66">
        <f t="shared" si="116"/>
        <v>22</v>
      </c>
      <c r="R139" s="66">
        <f t="shared" si="116"/>
        <v>33</v>
      </c>
      <c r="S139" s="66">
        <f t="shared" si="116"/>
        <v>32</v>
      </c>
      <c r="T139" s="66">
        <f t="shared" si="116"/>
        <v>27</v>
      </c>
      <c r="U139" s="66">
        <f t="shared" si="116"/>
        <v>29</v>
      </c>
      <c r="V139" s="66">
        <f t="shared" si="116"/>
        <v>27</v>
      </c>
      <c r="W139" s="66">
        <f t="shared" si="116"/>
        <v>35</v>
      </c>
      <c r="X139" s="66">
        <f t="shared" si="116"/>
        <v>31</v>
      </c>
      <c r="Y139" s="66">
        <f t="shared" si="116"/>
        <v>34</v>
      </c>
      <c r="Z139" s="66">
        <f t="shared" si="116"/>
        <v>30</v>
      </c>
      <c r="AA139" s="73">
        <f t="shared" ref="AA139:AK139" si="117">+MROUND(AA$112*$AL119,1)</f>
        <v>31</v>
      </c>
      <c r="AB139" s="73">
        <f t="shared" si="117"/>
        <v>31</v>
      </c>
      <c r="AC139" s="73">
        <f t="shared" si="117"/>
        <v>32</v>
      </c>
      <c r="AD139" s="73">
        <f t="shared" si="117"/>
        <v>32</v>
      </c>
      <c r="AE139" s="73">
        <f t="shared" si="117"/>
        <v>33</v>
      </c>
      <c r="AF139" s="73">
        <f t="shared" si="117"/>
        <v>33</v>
      </c>
      <c r="AG139" s="73">
        <f t="shared" si="117"/>
        <v>33</v>
      </c>
      <c r="AH139" s="73">
        <f t="shared" si="117"/>
        <v>34</v>
      </c>
      <c r="AI139" s="73">
        <f t="shared" si="117"/>
        <v>34</v>
      </c>
      <c r="AJ139" s="73">
        <f t="shared" si="117"/>
        <v>35</v>
      </c>
      <c r="AK139" s="73">
        <f t="shared" si="117"/>
        <v>35</v>
      </c>
      <c r="AL139" s="71"/>
      <c r="AM139" s="71"/>
      <c r="AN139" s="71"/>
      <c r="AO139" s="71"/>
    </row>
    <row r="140" spans="1:41" s="64" customFormat="1" x14ac:dyDescent="0.2">
      <c r="A140" s="64" t="s">
        <v>1420</v>
      </c>
      <c r="P140" s="66">
        <f t="shared" ref="P140:Z140" si="118">+P24</f>
        <v>257</v>
      </c>
      <c r="Q140" s="66">
        <f t="shared" si="118"/>
        <v>225</v>
      </c>
      <c r="R140" s="66">
        <f t="shared" si="118"/>
        <v>235</v>
      </c>
      <c r="S140" s="66">
        <f t="shared" si="118"/>
        <v>274</v>
      </c>
      <c r="T140" s="66">
        <f t="shared" si="118"/>
        <v>292</v>
      </c>
      <c r="U140" s="66">
        <f t="shared" si="118"/>
        <v>245</v>
      </c>
      <c r="V140" s="66">
        <f t="shared" si="118"/>
        <v>276</v>
      </c>
      <c r="W140" s="66">
        <f t="shared" si="118"/>
        <v>264</v>
      </c>
      <c r="X140" s="66">
        <f t="shared" si="118"/>
        <v>284</v>
      </c>
      <c r="Y140" s="66">
        <f t="shared" si="118"/>
        <v>269</v>
      </c>
      <c r="Z140" s="66">
        <f t="shared" si="118"/>
        <v>277</v>
      </c>
      <c r="AA140" s="73">
        <f t="shared" ref="AA140:AK140" si="119">+MROUND(AA$112*$AL120,1)</f>
        <v>268</v>
      </c>
      <c r="AB140" s="73">
        <f t="shared" si="119"/>
        <v>272</v>
      </c>
      <c r="AC140" s="73">
        <f t="shared" si="119"/>
        <v>276</v>
      </c>
      <c r="AD140" s="73">
        <f t="shared" si="119"/>
        <v>280</v>
      </c>
      <c r="AE140" s="73">
        <f t="shared" si="119"/>
        <v>284</v>
      </c>
      <c r="AF140" s="73">
        <f t="shared" si="119"/>
        <v>288</v>
      </c>
      <c r="AG140" s="73">
        <f t="shared" si="119"/>
        <v>292</v>
      </c>
      <c r="AH140" s="73">
        <f t="shared" si="119"/>
        <v>297</v>
      </c>
      <c r="AI140" s="73">
        <f t="shared" si="119"/>
        <v>301</v>
      </c>
      <c r="AJ140" s="73">
        <f t="shared" si="119"/>
        <v>305</v>
      </c>
      <c r="AK140" s="73">
        <f t="shared" si="119"/>
        <v>310</v>
      </c>
      <c r="AL140" s="71"/>
      <c r="AM140" s="71"/>
      <c r="AN140" s="71"/>
      <c r="AO140" s="71"/>
    </row>
    <row r="141" spans="1:41" s="64" customFormat="1" x14ac:dyDescent="0.2">
      <c r="A141" s="72">
        <v>1</v>
      </c>
      <c r="P141" s="66">
        <f t="shared" ref="P141:Z141" si="120">+P25</f>
        <v>250</v>
      </c>
      <c r="Q141" s="66">
        <f t="shared" si="120"/>
        <v>247</v>
      </c>
      <c r="R141" s="66">
        <f t="shared" si="120"/>
        <v>241</v>
      </c>
      <c r="S141" s="66">
        <f t="shared" si="120"/>
        <v>253</v>
      </c>
      <c r="T141" s="66">
        <f t="shared" si="120"/>
        <v>261</v>
      </c>
      <c r="U141" s="66">
        <f t="shared" si="120"/>
        <v>285</v>
      </c>
      <c r="V141" s="66">
        <f t="shared" si="120"/>
        <v>253</v>
      </c>
      <c r="W141" s="66">
        <f t="shared" si="120"/>
        <v>287</v>
      </c>
      <c r="X141" s="66">
        <f t="shared" si="120"/>
        <v>269</v>
      </c>
      <c r="Y141" s="66">
        <f t="shared" si="120"/>
        <v>274</v>
      </c>
      <c r="Z141" s="66">
        <f t="shared" si="120"/>
        <v>290</v>
      </c>
      <c r="AA141" s="73">
        <f t="shared" ref="AA141:AK141" si="121">+MROUND(AA$112*$AL121,1)</f>
        <v>269</v>
      </c>
      <c r="AB141" s="73">
        <f t="shared" si="121"/>
        <v>273</v>
      </c>
      <c r="AC141" s="73">
        <f t="shared" si="121"/>
        <v>277</v>
      </c>
      <c r="AD141" s="73">
        <f t="shared" si="121"/>
        <v>281</v>
      </c>
      <c r="AE141" s="73">
        <f t="shared" si="121"/>
        <v>285</v>
      </c>
      <c r="AF141" s="73">
        <f t="shared" si="121"/>
        <v>289</v>
      </c>
      <c r="AG141" s="73">
        <f t="shared" si="121"/>
        <v>293</v>
      </c>
      <c r="AH141" s="73">
        <f t="shared" si="121"/>
        <v>298</v>
      </c>
      <c r="AI141" s="73">
        <f t="shared" si="121"/>
        <v>302</v>
      </c>
      <c r="AJ141" s="73">
        <f t="shared" si="121"/>
        <v>306</v>
      </c>
      <c r="AK141" s="73">
        <f t="shared" si="121"/>
        <v>311</v>
      </c>
      <c r="AL141" s="71"/>
      <c r="AM141" s="71"/>
      <c r="AN141" s="71"/>
      <c r="AO141" s="71"/>
    </row>
    <row r="142" spans="1:41" s="64" customFormat="1" x14ac:dyDescent="0.2">
      <c r="A142" s="72">
        <v>2</v>
      </c>
      <c r="P142" s="66">
        <f t="shared" ref="P142:Z142" si="122">+P26</f>
        <v>246</v>
      </c>
      <c r="Q142" s="66">
        <f t="shared" si="122"/>
        <v>251</v>
      </c>
      <c r="R142" s="66">
        <f t="shared" si="122"/>
        <v>259</v>
      </c>
      <c r="S142" s="66">
        <f t="shared" si="122"/>
        <v>266</v>
      </c>
      <c r="T142" s="66">
        <f t="shared" si="122"/>
        <v>238</v>
      </c>
      <c r="U142" s="66">
        <f t="shared" si="122"/>
        <v>259</v>
      </c>
      <c r="V142" s="66">
        <f t="shared" si="122"/>
        <v>302</v>
      </c>
      <c r="W142" s="66">
        <f t="shared" si="122"/>
        <v>246</v>
      </c>
      <c r="X142" s="66">
        <f t="shared" si="122"/>
        <v>277</v>
      </c>
      <c r="Y142" s="66">
        <f t="shared" si="122"/>
        <v>259</v>
      </c>
      <c r="Z142" s="66">
        <f t="shared" si="122"/>
        <v>285</v>
      </c>
      <c r="AA142" s="73">
        <f t="shared" ref="AA142:AK142" si="123">+MROUND(AA$112*$AL122,1)</f>
        <v>265</v>
      </c>
      <c r="AB142" s="73">
        <f t="shared" si="123"/>
        <v>269</v>
      </c>
      <c r="AC142" s="73">
        <f t="shared" si="123"/>
        <v>273</v>
      </c>
      <c r="AD142" s="73">
        <f t="shared" si="123"/>
        <v>277</v>
      </c>
      <c r="AE142" s="73">
        <f t="shared" si="123"/>
        <v>281</v>
      </c>
      <c r="AF142" s="73">
        <f t="shared" si="123"/>
        <v>285</v>
      </c>
      <c r="AG142" s="73">
        <f t="shared" si="123"/>
        <v>289</v>
      </c>
      <c r="AH142" s="73">
        <f t="shared" si="123"/>
        <v>293</v>
      </c>
      <c r="AI142" s="73">
        <f t="shared" si="123"/>
        <v>297</v>
      </c>
      <c r="AJ142" s="73">
        <f t="shared" si="123"/>
        <v>302</v>
      </c>
      <c r="AK142" s="73">
        <f t="shared" si="123"/>
        <v>306</v>
      </c>
      <c r="AL142" s="71"/>
      <c r="AM142" s="71"/>
      <c r="AN142" s="71"/>
      <c r="AO142" s="71"/>
    </row>
    <row r="143" spans="1:41" s="64" customFormat="1" x14ac:dyDescent="0.2">
      <c r="A143" s="72">
        <v>3</v>
      </c>
      <c r="P143" s="66">
        <f t="shared" ref="P143:Z143" si="124">+P27</f>
        <v>219</v>
      </c>
      <c r="Q143" s="66">
        <f t="shared" si="124"/>
        <v>258</v>
      </c>
      <c r="R143" s="66">
        <f t="shared" si="124"/>
        <v>275</v>
      </c>
      <c r="S143" s="66">
        <f t="shared" si="124"/>
        <v>268</v>
      </c>
      <c r="T143" s="66">
        <f t="shared" si="124"/>
        <v>242</v>
      </c>
      <c r="U143" s="66">
        <f t="shared" si="124"/>
        <v>229</v>
      </c>
      <c r="V143" s="66">
        <f t="shared" si="124"/>
        <v>263</v>
      </c>
      <c r="W143" s="66">
        <f t="shared" si="124"/>
        <v>295</v>
      </c>
      <c r="X143" s="66">
        <f t="shared" si="124"/>
        <v>238</v>
      </c>
      <c r="Y143" s="66">
        <f t="shared" si="124"/>
        <v>284</v>
      </c>
      <c r="Z143" s="66">
        <f t="shared" si="124"/>
        <v>268</v>
      </c>
      <c r="AA143" s="73">
        <f t="shared" ref="AA143:AK143" si="125">+MROUND(AA$112*$AL123,1)</f>
        <v>255</v>
      </c>
      <c r="AB143" s="73">
        <f t="shared" si="125"/>
        <v>259</v>
      </c>
      <c r="AC143" s="73">
        <f t="shared" si="125"/>
        <v>263</v>
      </c>
      <c r="AD143" s="73">
        <f t="shared" si="125"/>
        <v>266</v>
      </c>
      <c r="AE143" s="73">
        <f t="shared" si="125"/>
        <v>270</v>
      </c>
      <c r="AF143" s="73">
        <f t="shared" si="125"/>
        <v>274</v>
      </c>
      <c r="AG143" s="73">
        <f t="shared" si="125"/>
        <v>278</v>
      </c>
      <c r="AH143" s="73">
        <f t="shared" si="125"/>
        <v>282</v>
      </c>
      <c r="AI143" s="73">
        <f t="shared" si="125"/>
        <v>286</v>
      </c>
      <c r="AJ143" s="73">
        <f t="shared" si="125"/>
        <v>291</v>
      </c>
      <c r="AK143" s="73">
        <f t="shared" si="125"/>
        <v>295</v>
      </c>
      <c r="AL143" s="71"/>
      <c r="AM143" s="71"/>
      <c r="AN143" s="71"/>
      <c r="AO143" s="71"/>
    </row>
    <row r="144" spans="1:41" s="64" customFormat="1" x14ac:dyDescent="0.2">
      <c r="A144" s="72">
        <v>4</v>
      </c>
      <c r="P144" s="66">
        <f t="shared" ref="P144:Z144" si="126">+P28</f>
        <v>255</v>
      </c>
      <c r="Q144" s="66">
        <f t="shared" si="126"/>
        <v>249</v>
      </c>
      <c r="R144" s="66">
        <f t="shared" si="126"/>
        <v>267</v>
      </c>
      <c r="S144" s="66">
        <f t="shared" si="126"/>
        <v>290</v>
      </c>
      <c r="T144" s="66">
        <f t="shared" si="126"/>
        <v>260</v>
      </c>
      <c r="U144" s="66">
        <f t="shared" si="126"/>
        <v>219</v>
      </c>
      <c r="V144" s="66">
        <f t="shared" si="126"/>
        <v>229</v>
      </c>
      <c r="W144" s="66">
        <f t="shared" si="126"/>
        <v>240</v>
      </c>
      <c r="X144" s="66">
        <f t="shared" si="126"/>
        <v>289</v>
      </c>
      <c r="Y144" s="66">
        <f t="shared" si="126"/>
        <v>244</v>
      </c>
      <c r="Z144" s="66">
        <f t="shared" si="126"/>
        <v>266</v>
      </c>
      <c r="AA144" s="73">
        <f t="shared" ref="AA144:AK144" si="127">+MROUND(AA$112*$AL124,1)</f>
        <v>258</v>
      </c>
      <c r="AB144" s="73">
        <f t="shared" si="127"/>
        <v>262</v>
      </c>
      <c r="AC144" s="73">
        <f t="shared" si="127"/>
        <v>266</v>
      </c>
      <c r="AD144" s="73">
        <f t="shared" si="127"/>
        <v>270</v>
      </c>
      <c r="AE144" s="73">
        <f t="shared" si="127"/>
        <v>273</v>
      </c>
      <c r="AF144" s="73">
        <f t="shared" si="127"/>
        <v>277</v>
      </c>
      <c r="AG144" s="73">
        <f t="shared" si="127"/>
        <v>281</v>
      </c>
      <c r="AH144" s="73">
        <f t="shared" si="127"/>
        <v>285</v>
      </c>
      <c r="AI144" s="73">
        <f t="shared" si="127"/>
        <v>290</v>
      </c>
      <c r="AJ144" s="73">
        <f t="shared" si="127"/>
        <v>294</v>
      </c>
      <c r="AK144" s="73">
        <f t="shared" si="127"/>
        <v>298</v>
      </c>
      <c r="AL144" s="71"/>
      <c r="AM144" s="71"/>
      <c r="AN144" s="71"/>
      <c r="AO144" s="71"/>
    </row>
    <row r="145" spans="1:41" s="64" customFormat="1" x14ac:dyDescent="0.2">
      <c r="A145" s="72">
        <v>5</v>
      </c>
      <c r="P145" s="66">
        <f t="shared" ref="P145:Z145" si="128">+P29</f>
        <v>238</v>
      </c>
      <c r="Q145" s="66">
        <f t="shared" si="128"/>
        <v>244</v>
      </c>
      <c r="R145" s="66">
        <f t="shared" si="128"/>
        <v>252</v>
      </c>
      <c r="S145" s="66">
        <f t="shared" si="128"/>
        <v>271</v>
      </c>
      <c r="T145" s="66">
        <f t="shared" si="128"/>
        <v>285</v>
      </c>
      <c r="U145" s="66">
        <f t="shared" si="128"/>
        <v>274</v>
      </c>
      <c r="V145" s="66">
        <f t="shared" si="128"/>
        <v>230</v>
      </c>
      <c r="W145" s="66">
        <f t="shared" si="128"/>
        <v>244</v>
      </c>
      <c r="X145" s="66">
        <f t="shared" si="128"/>
        <v>246</v>
      </c>
      <c r="Y145" s="66">
        <f t="shared" si="128"/>
        <v>282</v>
      </c>
      <c r="Z145" s="66">
        <f t="shared" si="128"/>
        <v>248</v>
      </c>
      <c r="AA145" s="73">
        <f t="shared" ref="AA145:AK145" si="129">+MROUND(AA$112*$AL125,1)</f>
        <v>251</v>
      </c>
      <c r="AB145" s="73">
        <f t="shared" si="129"/>
        <v>254</v>
      </c>
      <c r="AC145" s="73">
        <f t="shared" si="129"/>
        <v>258</v>
      </c>
      <c r="AD145" s="73">
        <f t="shared" si="129"/>
        <v>262</v>
      </c>
      <c r="AE145" s="73">
        <f t="shared" si="129"/>
        <v>266</v>
      </c>
      <c r="AF145" s="73">
        <f t="shared" si="129"/>
        <v>270</v>
      </c>
      <c r="AG145" s="73">
        <f t="shared" si="129"/>
        <v>273</v>
      </c>
      <c r="AH145" s="73">
        <f t="shared" si="129"/>
        <v>277</v>
      </c>
      <c r="AI145" s="73">
        <f t="shared" si="129"/>
        <v>281</v>
      </c>
      <c r="AJ145" s="73">
        <f t="shared" si="129"/>
        <v>286</v>
      </c>
      <c r="AK145" s="73">
        <f t="shared" si="129"/>
        <v>290</v>
      </c>
      <c r="AL145" s="71"/>
      <c r="AM145" s="71"/>
      <c r="AN145" s="71"/>
      <c r="AO145" s="71"/>
    </row>
    <row r="146" spans="1:41" s="64" customFormat="1" x14ac:dyDescent="0.2">
      <c r="A146" s="72">
        <v>6</v>
      </c>
      <c r="P146" s="66">
        <f t="shared" ref="P146:Z146" si="130">+P30</f>
        <v>264</v>
      </c>
      <c r="Q146" s="66">
        <f t="shared" si="130"/>
        <v>255</v>
      </c>
      <c r="R146" s="66">
        <f t="shared" si="130"/>
        <v>262</v>
      </c>
      <c r="S146" s="66">
        <f t="shared" si="130"/>
        <v>261</v>
      </c>
      <c r="T146" s="66">
        <f t="shared" si="130"/>
        <v>281</v>
      </c>
      <c r="U146" s="66">
        <f t="shared" si="130"/>
        <v>292</v>
      </c>
      <c r="V146" s="66">
        <f t="shared" si="130"/>
        <v>284</v>
      </c>
      <c r="W146" s="66">
        <f t="shared" si="130"/>
        <v>265</v>
      </c>
      <c r="X146" s="66">
        <f t="shared" si="130"/>
        <v>256</v>
      </c>
      <c r="Y146" s="66">
        <f t="shared" si="130"/>
        <v>260</v>
      </c>
      <c r="Z146" s="66">
        <f t="shared" si="130"/>
        <v>314</v>
      </c>
      <c r="AA146" s="73">
        <f t="shared" ref="AA146:AK146" si="131">+MROUND(AA$112*$AL126,1)</f>
        <v>268</v>
      </c>
      <c r="AB146" s="73">
        <f t="shared" si="131"/>
        <v>272</v>
      </c>
      <c r="AC146" s="73">
        <f t="shared" si="131"/>
        <v>276</v>
      </c>
      <c r="AD146" s="73">
        <f t="shared" si="131"/>
        <v>280</v>
      </c>
      <c r="AE146" s="73">
        <f t="shared" si="131"/>
        <v>284</v>
      </c>
      <c r="AF146" s="73">
        <f t="shared" si="131"/>
        <v>288</v>
      </c>
      <c r="AG146" s="73">
        <f t="shared" si="131"/>
        <v>292</v>
      </c>
      <c r="AH146" s="73">
        <f t="shared" si="131"/>
        <v>296</v>
      </c>
      <c r="AI146" s="73">
        <f t="shared" si="131"/>
        <v>300</v>
      </c>
      <c r="AJ146" s="73">
        <f t="shared" si="131"/>
        <v>305</v>
      </c>
      <c r="AK146" s="73">
        <f t="shared" si="131"/>
        <v>309</v>
      </c>
      <c r="AL146" s="71"/>
      <c r="AM146" s="71"/>
      <c r="AN146" s="71"/>
      <c r="AO146" s="71"/>
    </row>
    <row r="147" spans="1:41" s="64" customFormat="1" x14ac:dyDescent="0.2">
      <c r="A147" s="72">
        <v>7</v>
      </c>
      <c r="P147" s="66">
        <f t="shared" ref="P147:Z147" si="132">+P31</f>
        <v>263</v>
      </c>
      <c r="Q147" s="66">
        <f t="shared" si="132"/>
        <v>269</v>
      </c>
      <c r="R147" s="66">
        <f t="shared" si="132"/>
        <v>255</v>
      </c>
      <c r="S147" s="66">
        <f t="shared" si="132"/>
        <v>284</v>
      </c>
      <c r="T147" s="66">
        <f t="shared" si="132"/>
        <v>246</v>
      </c>
      <c r="U147" s="66">
        <f t="shared" si="132"/>
        <v>266</v>
      </c>
      <c r="V147" s="66">
        <f t="shared" si="132"/>
        <v>303</v>
      </c>
      <c r="W147" s="66">
        <f t="shared" si="132"/>
        <v>301</v>
      </c>
      <c r="X147" s="66">
        <f t="shared" si="132"/>
        <v>257</v>
      </c>
      <c r="Y147" s="66">
        <f t="shared" si="132"/>
        <v>279</v>
      </c>
      <c r="Z147" s="66">
        <f t="shared" si="132"/>
        <v>264</v>
      </c>
      <c r="AA147" s="73">
        <f t="shared" ref="AA147:AK147" si="133">+MROUND(AA$112*$AL127,1)</f>
        <v>259</v>
      </c>
      <c r="AB147" s="73">
        <f t="shared" si="133"/>
        <v>262</v>
      </c>
      <c r="AC147" s="73">
        <f t="shared" si="133"/>
        <v>266</v>
      </c>
      <c r="AD147" s="73">
        <f t="shared" si="133"/>
        <v>270</v>
      </c>
      <c r="AE147" s="73">
        <f t="shared" si="133"/>
        <v>274</v>
      </c>
      <c r="AF147" s="73">
        <f t="shared" si="133"/>
        <v>278</v>
      </c>
      <c r="AG147" s="73">
        <f t="shared" si="133"/>
        <v>282</v>
      </c>
      <c r="AH147" s="73">
        <f t="shared" si="133"/>
        <v>286</v>
      </c>
      <c r="AI147" s="73">
        <f t="shared" si="133"/>
        <v>290</v>
      </c>
      <c r="AJ147" s="73">
        <f t="shared" si="133"/>
        <v>294</v>
      </c>
      <c r="AK147" s="73">
        <f t="shared" si="133"/>
        <v>299</v>
      </c>
      <c r="AL147" s="71"/>
      <c r="AM147" s="71"/>
      <c r="AN147" s="71"/>
      <c r="AO147" s="71"/>
    </row>
    <row r="148" spans="1:41" s="64" customFormat="1" x14ac:dyDescent="0.2">
      <c r="A148" s="72">
        <v>8</v>
      </c>
      <c r="P148" s="66">
        <f t="shared" ref="P148:Z148" si="134">+P32</f>
        <v>219</v>
      </c>
      <c r="Q148" s="66">
        <f t="shared" si="134"/>
        <v>263</v>
      </c>
      <c r="R148" s="66">
        <f t="shared" si="134"/>
        <v>258</v>
      </c>
      <c r="S148" s="66">
        <f t="shared" si="134"/>
        <v>244</v>
      </c>
      <c r="T148" s="66">
        <f t="shared" si="134"/>
        <v>283</v>
      </c>
      <c r="U148" s="66">
        <f t="shared" si="134"/>
        <v>244</v>
      </c>
      <c r="V148" s="66">
        <f t="shared" si="134"/>
        <v>273</v>
      </c>
      <c r="W148" s="66">
        <f t="shared" si="134"/>
        <v>306</v>
      </c>
      <c r="X148" s="66">
        <f t="shared" si="134"/>
        <v>289</v>
      </c>
      <c r="Y148" s="66">
        <f t="shared" si="134"/>
        <v>242</v>
      </c>
      <c r="Z148" s="66">
        <f t="shared" si="134"/>
        <v>274</v>
      </c>
      <c r="AA148" s="73">
        <f t="shared" ref="AA148:AK148" si="135">+MROUND(AA$112*$AL128,1)</f>
        <v>260</v>
      </c>
      <c r="AB148" s="73">
        <f t="shared" si="135"/>
        <v>264</v>
      </c>
      <c r="AC148" s="73">
        <f t="shared" si="135"/>
        <v>268</v>
      </c>
      <c r="AD148" s="73">
        <f t="shared" si="135"/>
        <v>271</v>
      </c>
      <c r="AE148" s="73">
        <f t="shared" si="135"/>
        <v>275</v>
      </c>
      <c r="AF148" s="73">
        <f t="shared" si="135"/>
        <v>279</v>
      </c>
      <c r="AG148" s="73">
        <f t="shared" si="135"/>
        <v>283</v>
      </c>
      <c r="AH148" s="73">
        <f t="shared" si="135"/>
        <v>288</v>
      </c>
      <c r="AI148" s="73">
        <f t="shared" si="135"/>
        <v>292</v>
      </c>
      <c r="AJ148" s="73">
        <f t="shared" si="135"/>
        <v>296</v>
      </c>
      <c r="AK148" s="73">
        <f t="shared" si="135"/>
        <v>300</v>
      </c>
      <c r="AL148" s="71"/>
      <c r="AM148" s="71"/>
      <c r="AN148" s="71"/>
      <c r="AO148" s="71"/>
    </row>
    <row r="149" spans="1:41" s="64" customFormat="1" x14ac:dyDescent="0.2">
      <c r="A149" s="72">
        <v>9</v>
      </c>
      <c r="P149" s="66">
        <f t="shared" ref="P149:Z149" si="136">+P33</f>
        <v>253</v>
      </c>
      <c r="Q149" s="66">
        <f t="shared" si="136"/>
        <v>214</v>
      </c>
      <c r="R149" s="66">
        <f t="shared" si="136"/>
        <v>254</v>
      </c>
      <c r="S149" s="66">
        <f t="shared" si="136"/>
        <v>239</v>
      </c>
      <c r="T149" s="66">
        <f t="shared" si="136"/>
        <v>239</v>
      </c>
      <c r="U149" s="66">
        <f t="shared" si="136"/>
        <v>249</v>
      </c>
      <c r="V149" s="66">
        <f t="shared" si="136"/>
        <v>250</v>
      </c>
      <c r="W149" s="66">
        <f t="shared" si="136"/>
        <v>272</v>
      </c>
      <c r="X149" s="66">
        <f t="shared" si="136"/>
        <v>296</v>
      </c>
      <c r="Y149" s="66">
        <f t="shared" si="136"/>
        <v>305</v>
      </c>
      <c r="Z149" s="66">
        <f t="shared" si="136"/>
        <v>250</v>
      </c>
      <c r="AA149" s="73">
        <f t="shared" ref="AA149:AK149" si="137">+MROUND(AA$112*$AL129,1)</f>
        <v>275</v>
      </c>
      <c r="AB149" s="73">
        <f t="shared" si="137"/>
        <v>279</v>
      </c>
      <c r="AC149" s="73">
        <f t="shared" si="137"/>
        <v>283</v>
      </c>
      <c r="AD149" s="73">
        <f t="shared" si="137"/>
        <v>287</v>
      </c>
      <c r="AE149" s="73">
        <f t="shared" si="137"/>
        <v>292</v>
      </c>
      <c r="AF149" s="73">
        <f t="shared" si="137"/>
        <v>296</v>
      </c>
      <c r="AG149" s="73">
        <f t="shared" si="137"/>
        <v>300</v>
      </c>
      <c r="AH149" s="73">
        <f t="shared" si="137"/>
        <v>304</v>
      </c>
      <c r="AI149" s="73">
        <f t="shared" si="137"/>
        <v>309</v>
      </c>
      <c r="AJ149" s="73">
        <f t="shared" si="137"/>
        <v>313</v>
      </c>
      <c r="AK149" s="73">
        <f t="shared" si="137"/>
        <v>318</v>
      </c>
      <c r="AL149" s="71"/>
      <c r="AM149" s="71"/>
      <c r="AN149" s="71"/>
      <c r="AO149" s="71"/>
    </row>
    <row r="150" spans="1:41" s="64" customFormat="1" x14ac:dyDescent="0.2">
      <c r="A150" s="72">
        <v>10</v>
      </c>
      <c r="P150" s="66">
        <f t="shared" ref="P150:Z150" si="138">+P34</f>
        <v>228</v>
      </c>
      <c r="Q150" s="66">
        <f t="shared" si="138"/>
        <v>235</v>
      </c>
      <c r="R150" s="66">
        <f t="shared" si="138"/>
        <v>223</v>
      </c>
      <c r="S150" s="66">
        <f t="shared" si="138"/>
        <v>235</v>
      </c>
      <c r="T150" s="66">
        <f t="shared" si="138"/>
        <v>227</v>
      </c>
      <c r="U150" s="66">
        <f t="shared" si="138"/>
        <v>210</v>
      </c>
      <c r="V150" s="66">
        <f t="shared" si="138"/>
        <v>270</v>
      </c>
      <c r="W150" s="66">
        <f t="shared" si="138"/>
        <v>246</v>
      </c>
      <c r="X150" s="66">
        <f t="shared" si="138"/>
        <v>278</v>
      </c>
      <c r="Y150" s="66">
        <f t="shared" si="138"/>
        <v>285</v>
      </c>
      <c r="Z150" s="66">
        <f t="shared" si="138"/>
        <v>307</v>
      </c>
      <c r="AA150" s="73">
        <f t="shared" ref="AA150:AK150" si="139">+MROUND(AA$112*$AL130,1)</f>
        <v>281</v>
      </c>
      <c r="AB150" s="73">
        <f t="shared" si="139"/>
        <v>285</v>
      </c>
      <c r="AC150" s="73">
        <f t="shared" si="139"/>
        <v>289</v>
      </c>
      <c r="AD150" s="73">
        <f t="shared" si="139"/>
        <v>293</v>
      </c>
      <c r="AE150" s="73">
        <f t="shared" si="139"/>
        <v>298</v>
      </c>
      <c r="AF150" s="73">
        <f t="shared" si="139"/>
        <v>302</v>
      </c>
      <c r="AG150" s="73">
        <f t="shared" si="139"/>
        <v>306</v>
      </c>
      <c r="AH150" s="73">
        <f t="shared" si="139"/>
        <v>311</v>
      </c>
      <c r="AI150" s="73">
        <f t="shared" si="139"/>
        <v>315</v>
      </c>
      <c r="AJ150" s="73">
        <f t="shared" si="139"/>
        <v>320</v>
      </c>
      <c r="AK150" s="73">
        <f t="shared" si="139"/>
        <v>324</v>
      </c>
      <c r="AL150" s="71"/>
      <c r="AM150" s="71"/>
      <c r="AN150" s="71"/>
      <c r="AO150" s="71"/>
    </row>
    <row r="151" spans="1:41" s="64" customFormat="1" x14ac:dyDescent="0.2">
      <c r="A151" s="72">
        <v>11</v>
      </c>
      <c r="P151" s="66">
        <f t="shared" ref="P151:Z151" si="140">+P35</f>
        <v>209</v>
      </c>
      <c r="Q151" s="66">
        <f t="shared" si="140"/>
        <v>231</v>
      </c>
      <c r="R151" s="66">
        <f t="shared" si="140"/>
        <v>230</v>
      </c>
      <c r="S151" s="66">
        <f t="shared" si="140"/>
        <v>213</v>
      </c>
      <c r="T151" s="66">
        <f t="shared" si="140"/>
        <v>238</v>
      </c>
      <c r="U151" s="66">
        <f t="shared" si="140"/>
        <v>216</v>
      </c>
      <c r="V151" s="66">
        <f t="shared" si="140"/>
        <v>234</v>
      </c>
      <c r="W151" s="66">
        <f t="shared" si="140"/>
        <v>268</v>
      </c>
      <c r="X151" s="66">
        <f t="shared" si="140"/>
        <v>251</v>
      </c>
      <c r="Y151" s="66">
        <f t="shared" si="140"/>
        <v>263</v>
      </c>
      <c r="Z151" s="66">
        <f t="shared" si="140"/>
        <v>284</v>
      </c>
      <c r="AA151" s="73">
        <f t="shared" ref="AA151:AK151" si="141">+MROUND(AA$112*$AL131,1)</f>
        <v>258</v>
      </c>
      <c r="AB151" s="73">
        <f t="shared" si="141"/>
        <v>261</v>
      </c>
      <c r="AC151" s="73">
        <f t="shared" si="141"/>
        <v>265</v>
      </c>
      <c r="AD151" s="73">
        <f t="shared" si="141"/>
        <v>269</v>
      </c>
      <c r="AE151" s="73">
        <f t="shared" si="141"/>
        <v>273</v>
      </c>
      <c r="AF151" s="73">
        <f t="shared" si="141"/>
        <v>277</v>
      </c>
      <c r="AG151" s="73">
        <f t="shared" si="141"/>
        <v>281</v>
      </c>
      <c r="AH151" s="73">
        <f t="shared" si="141"/>
        <v>285</v>
      </c>
      <c r="AI151" s="73">
        <f t="shared" si="141"/>
        <v>289</v>
      </c>
      <c r="AJ151" s="73">
        <f t="shared" si="141"/>
        <v>293</v>
      </c>
      <c r="AK151" s="73">
        <f t="shared" si="141"/>
        <v>298</v>
      </c>
      <c r="AL151" s="71"/>
      <c r="AM151" s="71"/>
      <c r="AN151" s="71"/>
      <c r="AO151" s="71"/>
    </row>
    <row r="152" spans="1:41" s="64" customFormat="1" x14ac:dyDescent="0.2">
      <c r="A152" s="72">
        <v>12</v>
      </c>
      <c r="P152" s="66">
        <f t="shared" ref="P152:Z152" si="142">+P36</f>
        <v>194</v>
      </c>
      <c r="Q152" s="66">
        <f t="shared" si="142"/>
        <v>186</v>
      </c>
      <c r="R152" s="66">
        <f t="shared" si="142"/>
        <v>198</v>
      </c>
      <c r="S152" s="66">
        <f t="shared" si="142"/>
        <v>216</v>
      </c>
      <c r="T152" s="66">
        <f t="shared" si="142"/>
        <v>206</v>
      </c>
      <c r="U152" s="66">
        <f t="shared" si="142"/>
        <v>224</v>
      </c>
      <c r="V152" s="66">
        <f t="shared" si="142"/>
        <v>228</v>
      </c>
      <c r="W152" s="66">
        <f t="shared" si="142"/>
        <v>228</v>
      </c>
      <c r="X152" s="66">
        <f t="shared" si="142"/>
        <v>276</v>
      </c>
      <c r="Y152" s="66">
        <f t="shared" si="142"/>
        <v>249</v>
      </c>
      <c r="Z152" s="66">
        <f t="shared" si="142"/>
        <v>280</v>
      </c>
      <c r="AA152" s="73">
        <f t="shared" ref="AA152:AK152" si="143">+AA112-SUM(AA137:AA151)</f>
        <v>259.80290649311519</v>
      </c>
      <c r="AB152" s="73">
        <f t="shared" si="143"/>
        <v>264.46304863726482</v>
      </c>
      <c r="AC152" s="73">
        <f t="shared" si="143"/>
        <v>265.85776284250505</v>
      </c>
      <c r="AD152" s="73">
        <f t="shared" si="143"/>
        <v>271.99770040372096</v>
      </c>
      <c r="AE152" s="73">
        <f t="shared" si="143"/>
        <v>273.89366705957445</v>
      </c>
      <c r="AF152" s="73">
        <f t="shared" si="143"/>
        <v>279.55662523193769</v>
      </c>
      <c r="AG152" s="73">
        <f t="shared" si="143"/>
        <v>286.99769629780076</v>
      </c>
      <c r="AH152" s="73">
        <f t="shared" si="143"/>
        <v>287.22816289411821</v>
      </c>
      <c r="AI152" s="73">
        <f t="shared" si="143"/>
        <v>293.25947125608309</v>
      </c>
      <c r="AJ152" s="73">
        <f t="shared" si="143"/>
        <v>295.103233589296</v>
      </c>
      <c r="AK152" s="73">
        <f t="shared" si="143"/>
        <v>299.77123047634041</v>
      </c>
      <c r="AL152" s="71"/>
      <c r="AM152" s="71"/>
      <c r="AN152" s="71"/>
      <c r="AO152" s="71"/>
    </row>
    <row r="153" spans="1:41" s="64" customFormat="1" x14ac:dyDescent="0.2">
      <c r="AA153" s="64" t="b">
        <f t="shared" ref="AA153:AK153" si="144">SUM(AA137:AA152)=AA112</f>
        <v>1</v>
      </c>
      <c r="AB153" s="64" t="b">
        <f t="shared" si="144"/>
        <v>1</v>
      </c>
      <c r="AC153" s="64" t="b">
        <f t="shared" si="144"/>
        <v>1</v>
      </c>
      <c r="AD153" s="64" t="b">
        <f t="shared" si="144"/>
        <v>1</v>
      </c>
      <c r="AE153" s="64" t="b">
        <f t="shared" si="144"/>
        <v>1</v>
      </c>
      <c r="AF153" s="64" t="b">
        <f t="shared" si="144"/>
        <v>1</v>
      </c>
      <c r="AG153" s="64" t="b">
        <f t="shared" si="144"/>
        <v>1</v>
      </c>
      <c r="AH153" s="64" t="b">
        <f t="shared" si="144"/>
        <v>1</v>
      </c>
      <c r="AI153" s="64" t="b">
        <f t="shared" si="144"/>
        <v>1</v>
      </c>
      <c r="AJ153" s="64" t="b">
        <f t="shared" si="144"/>
        <v>1</v>
      </c>
      <c r="AK153" s="64" t="b">
        <f t="shared" si="144"/>
        <v>1</v>
      </c>
    </row>
    <row r="154" spans="1:41" s="67" customFormat="1" ht="14.4" thickBot="1" x14ac:dyDescent="0.3">
      <c r="A154" s="67" t="s">
        <v>1467</v>
      </c>
      <c r="P154" s="68"/>
      <c r="AK154" s="69"/>
    </row>
    <row r="155" spans="1:41" s="64" customFormat="1" x14ac:dyDescent="0.2">
      <c r="A155" s="64" t="s">
        <v>1417</v>
      </c>
      <c r="P155" s="66">
        <f>+P137</f>
        <v>22</v>
      </c>
      <c r="Q155" s="66">
        <f t="shared" ref="Q155:Z155" si="145">+Q137</f>
        <v>18</v>
      </c>
      <c r="R155" s="66">
        <f t="shared" si="145"/>
        <v>13</v>
      </c>
      <c r="S155" s="66">
        <f t="shared" si="145"/>
        <v>16</v>
      </c>
      <c r="T155" s="66">
        <f t="shared" si="145"/>
        <v>21</v>
      </c>
      <c r="U155" s="66">
        <f t="shared" si="145"/>
        <v>27</v>
      </c>
      <c r="V155" s="66">
        <f t="shared" si="145"/>
        <v>8</v>
      </c>
      <c r="W155" s="66">
        <f t="shared" si="145"/>
        <v>9</v>
      </c>
      <c r="X155" s="66">
        <f t="shared" si="145"/>
        <v>12</v>
      </c>
      <c r="Y155" s="66">
        <f t="shared" si="145"/>
        <v>11</v>
      </c>
      <c r="Z155" s="66">
        <f t="shared" si="145"/>
        <v>15</v>
      </c>
      <c r="AA155" s="73">
        <f t="shared" ref="AA155:AK155" si="146">+MROUND(AA$113*$AL117,1)</f>
        <v>13</v>
      </c>
      <c r="AB155" s="73">
        <f t="shared" si="146"/>
        <v>13</v>
      </c>
      <c r="AC155" s="73">
        <f t="shared" si="146"/>
        <v>13</v>
      </c>
      <c r="AD155" s="73">
        <f t="shared" si="146"/>
        <v>14</v>
      </c>
      <c r="AE155" s="73">
        <f t="shared" si="146"/>
        <v>14</v>
      </c>
      <c r="AF155" s="73">
        <f t="shared" si="146"/>
        <v>14</v>
      </c>
      <c r="AG155" s="73">
        <f t="shared" si="146"/>
        <v>14</v>
      </c>
      <c r="AH155" s="73">
        <f t="shared" si="146"/>
        <v>14</v>
      </c>
      <c r="AI155" s="73">
        <f t="shared" si="146"/>
        <v>15</v>
      </c>
      <c r="AJ155" s="73">
        <f t="shared" si="146"/>
        <v>15</v>
      </c>
      <c r="AK155" s="73">
        <f t="shared" si="146"/>
        <v>15</v>
      </c>
      <c r="AL155" s="71"/>
      <c r="AM155" s="71"/>
      <c r="AN155" s="71"/>
      <c r="AO155" s="71"/>
    </row>
    <row r="156" spans="1:41" s="64" customFormat="1" x14ac:dyDescent="0.2">
      <c r="A156" s="64" t="s">
        <v>1418</v>
      </c>
      <c r="P156" s="66">
        <f t="shared" ref="P156:Z170" si="147">+P138</f>
        <v>17</v>
      </c>
      <c r="Q156" s="66">
        <f t="shared" si="147"/>
        <v>24</v>
      </c>
      <c r="R156" s="66">
        <f t="shared" si="147"/>
        <v>29</v>
      </c>
      <c r="S156" s="66">
        <f t="shared" si="147"/>
        <v>20</v>
      </c>
      <c r="T156" s="66">
        <f t="shared" si="147"/>
        <v>25</v>
      </c>
      <c r="U156" s="66">
        <f t="shared" si="147"/>
        <v>18</v>
      </c>
      <c r="V156" s="66">
        <f t="shared" si="147"/>
        <v>27</v>
      </c>
      <c r="W156" s="66">
        <f t="shared" si="147"/>
        <v>19</v>
      </c>
      <c r="X156" s="66">
        <f t="shared" si="147"/>
        <v>24</v>
      </c>
      <c r="Y156" s="66">
        <f t="shared" si="147"/>
        <v>22</v>
      </c>
      <c r="Z156" s="66">
        <f t="shared" si="147"/>
        <v>29</v>
      </c>
      <c r="AA156" s="73">
        <f t="shared" ref="AA156:AK156" si="148">+MROUND(AA$113*$AL118,1)</f>
        <v>25</v>
      </c>
      <c r="AB156" s="73">
        <f t="shared" si="148"/>
        <v>26</v>
      </c>
      <c r="AC156" s="73">
        <f t="shared" si="148"/>
        <v>26</v>
      </c>
      <c r="AD156" s="73">
        <f t="shared" si="148"/>
        <v>27</v>
      </c>
      <c r="AE156" s="73">
        <f t="shared" si="148"/>
        <v>27</v>
      </c>
      <c r="AF156" s="73">
        <f t="shared" si="148"/>
        <v>28</v>
      </c>
      <c r="AG156" s="73">
        <f t="shared" si="148"/>
        <v>28</v>
      </c>
      <c r="AH156" s="73">
        <f t="shared" si="148"/>
        <v>28</v>
      </c>
      <c r="AI156" s="73">
        <f t="shared" si="148"/>
        <v>29</v>
      </c>
      <c r="AJ156" s="73">
        <f t="shared" si="148"/>
        <v>29</v>
      </c>
      <c r="AK156" s="73">
        <f t="shared" si="148"/>
        <v>30</v>
      </c>
      <c r="AL156" s="71"/>
      <c r="AM156" s="71"/>
      <c r="AN156" s="71"/>
      <c r="AO156" s="71"/>
    </row>
    <row r="157" spans="1:41" s="64" customFormat="1" x14ac:dyDescent="0.2">
      <c r="A157" s="64" t="s">
        <v>1419</v>
      </c>
      <c r="P157" s="66">
        <f t="shared" si="147"/>
        <v>41</v>
      </c>
      <c r="Q157" s="66">
        <f t="shared" si="147"/>
        <v>22</v>
      </c>
      <c r="R157" s="66">
        <f t="shared" si="147"/>
        <v>33</v>
      </c>
      <c r="S157" s="66">
        <f t="shared" si="147"/>
        <v>32</v>
      </c>
      <c r="T157" s="66">
        <f t="shared" si="147"/>
        <v>27</v>
      </c>
      <c r="U157" s="66">
        <f t="shared" si="147"/>
        <v>29</v>
      </c>
      <c r="V157" s="66">
        <f t="shared" si="147"/>
        <v>27</v>
      </c>
      <c r="W157" s="66">
        <f t="shared" si="147"/>
        <v>35</v>
      </c>
      <c r="X157" s="66">
        <f t="shared" si="147"/>
        <v>31</v>
      </c>
      <c r="Y157" s="66">
        <f t="shared" si="147"/>
        <v>34</v>
      </c>
      <c r="Z157" s="66">
        <f t="shared" si="147"/>
        <v>30</v>
      </c>
      <c r="AA157" s="73">
        <f t="shared" ref="AA157:AK157" si="149">+MROUND(AA$113*$AL119,1)</f>
        <v>32</v>
      </c>
      <c r="AB157" s="73">
        <f t="shared" si="149"/>
        <v>33</v>
      </c>
      <c r="AC157" s="73">
        <f t="shared" si="149"/>
        <v>33</v>
      </c>
      <c r="AD157" s="73">
        <f t="shared" si="149"/>
        <v>34</v>
      </c>
      <c r="AE157" s="73">
        <f t="shared" si="149"/>
        <v>34</v>
      </c>
      <c r="AF157" s="73">
        <f t="shared" si="149"/>
        <v>35</v>
      </c>
      <c r="AG157" s="73">
        <f t="shared" si="149"/>
        <v>36</v>
      </c>
      <c r="AH157" s="73">
        <f t="shared" si="149"/>
        <v>36</v>
      </c>
      <c r="AI157" s="73">
        <f t="shared" si="149"/>
        <v>37</v>
      </c>
      <c r="AJ157" s="73">
        <f t="shared" si="149"/>
        <v>37</v>
      </c>
      <c r="AK157" s="73">
        <f t="shared" si="149"/>
        <v>38</v>
      </c>
      <c r="AL157" s="71"/>
      <c r="AM157" s="71"/>
      <c r="AN157" s="71"/>
      <c r="AO157" s="71"/>
    </row>
    <row r="158" spans="1:41" s="64" customFormat="1" x14ac:dyDescent="0.2">
      <c r="A158" s="64" t="s">
        <v>1420</v>
      </c>
      <c r="P158" s="66">
        <f t="shared" si="147"/>
        <v>257</v>
      </c>
      <c r="Q158" s="66">
        <f t="shared" si="147"/>
        <v>225</v>
      </c>
      <c r="R158" s="66">
        <f t="shared" si="147"/>
        <v>235</v>
      </c>
      <c r="S158" s="66">
        <f t="shared" si="147"/>
        <v>274</v>
      </c>
      <c r="T158" s="66">
        <f t="shared" si="147"/>
        <v>292</v>
      </c>
      <c r="U158" s="66">
        <f t="shared" si="147"/>
        <v>245</v>
      </c>
      <c r="V158" s="66">
        <f t="shared" si="147"/>
        <v>276</v>
      </c>
      <c r="W158" s="66">
        <f t="shared" si="147"/>
        <v>264</v>
      </c>
      <c r="X158" s="66">
        <f t="shared" si="147"/>
        <v>284</v>
      </c>
      <c r="Y158" s="66">
        <f t="shared" si="147"/>
        <v>269</v>
      </c>
      <c r="Z158" s="66">
        <f t="shared" si="147"/>
        <v>277</v>
      </c>
      <c r="AA158" s="73">
        <f t="shared" ref="AA158:AK158" si="150">+MROUND(AA$113*$AL120,1)</f>
        <v>282</v>
      </c>
      <c r="AB158" s="73">
        <f t="shared" si="150"/>
        <v>287</v>
      </c>
      <c r="AC158" s="73">
        <f t="shared" si="150"/>
        <v>292</v>
      </c>
      <c r="AD158" s="73">
        <f t="shared" si="150"/>
        <v>296</v>
      </c>
      <c r="AE158" s="73">
        <f t="shared" si="150"/>
        <v>301</v>
      </c>
      <c r="AF158" s="73">
        <f t="shared" si="150"/>
        <v>306</v>
      </c>
      <c r="AG158" s="73">
        <f t="shared" si="150"/>
        <v>311</v>
      </c>
      <c r="AH158" s="73">
        <f t="shared" si="150"/>
        <v>316</v>
      </c>
      <c r="AI158" s="73">
        <f t="shared" si="150"/>
        <v>321</v>
      </c>
      <c r="AJ158" s="73">
        <f t="shared" si="150"/>
        <v>326</v>
      </c>
      <c r="AK158" s="73">
        <f t="shared" si="150"/>
        <v>331</v>
      </c>
      <c r="AL158" s="71"/>
      <c r="AM158" s="71"/>
      <c r="AN158" s="71"/>
      <c r="AO158" s="71"/>
    </row>
    <row r="159" spans="1:41" s="64" customFormat="1" x14ac:dyDescent="0.2">
      <c r="A159" s="72">
        <v>1</v>
      </c>
      <c r="P159" s="66">
        <f t="shared" si="147"/>
        <v>250</v>
      </c>
      <c r="Q159" s="66">
        <f t="shared" si="147"/>
        <v>247</v>
      </c>
      <c r="R159" s="66">
        <f t="shared" si="147"/>
        <v>241</v>
      </c>
      <c r="S159" s="66">
        <f t="shared" si="147"/>
        <v>253</v>
      </c>
      <c r="T159" s="66">
        <f t="shared" si="147"/>
        <v>261</v>
      </c>
      <c r="U159" s="66">
        <f t="shared" si="147"/>
        <v>285</v>
      </c>
      <c r="V159" s="66">
        <f t="shared" si="147"/>
        <v>253</v>
      </c>
      <c r="W159" s="66">
        <f t="shared" si="147"/>
        <v>287</v>
      </c>
      <c r="X159" s="66">
        <f t="shared" si="147"/>
        <v>269</v>
      </c>
      <c r="Y159" s="66">
        <f t="shared" si="147"/>
        <v>274</v>
      </c>
      <c r="Z159" s="66">
        <f t="shared" si="147"/>
        <v>290</v>
      </c>
      <c r="AA159" s="73">
        <f t="shared" ref="AA159:AK159" si="151">+MROUND(AA$113*$AL121,1)</f>
        <v>283</v>
      </c>
      <c r="AB159" s="73">
        <f t="shared" si="151"/>
        <v>288</v>
      </c>
      <c r="AC159" s="73">
        <f t="shared" si="151"/>
        <v>293</v>
      </c>
      <c r="AD159" s="73">
        <f t="shared" si="151"/>
        <v>297</v>
      </c>
      <c r="AE159" s="73">
        <f t="shared" si="151"/>
        <v>302</v>
      </c>
      <c r="AF159" s="73">
        <f t="shared" si="151"/>
        <v>307</v>
      </c>
      <c r="AG159" s="73">
        <f t="shared" si="151"/>
        <v>312</v>
      </c>
      <c r="AH159" s="73">
        <f t="shared" si="151"/>
        <v>317</v>
      </c>
      <c r="AI159" s="73">
        <f t="shared" si="151"/>
        <v>322</v>
      </c>
      <c r="AJ159" s="73">
        <f t="shared" si="151"/>
        <v>327</v>
      </c>
      <c r="AK159" s="73">
        <f t="shared" si="151"/>
        <v>332</v>
      </c>
      <c r="AL159" s="71"/>
      <c r="AM159" s="71"/>
      <c r="AN159" s="71"/>
      <c r="AO159" s="71"/>
    </row>
    <row r="160" spans="1:41" s="64" customFormat="1" x14ac:dyDescent="0.2">
      <c r="A160" s="72">
        <v>2</v>
      </c>
      <c r="P160" s="66">
        <f t="shared" si="147"/>
        <v>246</v>
      </c>
      <c r="Q160" s="66">
        <f t="shared" si="147"/>
        <v>251</v>
      </c>
      <c r="R160" s="66">
        <f t="shared" si="147"/>
        <v>259</v>
      </c>
      <c r="S160" s="66">
        <f t="shared" si="147"/>
        <v>266</v>
      </c>
      <c r="T160" s="66">
        <f t="shared" si="147"/>
        <v>238</v>
      </c>
      <c r="U160" s="66">
        <f t="shared" si="147"/>
        <v>259</v>
      </c>
      <c r="V160" s="66">
        <f t="shared" si="147"/>
        <v>302</v>
      </c>
      <c r="W160" s="66">
        <f t="shared" si="147"/>
        <v>246</v>
      </c>
      <c r="X160" s="66">
        <f t="shared" si="147"/>
        <v>277</v>
      </c>
      <c r="Y160" s="66">
        <f t="shared" si="147"/>
        <v>259</v>
      </c>
      <c r="Z160" s="66">
        <f t="shared" si="147"/>
        <v>285</v>
      </c>
      <c r="AA160" s="73">
        <f t="shared" ref="AA160:AK160" si="152">+MROUND(AA$113*$AL122,1)</f>
        <v>279</v>
      </c>
      <c r="AB160" s="73">
        <f t="shared" si="152"/>
        <v>284</v>
      </c>
      <c r="AC160" s="73">
        <f t="shared" si="152"/>
        <v>288</v>
      </c>
      <c r="AD160" s="73">
        <f t="shared" si="152"/>
        <v>293</v>
      </c>
      <c r="AE160" s="73">
        <f t="shared" si="152"/>
        <v>298</v>
      </c>
      <c r="AF160" s="73">
        <f t="shared" si="152"/>
        <v>302</v>
      </c>
      <c r="AG160" s="73">
        <f t="shared" si="152"/>
        <v>307</v>
      </c>
      <c r="AH160" s="73">
        <f t="shared" si="152"/>
        <v>312</v>
      </c>
      <c r="AI160" s="73">
        <f t="shared" si="152"/>
        <v>317</v>
      </c>
      <c r="AJ160" s="73">
        <f t="shared" si="152"/>
        <v>322</v>
      </c>
      <c r="AK160" s="73">
        <f t="shared" si="152"/>
        <v>328</v>
      </c>
      <c r="AL160" s="71"/>
      <c r="AM160" s="71"/>
      <c r="AN160" s="71"/>
      <c r="AO160" s="71"/>
    </row>
    <row r="161" spans="1:41" s="64" customFormat="1" x14ac:dyDescent="0.2">
      <c r="A161" s="72">
        <v>3</v>
      </c>
      <c r="P161" s="66">
        <f t="shared" si="147"/>
        <v>219</v>
      </c>
      <c r="Q161" s="66">
        <f t="shared" si="147"/>
        <v>258</v>
      </c>
      <c r="R161" s="66">
        <f t="shared" si="147"/>
        <v>275</v>
      </c>
      <c r="S161" s="66">
        <f t="shared" si="147"/>
        <v>268</v>
      </c>
      <c r="T161" s="66">
        <f t="shared" si="147"/>
        <v>242</v>
      </c>
      <c r="U161" s="66">
        <f t="shared" si="147"/>
        <v>229</v>
      </c>
      <c r="V161" s="66">
        <f t="shared" si="147"/>
        <v>263</v>
      </c>
      <c r="W161" s="66">
        <f t="shared" si="147"/>
        <v>295</v>
      </c>
      <c r="X161" s="66">
        <f t="shared" si="147"/>
        <v>238</v>
      </c>
      <c r="Y161" s="66">
        <f t="shared" si="147"/>
        <v>284</v>
      </c>
      <c r="Z161" s="66">
        <f t="shared" si="147"/>
        <v>268</v>
      </c>
      <c r="AA161" s="73">
        <f t="shared" ref="AA161:AK161" si="153">+MROUND(AA$113*$AL123,1)</f>
        <v>269</v>
      </c>
      <c r="AB161" s="73">
        <f t="shared" si="153"/>
        <v>273</v>
      </c>
      <c r="AC161" s="73">
        <f t="shared" si="153"/>
        <v>278</v>
      </c>
      <c r="AD161" s="73">
        <f t="shared" si="153"/>
        <v>282</v>
      </c>
      <c r="AE161" s="73">
        <f t="shared" si="153"/>
        <v>287</v>
      </c>
      <c r="AF161" s="73">
        <f t="shared" si="153"/>
        <v>291</v>
      </c>
      <c r="AG161" s="73">
        <f t="shared" si="153"/>
        <v>296</v>
      </c>
      <c r="AH161" s="73">
        <f t="shared" si="153"/>
        <v>301</v>
      </c>
      <c r="AI161" s="73">
        <f t="shared" si="153"/>
        <v>305</v>
      </c>
      <c r="AJ161" s="73">
        <f t="shared" si="153"/>
        <v>310</v>
      </c>
      <c r="AK161" s="73">
        <f t="shared" si="153"/>
        <v>315</v>
      </c>
      <c r="AL161" s="71"/>
      <c r="AM161" s="71"/>
      <c r="AN161" s="71"/>
      <c r="AO161" s="71"/>
    </row>
    <row r="162" spans="1:41" s="64" customFormat="1" x14ac:dyDescent="0.2">
      <c r="A162" s="72">
        <v>4</v>
      </c>
      <c r="P162" s="66">
        <f t="shared" si="147"/>
        <v>255</v>
      </c>
      <c r="Q162" s="66">
        <f t="shared" si="147"/>
        <v>249</v>
      </c>
      <c r="R162" s="66">
        <f t="shared" si="147"/>
        <v>267</v>
      </c>
      <c r="S162" s="66">
        <f t="shared" si="147"/>
        <v>290</v>
      </c>
      <c r="T162" s="66">
        <f t="shared" si="147"/>
        <v>260</v>
      </c>
      <c r="U162" s="66">
        <f t="shared" si="147"/>
        <v>219</v>
      </c>
      <c r="V162" s="66">
        <f t="shared" si="147"/>
        <v>229</v>
      </c>
      <c r="W162" s="66">
        <f t="shared" si="147"/>
        <v>240</v>
      </c>
      <c r="X162" s="66">
        <f t="shared" si="147"/>
        <v>289</v>
      </c>
      <c r="Y162" s="66">
        <f t="shared" si="147"/>
        <v>244</v>
      </c>
      <c r="Z162" s="66">
        <f t="shared" si="147"/>
        <v>266</v>
      </c>
      <c r="AA162" s="73">
        <f t="shared" ref="AA162:AK162" si="154">+MROUND(AA$113*$AL124,1)</f>
        <v>272</v>
      </c>
      <c r="AB162" s="73">
        <f t="shared" si="154"/>
        <v>276</v>
      </c>
      <c r="AC162" s="73">
        <f t="shared" si="154"/>
        <v>281</v>
      </c>
      <c r="AD162" s="73">
        <f t="shared" si="154"/>
        <v>285</v>
      </c>
      <c r="AE162" s="73">
        <f t="shared" si="154"/>
        <v>290</v>
      </c>
      <c r="AF162" s="73">
        <f t="shared" si="154"/>
        <v>294</v>
      </c>
      <c r="AG162" s="73">
        <f t="shared" si="154"/>
        <v>299</v>
      </c>
      <c r="AH162" s="73">
        <f t="shared" si="154"/>
        <v>304</v>
      </c>
      <c r="AI162" s="73">
        <f t="shared" si="154"/>
        <v>309</v>
      </c>
      <c r="AJ162" s="73">
        <f t="shared" si="154"/>
        <v>314</v>
      </c>
      <c r="AK162" s="73">
        <f t="shared" si="154"/>
        <v>319</v>
      </c>
      <c r="AL162" s="71"/>
      <c r="AM162" s="71"/>
      <c r="AN162" s="71"/>
      <c r="AO162" s="71"/>
    </row>
    <row r="163" spans="1:41" s="64" customFormat="1" x14ac:dyDescent="0.2">
      <c r="A163" s="72">
        <v>5</v>
      </c>
      <c r="P163" s="66">
        <f t="shared" si="147"/>
        <v>238</v>
      </c>
      <c r="Q163" s="66">
        <f t="shared" si="147"/>
        <v>244</v>
      </c>
      <c r="R163" s="66">
        <f t="shared" si="147"/>
        <v>252</v>
      </c>
      <c r="S163" s="66">
        <f t="shared" si="147"/>
        <v>271</v>
      </c>
      <c r="T163" s="66">
        <f t="shared" si="147"/>
        <v>285</v>
      </c>
      <c r="U163" s="66">
        <f t="shared" si="147"/>
        <v>274</v>
      </c>
      <c r="V163" s="66">
        <f t="shared" si="147"/>
        <v>230</v>
      </c>
      <c r="W163" s="66">
        <f t="shared" si="147"/>
        <v>244</v>
      </c>
      <c r="X163" s="66">
        <f t="shared" si="147"/>
        <v>246</v>
      </c>
      <c r="Y163" s="66">
        <f t="shared" si="147"/>
        <v>282</v>
      </c>
      <c r="Z163" s="66">
        <f t="shared" si="147"/>
        <v>248</v>
      </c>
      <c r="AA163" s="73">
        <f t="shared" ref="AA163:AK163" si="155">+MROUND(AA$113*$AL125,1)</f>
        <v>264</v>
      </c>
      <c r="AB163" s="73">
        <f t="shared" si="155"/>
        <v>268</v>
      </c>
      <c r="AC163" s="73">
        <f t="shared" si="155"/>
        <v>273</v>
      </c>
      <c r="AD163" s="73">
        <f t="shared" si="155"/>
        <v>277</v>
      </c>
      <c r="AE163" s="73">
        <f t="shared" si="155"/>
        <v>282</v>
      </c>
      <c r="AF163" s="73">
        <f t="shared" si="155"/>
        <v>286</v>
      </c>
      <c r="AG163" s="73">
        <f t="shared" si="155"/>
        <v>291</v>
      </c>
      <c r="AH163" s="73">
        <f t="shared" si="155"/>
        <v>295</v>
      </c>
      <c r="AI163" s="73">
        <f t="shared" si="155"/>
        <v>300</v>
      </c>
      <c r="AJ163" s="73">
        <f t="shared" si="155"/>
        <v>305</v>
      </c>
      <c r="AK163" s="73">
        <f t="shared" si="155"/>
        <v>310</v>
      </c>
      <c r="AL163" s="71"/>
      <c r="AM163" s="71"/>
      <c r="AN163" s="71"/>
      <c r="AO163" s="71"/>
    </row>
    <row r="164" spans="1:41" s="64" customFormat="1" x14ac:dyDescent="0.2">
      <c r="A164" s="72">
        <v>6</v>
      </c>
      <c r="P164" s="66">
        <f t="shared" si="147"/>
        <v>264</v>
      </c>
      <c r="Q164" s="66">
        <f t="shared" si="147"/>
        <v>255</v>
      </c>
      <c r="R164" s="66">
        <f t="shared" si="147"/>
        <v>262</v>
      </c>
      <c r="S164" s="66">
        <f t="shared" si="147"/>
        <v>261</v>
      </c>
      <c r="T164" s="66">
        <f t="shared" si="147"/>
        <v>281</v>
      </c>
      <c r="U164" s="66">
        <f t="shared" si="147"/>
        <v>292</v>
      </c>
      <c r="V164" s="66">
        <f t="shared" si="147"/>
        <v>284</v>
      </c>
      <c r="W164" s="66">
        <f t="shared" si="147"/>
        <v>265</v>
      </c>
      <c r="X164" s="66">
        <f t="shared" si="147"/>
        <v>256</v>
      </c>
      <c r="Y164" s="66">
        <f t="shared" si="147"/>
        <v>260</v>
      </c>
      <c r="Z164" s="66">
        <f t="shared" si="147"/>
        <v>314</v>
      </c>
      <c r="AA164" s="73">
        <f t="shared" ref="AA164:AK164" si="156">+MROUND(AA$113*$AL126,1)</f>
        <v>282</v>
      </c>
      <c r="AB164" s="73">
        <f t="shared" si="156"/>
        <v>287</v>
      </c>
      <c r="AC164" s="73">
        <f t="shared" si="156"/>
        <v>291</v>
      </c>
      <c r="AD164" s="73">
        <f t="shared" si="156"/>
        <v>296</v>
      </c>
      <c r="AE164" s="73">
        <f t="shared" si="156"/>
        <v>301</v>
      </c>
      <c r="AF164" s="73">
        <f t="shared" si="156"/>
        <v>305</v>
      </c>
      <c r="AG164" s="73">
        <f t="shared" si="156"/>
        <v>310</v>
      </c>
      <c r="AH164" s="73">
        <f t="shared" si="156"/>
        <v>315</v>
      </c>
      <c r="AI164" s="73">
        <f t="shared" si="156"/>
        <v>320</v>
      </c>
      <c r="AJ164" s="73">
        <f t="shared" si="156"/>
        <v>326</v>
      </c>
      <c r="AK164" s="73">
        <f t="shared" si="156"/>
        <v>331</v>
      </c>
      <c r="AL164" s="71"/>
      <c r="AM164" s="71"/>
      <c r="AN164" s="71"/>
      <c r="AO164" s="71"/>
    </row>
    <row r="165" spans="1:41" s="64" customFormat="1" x14ac:dyDescent="0.2">
      <c r="A165" s="72">
        <v>7</v>
      </c>
      <c r="P165" s="66">
        <f t="shared" si="147"/>
        <v>263</v>
      </c>
      <c r="Q165" s="66">
        <f t="shared" si="147"/>
        <v>269</v>
      </c>
      <c r="R165" s="66">
        <f t="shared" si="147"/>
        <v>255</v>
      </c>
      <c r="S165" s="66">
        <f t="shared" si="147"/>
        <v>284</v>
      </c>
      <c r="T165" s="66">
        <f t="shared" si="147"/>
        <v>246</v>
      </c>
      <c r="U165" s="66">
        <f t="shared" si="147"/>
        <v>266</v>
      </c>
      <c r="V165" s="66">
        <f t="shared" si="147"/>
        <v>303</v>
      </c>
      <c r="W165" s="66">
        <f t="shared" si="147"/>
        <v>301</v>
      </c>
      <c r="X165" s="66">
        <f t="shared" si="147"/>
        <v>257</v>
      </c>
      <c r="Y165" s="66">
        <f t="shared" si="147"/>
        <v>279</v>
      </c>
      <c r="Z165" s="66">
        <f t="shared" si="147"/>
        <v>264</v>
      </c>
      <c r="AA165" s="73">
        <f t="shared" ref="AA165:AK165" si="157">+MROUND(AA$113*$AL127,1)</f>
        <v>272</v>
      </c>
      <c r="AB165" s="73">
        <f t="shared" si="157"/>
        <v>277</v>
      </c>
      <c r="AC165" s="73">
        <f t="shared" si="157"/>
        <v>281</v>
      </c>
      <c r="AD165" s="73">
        <f t="shared" si="157"/>
        <v>286</v>
      </c>
      <c r="AE165" s="73">
        <f t="shared" si="157"/>
        <v>290</v>
      </c>
      <c r="AF165" s="73">
        <f t="shared" si="157"/>
        <v>295</v>
      </c>
      <c r="AG165" s="73">
        <f t="shared" si="157"/>
        <v>300</v>
      </c>
      <c r="AH165" s="73">
        <f t="shared" si="157"/>
        <v>304</v>
      </c>
      <c r="AI165" s="73">
        <f t="shared" si="157"/>
        <v>309</v>
      </c>
      <c r="AJ165" s="73">
        <f t="shared" si="157"/>
        <v>314</v>
      </c>
      <c r="AK165" s="73">
        <f t="shared" si="157"/>
        <v>319</v>
      </c>
      <c r="AL165" s="71"/>
      <c r="AM165" s="71"/>
      <c r="AN165" s="71"/>
      <c r="AO165" s="71"/>
    </row>
    <row r="166" spans="1:41" s="64" customFormat="1" x14ac:dyDescent="0.2">
      <c r="A166" s="72">
        <v>8</v>
      </c>
      <c r="P166" s="66">
        <f t="shared" si="147"/>
        <v>219</v>
      </c>
      <c r="Q166" s="66">
        <f t="shared" si="147"/>
        <v>263</v>
      </c>
      <c r="R166" s="66">
        <f t="shared" si="147"/>
        <v>258</v>
      </c>
      <c r="S166" s="66">
        <f t="shared" si="147"/>
        <v>244</v>
      </c>
      <c r="T166" s="66">
        <f t="shared" si="147"/>
        <v>283</v>
      </c>
      <c r="U166" s="66">
        <f t="shared" si="147"/>
        <v>244</v>
      </c>
      <c r="V166" s="66">
        <f t="shared" si="147"/>
        <v>273</v>
      </c>
      <c r="W166" s="66">
        <f t="shared" si="147"/>
        <v>306</v>
      </c>
      <c r="X166" s="66">
        <f t="shared" si="147"/>
        <v>289</v>
      </c>
      <c r="Y166" s="66">
        <f t="shared" si="147"/>
        <v>242</v>
      </c>
      <c r="Z166" s="66">
        <f t="shared" si="147"/>
        <v>274</v>
      </c>
      <c r="AA166" s="73">
        <f t="shared" ref="AA166:AK166" si="158">+MROUND(AA$113*$AL128,1)</f>
        <v>274</v>
      </c>
      <c r="AB166" s="73">
        <f t="shared" si="158"/>
        <v>278</v>
      </c>
      <c r="AC166" s="73">
        <f t="shared" si="158"/>
        <v>283</v>
      </c>
      <c r="AD166" s="73">
        <f t="shared" si="158"/>
        <v>287</v>
      </c>
      <c r="AE166" s="73">
        <f t="shared" si="158"/>
        <v>292</v>
      </c>
      <c r="AF166" s="73">
        <f t="shared" si="158"/>
        <v>297</v>
      </c>
      <c r="AG166" s="73">
        <f t="shared" si="158"/>
        <v>301</v>
      </c>
      <c r="AH166" s="73">
        <f t="shared" si="158"/>
        <v>306</v>
      </c>
      <c r="AI166" s="73">
        <f t="shared" si="158"/>
        <v>311</v>
      </c>
      <c r="AJ166" s="73">
        <f t="shared" si="158"/>
        <v>316</v>
      </c>
      <c r="AK166" s="73">
        <f t="shared" si="158"/>
        <v>321</v>
      </c>
      <c r="AL166" s="71"/>
      <c r="AM166" s="71"/>
      <c r="AN166" s="71"/>
      <c r="AO166" s="71"/>
    </row>
    <row r="167" spans="1:41" s="64" customFormat="1" x14ac:dyDescent="0.2">
      <c r="A167" s="72">
        <v>9</v>
      </c>
      <c r="P167" s="66">
        <f t="shared" si="147"/>
        <v>253</v>
      </c>
      <c r="Q167" s="66">
        <f t="shared" si="147"/>
        <v>214</v>
      </c>
      <c r="R167" s="66">
        <f t="shared" si="147"/>
        <v>254</v>
      </c>
      <c r="S167" s="66">
        <f t="shared" si="147"/>
        <v>239</v>
      </c>
      <c r="T167" s="66">
        <f t="shared" si="147"/>
        <v>239</v>
      </c>
      <c r="U167" s="66">
        <f t="shared" si="147"/>
        <v>249</v>
      </c>
      <c r="V167" s="66">
        <f t="shared" si="147"/>
        <v>250</v>
      </c>
      <c r="W167" s="66">
        <f t="shared" si="147"/>
        <v>272</v>
      </c>
      <c r="X167" s="66">
        <f t="shared" si="147"/>
        <v>296</v>
      </c>
      <c r="Y167" s="66">
        <f t="shared" si="147"/>
        <v>305</v>
      </c>
      <c r="Z167" s="66">
        <f t="shared" si="147"/>
        <v>250</v>
      </c>
      <c r="AA167" s="73">
        <f t="shared" ref="AA167:AK167" si="159">+MROUND(AA$113*$AL129,1)</f>
        <v>290</v>
      </c>
      <c r="AB167" s="73">
        <f t="shared" si="159"/>
        <v>295</v>
      </c>
      <c r="AC167" s="73">
        <f t="shared" si="159"/>
        <v>299</v>
      </c>
      <c r="AD167" s="73">
        <f t="shared" si="159"/>
        <v>304</v>
      </c>
      <c r="AE167" s="73">
        <f t="shared" si="159"/>
        <v>309</v>
      </c>
      <c r="AF167" s="73">
        <f t="shared" si="159"/>
        <v>314</v>
      </c>
      <c r="AG167" s="73">
        <f t="shared" si="159"/>
        <v>319</v>
      </c>
      <c r="AH167" s="73">
        <f t="shared" si="159"/>
        <v>324</v>
      </c>
      <c r="AI167" s="73">
        <f t="shared" si="159"/>
        <v>329</v>
      </c>
      <c r="AJ167" s="73">
        <f t="shared" si="159"/>
        <v>335</v>
      </c>
      <c r="AK167" s="73">
        <f t="shared" si="159"/>
        <v>340</v>
      </c>
      <c r="AL167" s="71"/>
      <c r="AM167" s="71"/>
      <c r="AN167" s="71"/>
      <c r="AO167" s="71"/>
    </row>
    <row r="168" spans="1:41" s="64" customFormat="1" x14ac:dyDescent="0.2">
      <c r="A168" s="72">
        <v>10</v>
      </c>
      <c r="P168" s="66">
        <f t="shared" si="147"/>
        <v>228</v>
      </c>
      <c r="Q168" s="66">
        <f t="shared" si="147"/>
        <v>235</v>
      </c>
      <c r="R168" s="66">
        <f t="shared" si="147"/>
        <v>223</v>
      </c>
      <c r="S168" s="66">
        <f t="shared" si="147"/>
        <v>235</v>
      </c>
      <c r="T168" s="66">
        <f t="shared" si="147"/>
        <v>227</v>
      </c>
      <c r="U168" s="66">
        <f t="shared" si="147"/>
        <v>210</v>
      </c>
      <c r="V168" s="66">
        <f t="shared" si="147"/>
        <v>270</v>
      </c>
      <c r="W168" s="66">
        <f t="shared" si="147"/>
        <v>246</v>
      </c>
      <c r="X168" s="66">
        <f t="shared" si="147"/>
        <v>278</v>
      </c>
      <c r="Y168" s="66">
        <f t="shared" si="147"/>
        <v>285</v>
      </c>
      <c r="Z168" s="66">
        <f t="shared" si="147"/>
        <v>307</v>
      </c>
      <c r="AA168" s="73">
        <f t="shared" ref="AA168:AK168" si="160">+MROUND(AA$113*$AL130,1)</f>
        <v>296</v>
      </c>
      <c r="AB168" s="73">
        <f t="shared" si="160"/>
        <v>301</v>
      </c>
      <c r="AC168" s="73">
        <f t="shared" si="160"/>
        <v>305</v>
      </c>
      <c r="AD168" s="73">
        <f t="shared" si="160"/>
        <v>310</v>
      </c>
      <c r="AE168" s="73">
        <f t="shared" si="160"/>
        <v>315</v>
      </c>
      <c r="AF168" s="73">
        <f t="shared" si="160"/>
        <v>320</v>
      </c>
      <c r="AG168" s="73">
        <f t="shared" si="160"/>
        <v>326</v>
      </c>
      <c r="AH168" s="73">
        <f t="shared" si="160"/>
        <v>331</v>
      </c>
      <c r="AI168" s="73">
        <f t="shared" si="160"/>
        <v>336</v>
      </c>
      <c r="AJ168" s="73">
        <f t="shared" si="160"/>
        <v>342</v>
      </c>
      <c r="AK168" s="73">
        <f t="shared" si="160"/>
        <v>347</v>
      </c>
      <c r="AL168" s="71"/>
      <c r="AM168" s="71"/>
      <c r="AN168" s="71"/>
      <c r="AO168" s="71"/>
    </row>
    <row r="169" spans="1:41" s="64" customFormat="1" x14ac:dyDescent="0.2">
      <c r="A169" s="72">
        <v>11</v>
      </c>
      <c r="P169" s="66">
        <f t="shared" si="147"/>
        <v>209</v>
      </c>
      <c r="Q169" s="66">
        <f t="shared" si="147"/>
        <v>231</v>
      </c>
      <c r="R169" s="66">
        <f t="shared" si="147"/>
        <v>230</v>
      </c>
      <c r="S169" s="66">
        <f t="shared" si="147"/>
        <v>213</v>
      </c>
      <c r="T169" s="66">
        <f t="shared" si="147"/>
        <v>238</v>
      </c>
      <c r="U169" s="66">
        <f t="shared" si="147"/>
        <v>216</v>
      </c>
      <c r="V169" s="66">
        <f t="shared" si="147"/>
        <v>234</v>
      </c>
      <c r="W169" s="66">
        <f t="shared" si="147"/>
        <v>268</v>
      </c>
      <c r="X169" s="66">
        <f t="shared" si="147"/>
        <v>251</v>
      </c>
      <c r="Y169" s="66">
        <f t="shared" si="147"/>
        <v>263</v>
      </c>
      <c r="Z169" s="66">
        <f t="shared" si="147"/>
        <v>284</v>
      </c>
      <c r="AA169" s="73">
        <f t="shared" ref="AA169:AK169" si="161">+MROUND(AA$113*$AL131,1)</f>
        <v>271</v>
      </c>
      <c r="AB169" s="73">
        <f t="shared" si="161"/>
        <v>276</v>
      </c>
      <c r="AC169" s="73">
        <f t="shared" si="161"/>
        <v>280</v>
      </c>
      <c r="AD169" s="73">
        <f t="shared" si="161"/>
        <v>285</v>
      </c>
      <c r="AE169" s="73">
        <f t="shared" si="161"/>
        <v>289</v>
      </c>
      <c r="AF169" s="73">
        <f t="shared" si="161"/>
        <v>294</v>
      </c>
      <c r="AG169" s="73">
        <f t="shared" si="161"/>
        <v>299</v>
      </c>
      <c r="AH169" s="73">
        <f t="shared" si="161"/>
        <v>303</v>
      </c>
      <c r="AI169" s="73">
        <f t="shared" si="161"/>
        <v>308</v>
      </c>
      <c r="AJ169" s="73">
        <f t="shared" si="161"/>
        <v>313</v>
      </c>
      <c r="AK169" s="73">
        <f t="shared" si="161"/>
        <v>318</v>
      </c>
      <c r="AL169" s="71"/>
      <c r="AM169" s="71"/>
      <c r="AN169" s="71"/>
      <c r="AO169" s="71"/>
    </row>
    <row r="170" spans="1:41" s="64" customFormat="1" x14ac:dyDescent="0.2">
      <c r="A170" s="72">
        <v>12</v>
      </c>
      <c r="P170" s="66">
        <f t="shared" si="147"/>
        <v>194</v>
      </c>
      <c r="Q170" s="66">
        <f t="shared" si="147"/>
        <v>186</v>
      </c>
      <c r="R170" s="66">
        <f t="shared" si="147"/>
        <v>198</v>
      </c>
      <c r="S170" s="66">
        <f t="shared" si="147"/>
        <v>216</v>
      </c>
      <c r="T170" s="66">
        <f t="shared" si="147"/>
        <v>206</v>
      </c>
      <c r="U170" s="66">
        <f t="shared" si="147"/>
        <v>224</v>
      </c>
      <c r="V170" s="66">
        <f t="shared" si="147"/>
        <v>228</v>
      </c>
      <c r="W170" s="66">
        <f t="shared" si="147"/>
        <v>228</v>
      </c>
      <c r="X170" s="66">
        <f t="shared" si="147"/>
        <v>276</v>
      </c>
      <c r="Y170" s="66">
        <f t="shared" si="147"/>
        <v>249</v>
      </c>
      <c r="Z170" s="66">
        <f t="shared" si="147"/>
        <v>280</v>
      </c>
      <c r="AA170" s="73">
        <f t="shared" ref="AA170:AK170" si="162">+AA113-SUM(AA155:AA169)</f>
        <v>275.54454811730284</v>
      </c>
      <c r="AB170" s="73">
        <f t="shared" si="162"/>
        <v>276.78521534199126</v>
      </c>
      <c r="AC170" s="73">
        <f t="shared" si="162"/>
        <v>282.9796573089975</v>
      </c>
      <c r="AD170" s="73">
        <f t="shared" si="162"/>
        <v>287.14322979167218</v>
      </c>
      <c r="AE170" s="73">
        <f t="shared" si="162"/>
        <v>291.29153579131844</v>
      </c>
      <c r="AF170" s="73">
        <f t="shared" si="162"/>
        <v>297.44042951755864</v>
      </c>
      <c r="AG170" s="73">
        <f t="shared" si="162"/>
        <v>300.60602043279096</v>
      </c>
      <c r="AH170" s="73">
        <f t="shared" si="162"/>
        <v>308.80467736175888</v>
      </c>
      <c r="AI170" s="73">
        <f t="shared" si="162"/>
        <v>313.05303266728333</v>
      </c>
      <c r="AJ170" s="73">
        <f t="shared" si="162"/>
        <v>317.36798649322645</v>
      </c>
      <c r="AK170" s="73">
        <f t="shared" si="162"/>
        <v>322.76671107576749</v>
      </c>
      <c r="AL170" s="71"/>
      <c r="AM170" s="71"/>
      <c r="AN170" s="71"/>
      <c r="AO170" s="71"/>
    </row>
    <row r="171" spans="1:41" s="64" customFormat="1" x14ac:dyDescent="0.2">
      <c r="AA171" s="64" t="b">
        <f t="shared" ref="AA171:AK171" si="163">SUM(AA155:AA170)=AA113</f>
        <v>1</v>
      </c>
      <c r="AB171" s="64" t="b">
        <f t="shared" si="163"/>
        <v>1</v>
      </c>
      <c r="AC171" s="64" t="b">
        <f t="shared" si="163"/>
        <v>1</v>
      </c>
      <c r="AD171" s="64" t="b">
        <f t="shared" si="163"/>
        <v>1</v>
      </c>
      <c r="AE171" s="64" t="b">
        <f t="shared" si="163"/>
        <v>1</v>
      </c>
      <c r="AF171" s="64" t="b">
        <f t="shared" si="163"/>
        <v>1</v>
      </c>
      <c r="AG171" s="64" t="b">
        <f t="shared" si="163"/>
        <v>1</v>
      </c>
      <c r="AH171" s="64" t="b">
        <f t="shared" si="163"/>
        <v>1</v>
      </c>
      <c r="AI171" s="64" t="b">
        <f t="shared" si="163"/>
        <v>1</v>
      </c>
      <c r="AJ171" s="64" t="b">
        <f t="shared" si="163"/>
        <v>1</v>
      </c>
      <c r="AK171" s="64" t="b">
        <f t="shared" si="163"/>
        <v>1</v>
      </c>
    </row>
    <row r="172" spans="1:41" s="67" customFormat="1" ht="14.4" thickBot="1" x14ac:dyDescent="0.3">
      <c r="A172" s="67" t="s">
        <v>1468</v>
      </c>
      <c r="P172" s="68"/>
      <c r="AK172" s="69"/>
    </row>
    <row r="173" spans="1:41" s="64" customFormat="1" x14ac:dyDescent="0.2">
      <c r="A173" s="64" t="s">
        <v>1417</v>
      </c>
      <c r="P173" s="66">
        <f>+P137</f>
        <v>22</v>
      </c>
      <c r="Q173" s="66">
        <f t="shared" ref="Q173:Z173" si="164">+Q137</f>
        <v>18</v>
      </c>
      <c r="R173" s="66">
        <f t="shared" si="164"/>
        <v>13</v>
      </c>
      <c r="S173" s="66">
        <f t="shared" si="164"/>
        <v>16</v>
      </c>
      <c r="T173" s="66">
        <f t="shared" si="164"/>
        <v>21</v>
      </c>
      <c r="U173" s="66">
        <f t="shared" si="164"/>
        <v>27</v>
      </c>
      <c r="V173" s="66">
        <f t="shared" si="164"/>
        <v>8</v>
      </c>
      <c r="W173" s="66">
        <f t="shared" si="164"/>
        <v>9</v>
      </c>
      <c r="X173" s="66">
        <f t="shared" si="164"/>
        <v>12</v>
      </c>
      <c r="Y173" s="66">
        <f t="shared" si="164"/>
        <v>11</v>
      </c>
      <c r="Z173" s="66">
        <f t="shared" si="164"/>
        <v>15</v>
      </c>
      <c r="AA173" s="73">
        <f t="shared" ref="AA173:AK173" si="165">+MROUND(AA$114*$AL117,1)</f>
        <v>13</v>
      </c>
      <c r="AB173" s="73">
        <f t="shared" si="165"/>
        <v>13</v>
      </c>
      <c r="AC173" s="73">
        <f t="shared" si="165"/>
        <v>14</v>
      </c>
      <c r="AD173" s="73">
        <f t="shared" si="165"/>
        <v>14</v>
      </c>
      <c r="AE173" s="73">
        <f t="shared" si="165"/>
        <v>14</v>
      </c>
      <c r="AF173" s="73">
        <f t="shared" si="165"/>
        <v>14</v>
      </c>
      <c r="AG173" s="73">
        <f t="shared" si="165"/>
        <v>15</v>
      </c>
      <c r="AH173" s="73">
        <f t="shared" si="165"/>
        <v>15</v>
      </c>
      <c r="AI173" s="73">
        <f t="shared" si="165"/>
        <v>15</v>
      </c>
      <c r="AJ173" s="73">
        <f t="shared" si="165"/>
        <v>16</v>
      </c>
      <c r="AK173" s="73">
        <f t="shared" si="165"/>
        <v>16</v>
      </c>
      <c r="AL173" s="71"/>
      <c r="AM173" s="71"/>
      <c r="AN173" s="71"/>
      <c r="AO173" s="71"/>
    </row>
    <row r="174" spans="1:41" s="64" customFormat="1" x14ac:dyDescent="0.2">
      <c r="A174" s="64" t="s">
        <v>1418</v>
      </c>
      <c r="P174" s="66">
        <f t="shared" ref="P174:Z188" si="166">+P138</f>
        <v>17</v>
      </c>
      <c r="Q174" s="66">
        <f t="shared" si="166"/>
        <v>24</v>
      </c>
      <c r="R174" s="66">
        <f t="shared" si="166"/>
        <v>29</v>
      </c>
      <c r="S174" s="66">
        <f t="shared" si="166"/>
        <v>20</v>
      </c>
      <c r="T174" s="66">
        <f t="shared" si="166"/>
        <v>25</v>
      </c>
      <c r="U174" s="66">
        <f t="shared" si="166"/>
        <v>18</v>
      </c>
      <c r="V174" s="66">
        <f t="shared" si="166"/>
        <v>27</v>
      </c>
      <c r="W174" s="66">
        <f t="shared" si="166"/>
        <v>19</v>
      </c>
      <c r="X174" s="66">
        <f t="shared" si="166"/>
        <v>24</v>
      </c>
      <c r="Y174" s="66">
        <f t="shared" si="166"/>
        <v>22</v>
      </c>
      <c r="Z174" s="66">
        <f t="shared" si="166"/>
        <v>29</v>
      </c>
      <c r="AA174" s="73">
        <f t="shared" ref="AA174:AK174" si="167">+MROUND(AA$114*$AL118,1)</f>
        <v>26</v>
      </c>
      <c r="AB174" s="73">
        <f t="shared" si="167"/>
        <v>26</v>
      </c>
      <c r="AC174" s="73">
        <f t="shared" si="167"/>
        <v>27</v>
      </c>
      <c r="AD174" s="73">
        <f t="shared" si="167"/>
        <v>27</v>
      </c>
      <c r="AE174" s="73">
        <f t="shared" si="167"/>
        <v>28</v>
      </c>
      <c r="AF174" s="73">
        <f t="shared" si="167"/>
        <v>29</v>
      </c>
      <c r="AG174" s="73">
        <f t="shared" si="167"/>
        <v>29</v>
      </c>
      <c r="AH174" s="73">
        <f t="shared" si="167"/>
        <v>30</v>
      </c>
      <c r="AI174" s="73">
        <f t="shared" si="167"/>
        <v>30</v>
      </c>
      <c r="AJ174" s="73">
        <f t="shared" si="167"/>
        <v>31</v>
      </c>
      <c r="AK174" s="73">
        <f t="shared" si="167"/>
        <v>31</v>
      </c>
      <c r="AL174" s="71"/>
      <c r="AM174" s="71"/>
      <c r="AN174" s="71"/>
      <c r="AO174" s="71"/>
    </row>
    <row r="175" spans="1:41" s="64" customFormat="1" x14ac:dyDescent="0.2">
      <c r="A175" s="64" t="s">
        <v>1419</v>
      </c>
      <c r="P175" s="66">
        <f t="shared" si="166"/>
        <v>41</v>
      </c>
      <c r="Q175" s="66">
        <f t="shared" si="166"/>
        <v>22</v>
      </c>
      <c r="R175" s="66">
        <f t="shared" si="166"/>
        <v>33</v>
      </c>
      <c r="S175" s="66">
        <f t="shared" si="166"/>
        <v>32</v>
      </c>
      <c r="T175" s="66">
        <f t="shared" si="166"/>
        <v>27</v>
      </c>
      <c r="U175" s="66">
        <f t="shared" si="166"/>
        <v>29</v>
      </c>
      <c r="V175" s="66">
        <f t="shared" si="166"/>
        <v>27</v>
      </c>
      <c r="W175" s="66">
        <f t="shared" si="166"/>
        <v>35</v>
      </c>
      <c r="X175" s="66">
        <f t="shared" si="166"/>
        <v>31</v>
      </c>
      <c r="Y175" s="66">
        <f t="shared" si="166"/>
        <v>34</v>
      </c>
      <c r="Z175" s="66">
        <f t="shared" si="166"/>
        <v>30</v>
      </c>
      <c r="AA175" s="73">
        <f t="shared" ref="AA175:AK175" si="168">+MROUND(AA$114*$AL119,1)</f>
        <v>33</v>
      </c>
      <c r="AB175" s="73">
        <f t="shared" si="168"/>
        <v>34</v>
      </c>
      <c r="AC175" s="73">
        <f t="shared" si="168"/>
        <v>34</v>
      </c>
      <c r="AD175" s="73">
        <f t="shared" si="168"/>
        <v>35</v>
      </c>
      <c r="AE175" s="73">
        <f t="shared" si="168"/>
        <v>36</v>
      </c>
      <c r="AF175" s="73">
        <f t="shared" si="168"/>
        <v>36</v>
      </c>
      <c r="AG175" s="73">
        <f t="shared" si="168"/>
        <v>37</v>
      </c>
      <c r="AH175" s="73">
        <f t="shared" si="168"/>
        <v>38</v>
      </c>
      <c r="AI175" s="73">
        <f t="shared" si="168"/>
        <v>38</v>
      </c>
      <c r="AJ175" s="73">
        <f t="shared" si="168"/>
        <v>39</v>
      </c>
      <c r="AK175" s="73">
        <f t="shared" si="168"/>
        <v>40</v>
      </c>
      <c r="AL175" s="71"/>
      <c r="AM175" s="71"/>
      <c r="AN175" s="71"/>
      <c r="AO175" s="71"/>
    </row>
    <row r="176" spans="1:41" s="64" customFormat="1" x14ac:dyDescent="0.2">
      <c r="A176" s="64" t="s">
        <v>1420</v>
      </c>
      <c r="P176" s="66">
        <f t="shared" si="166"/>
        <v>257</v>
      </c>
      <c r="Q176" s="66">
        <f t="shared" si="166"/>
        <v>225</v>
      </c>
      <c r="R176" s="66">
        <f t="shared" si="166"/>
        <v>235</v>
      </c>
      <c r="S176" s="66">
        <f t="shared" si="166"/>
        <v>274</v>
      </c>
      <c r="T176" s="66">
        <f t="shared" si="166"/>
        <v>292</v>
      </c>
      <c r="U176" s="66">
        <f t="shared" si="166"/>
        <v>245</v>
      </c>
      <c r="V176" s="66">
        <f t="shared" si="166"/>
        <v>276</v>
      </c>
      <c r="W176" s="66">
        <f t="shared" si="166"/>
        <v>264</v>
      </c>
      <c r="X176" s="66">
        <f t="shared" si="166"/>
        <v>284</v>
      </c>
      <c r="Y176" s="66">
        <f t="shared" si="166"/>
        <v>269</v>
      </c>
      <c r="Z176" s="66">
        <f t="shared" si="166"/>
        <v>277</v>
      </c>
      <c r="AA176" s="73">
        <f t="shared" ref="AA176:AK176" si="169">+MROUND(AA$114*$AL120,1)</f>
        <v>288</v>
      </c>
      <c r="AB176" s="73">
        <f t="shared" si="169"/>
        <v>293</v>
      </c>
      <c r="AC176" s="73">
        <f t="shared" si="169"/>
        <v>299</v>
      </c>
      <c r="AD176" s="73">
        <f t="shared" si="169"/>
        <v>304</v>
      </c>
      <c r="AE176" s="73">
        <f t="shared" si="169"/>
        <v>310</v>
      </c>
      <c r="AF176" s="73">
        <f t="shared" si="169"/>
        <v>316</v>
      </c>
      <c r="AG176" s="73">
        <f t="shared" si="169"/>
        <v>322</v>
      </c>
      <c r="AH176" s="73">
        <f t="shared" si="169"/>
        <v>328</v>
      </c>
      <c r="AI176" s="73">
        <f t="shared" si="169"/>
        <v>334</v>
      </c>
      <c r="AJ176" s="73">
        <f t="shared" si="169"/>
        <v>340</v>
      </c>
      <c r="AK176" s="73">
        <f t="shared" si="169"/>
        <v>347</v>
      </c>
      <c r="AL176" s="71"/>
      <c r="AM176" s="71"/>
      <c r="AN176" s="71"/>
      <c r="AO176" s="71"/>
    </row>
    <row r="177" spans="1:41" s="64" customFormat="1" x14ac:dyDescent="0.2">
      <c r="A177" s="72">
        <v>1</v>
      </c>
      <c r="P177" s="66">
        <f t="shared" si="166"/>
        <v>250</v>
      </c>
      <c r="Q177" s="66">
        <f t="shared" si="166"/>
        <v>247</v>
      </c>
      <c r="R177" s="66">
        <f t="shared" si="166"/>
        <v>241</v>
      </c>
      <c r="S177" s="66">
        <f t="shared" si="166"/>
        <v>253</v>
      </c>
      <c r="T177" s="66">
        <f t="shared" si="166"/>
        <v>261</v>
      </c>
      <c r="U177" s="66">
        <f t="shared" si="166"/>
        <v>285</v>
      </c>
      <c r="V177" s="66">
        <f t="shared" si="166"/>
        <v>253</v>
      </c>
      <c r="W177" s="66">
        <f t="shared" si="166"/>
        <v>287</v>
      </c>
      <c r="X177" s="66">
        <f t="shared" si="166"/>
        <v>269</v>
      </c>
      <c r="Y177" s="66">
        <f t="shared" si="166"/>
        <v>274</v>
      </c>
      <c r="Z177" s="66">
        <f t="shared" si="166"/>
        <v>290</v>
      </c>
      <c r="AA177" s="73">
        <f t="shared" ref="AA177:AK177" si="170">+MROUND(AA$114*$AL121,1)</f>
        <v>289</v>
      </c>
      <c r="AB177" s="73">
        <f t="shared" si="170"/>
        <v>294</v>
      </c>
      <c r="AC177" s="73">
        <f t="shared" si="170"/>
        <v>300</v>
      </c>
      <c r="AD177" s="73">
        <f t="shared" si="170"/>
        <v>305</v>
      </c>
      <c r="AE177" s="73">
        <f t="shared" si="170"/>
        <v>311</v>
      </c>
      <c r="AF177" s="73">
        <f t="shared" si="170"/>
        <v>317</v>
      </c>
      <c r="AG177" s="73">
        <f t="shared" si="170"/>
        <v>323</v>
      </c>
      <c r="AH177" s="73">
        <f t="shared" si="170"/>
        <v>329</v>
      </c>
      <c r="AI177" s="73">
        <f t="shared" si="170"/>
        <v>335</v>
      </c>
      <c r="AJ177" s="73">
        <f t="shared" si="170"/>
        <v>341</v>
      </c>
      <c r="AK177" s="73">
        <f t="shared" si="170"/>
        <v>348</v>
      </c>
      <c r="AL177" s="71"/>
      <c r="AM177" s="71"/>
      <c r="AN177" s="71"/>
      <c r="AO177" s="71"/>
    </row>
    <row r="178" spans="1:41" s="64" customFormat="1" x14ac:dyDescent="0.2">
      <c r="A178" s="72">
        <v>2</v>
      </c>
      <c r="P178" s="66">
        <f t="shared" si="166"/>
        <v>246</v>
      </c>
      <c r="Q178" s="66">
        <f t="shared" si="166"/>
        <v>251</v>
      </c>
      <c r="R178" s="66">
        <f t="shared" si="166"/>
        <v>259</v>
      </c>
      <c r="S178" s="66">
        <f t="shared" si="166"/>
        <v>266</v>
      </c>
      <c r="T178" s="66">
        <f t="shared" si="166"/>
        <v>238</v>
      </c>
      <c r="U178" s="66">
        <f t="shared" si="166"/>
        <v>259</v>
      </c>
      <c r="V178" s="66">
        <f t="shared" si="166"/>
        <v>302</v>
      </c>
      <c r="W178" s="66">
        <f t="shared" si="166"/>
        <v>246</v>
      </c>
      <c r="X178" s="66">
        <f t="shared" si="166"/>
        <v>277</v>
      </c>
      <c r="Y178" s="66">
        <f t="shared" si="166"/>
        <v>259</v>
      </c>
      <c r="Z178" s="66">
        <f t="shared" si="166"/>
        <v>285</v>
      </c>
      <c r="AA178" s="73">
        <f t="shared" ref="AA178:AK178" si="171">+MROUND(AA$114*$AL122,1)</f>
        <v>285</v>
      </c>
      <c r="AB178" s="73">
        <f t="shared" si="171"/>
        <v>290</v>
      </c>
      <c r="AC178" s="73">
        <f t="shared" si="171"/>
        <v>295</v>
      </c>
      <c r="AD178" s="73">
        <f t="shared" si="171"/>
        <v>301</v>
      </c>
      <c r="AE178" s="73">
        <f t="shared" si="171"/>
        <v>307</v>
      </c>
      <c r="AF178" s="73">
        <f t="shared" si="171"/>
        <v>312</v>
      </c>
      <c r="AG178" s="73">
        <f t="shared" si="171"/>
        <v>318</v>
      </c>
      <c r="AH178" s="73">
        <f t="shared" si="171"/>
        <v>324</v>
      </c>
      <c r="AI178" s="73">
        <f t="shared" si="171"/>
        <v>330</v>
      </c>
      <c r="AJ178" s="73">
        <f t="shared" si="171"/>
        <v>337</v>
      </c>
      <c r="AK178" s="73">
        <f t="shared" si="171"/>
        <v>343</v>
      </c>
      <c r="AL178" s="71"/>
      <c r="AM178" s="71"/>
      <c r="AN178" s="71"/>
      <c r="AO178" s="71"/>
    </row>
    <row r="179" spans="1:41" s="64" customFormat="1" x14ac:dyDescent="0.2">
      <c r="A179" s="72">
        <v>3</v>
      </c>
      <c r="P179" s="66">
        <f t="shared" si="166"/>
        <v>219</v>
      </c>
      <c r="Q179" s="66">
        <f t="shared" si="166"/>
        <v>258</v>
      </c>
      <c r="R179" s="66">
        <f t="shared" si="166"/>
        <v>275</v>
      </c>
      <c r="S179" s="66">
        <f t="shared" si="166"/>
        <v>268</v>
      </c>
      <c r="T179" s="66">
        <f t="shared" si="166"/>
        <v>242</v>
      </c>
      <c r="U179" s="66">
        <f t="shared" si="166"/>
        <v>229</v>
      </c>
      <c r="V179" s="66">
        <f t="shared" si="166"/>
        <v>263</v>
      </c>
      <c r="W179" s="66">
        <f t="shared" si="166"/>
        <v>295</v>
      </c>
      <c r="X179" s="66">
        <f t="shared" si="166"/>
        <v>238</v>
      </c>
      <c r="Y179" s="66">
        <f t="shared" si="166"/>
        <v>284</v>
      </c>
      <c r="Z179" s="66">
        <f t="shared" si="166"/>
        <v>268</v>
      </c>
      <c r="AA179" s="73">
        <f t="shared" ref="AA179:AK179" si="172">+MROUND(AA$114*$AL123,1)</f>
        <v>274</v>
      </c>
      <c r="AB179" s="73">
        <f t="shared" si="172"/>
        <v>279</v>
      </c>
      <c r="AC179" s="73">
        <f t="shared" si="172"/>
        <v>284</v>
      </c>
      <c r="AD179" s="73">
        <f t="shared" si="172"/>
        <v>290</v>
      </c>
      <c r="AE179" s="73">
        <f t="shared" si="172"/>
        <v>295</v>
      </c>
      <c r="AF179" s="73">
        <f t="shared" si="172"/>
        <v>301</v>
      </c>
      <c r="AG179" s="73">
        <f t="shared" si="172"/>
        <v>306</v>
      </c>
      <c r="AH179" s="73">
        <f t="shared" si="172"/>
        <v>312</v>
      </c>
      <c r="AI179" s="73">
        <f t="shared" si="172"/>
        <v>318</v>
      </c>
      <c r="AJ179" s="73">
        <f t="shared" si="172"/>
        <v>324</v>
      </c>
      <c r="AK179" s="73">
        <f t="shared" si="172"/>
        <v>330</v>
      </c>
      <c r="AL179" s="71"/>
      <c r="AM179" s="71"/>
      <c r="AN179" s="71"/>
      <c r="AO179" s="71"/>
    </row>
    <row r="180" spans="1:41" s="64" customFormat="1" x14ac:dyDescent="0.2">
      <c r="A180" s="72">
        <v>4</v>
      </c>
      <c r="P180" s="66">
        <f t="shared" si="166"/>
        <v>255</v>
      </c>
      <c r="Q180" s="66">
        <f t="shared" si="166"/>
        <v>249</v>
      </c>
      <c r="R180" s="66">
        <f t="shared" si="166"/>
        <v>267</v>
      </c>
      <c r="S180" s="66">
        <f t="shared" si="166"/>
        <v>290</v>
      </c>
      <c r="T180" s="66">
        <f t="shared" si="166"/>
        <v>260</v>
      </c>
      <c r="U180" s="66">
        <f t="shared" si="166"/>
        <v>219</v>
      </c>
      <c r="V180" s="66">
        <f t="shared" si="166"/>
        <v>229</v>
      </c>
      <c r="W180" s="66">
        <f t="shared" si="166"/>
        <v>240</v>
      </c>
      <c r="X180" s="66">
        <f t="shared" si="166"/>
        <v>289</v>
      </c>
      <c r="Y180" s="66">
        <f t="shared" si="166"/>
        <v>244</v>
      </c>
      <c r="Z180" s="66">
        <f t="shared" si="166"/>
        <v>266</v>
      </c>
      <c r="AA180" s="73">
        <f t="shared" ref="AA180:AK180" si="173">+MROUND(AA$114*$AL124,1)</f>
        <v>277</v>
      </c>
      <c r="AB180" s="73">
        <f t="shared" si="173"/>
        <v>282</v>
      </c>
      <c r="AC180" s="73">
        <f t="shared" si="173"/>
        <v>288</v>
      </c>
      <c r="AD180" s="73">
        <f t="shared" si="173"/>
        <v>293</v>
      </c>
      <c r="AE180" s="73">
        <f t="shared" si="173"/>
        <v>299</v>
      </c>
      <c r="AF180" s="73">
        <f t="shared" si="173"/>
        <v>304</v>
      </c>
      <c r="AG180" s="73">
        <f t="shared" si="173"/>
        <v>310</v>
      </c>
      <c r="AH180" s="73">
        <f t="shared" si="173"/>
        <v>316</v>
      </c>
      <c r="AI180" s="73">
        <f t="shared" si="173"/>
        <v>322</v>
      </c>
      <c r="AJ180" s="73">
        <f t="shared" si="173"/>
        <v>328</v>
      </c>
      <c r="AK180" s="73">
        <f t="shared" si="173"/>
        <v>334</v>
      </c>
      <c r="AL180" s="71"/>
      <c r="AM180" s="71"/>
      <c r="AN180" s="71"/>
      <c r="AO180" s="71"/>
    </row>
    <row r="181" spans="1:41" s="64" customFormat="1" x14ac:dyDescent="0.2">
      <c r="A181" s="72">
        <v>5</v>
      </c>
      <c r="P181" s="66">
        <f t="shared" si="166"/>
        <v>238</v>
      </c>
      <c r="Q181" s="66">
        <f t="shared" si="166"/>
        <v>244</v>
      </c>
      <c r="R181" s="66">
        <f t="shared" si="166"/>
        <v>252</v>
      </c>
      <c r="S181" s="66">
        <f t="shared" si="166"/>
        <v>271</v>
      </c>
      <c r="T181" s="66">
        <f t="shared" si="166"/>
        <v>285</v>
      </c>
      <c r="U181" s="66">
        <f t="shared" si="166"/>
        <v>274</v>
      </c>
      <c r="V181" s="66">
        <f t="shared" si="166"/>
        <v>230</v>
      </c>
      <c r="W181" s="66">
        <f t="shared" si="166"/>
        <v>244</v>
      </c>
      <c r="X181" s="66">
        <f t="shared" si="166"/>
        <v>246</v>
      </c>
      <c r="Y181" s="66">
        <f t="shared" si="166"/>
        <v>282</v>
      </c>
      <c r="Z181" s="66">
        <f t="shared" si="166"/>
        <v>248</v>
      </c>
      <c r="AA181" s="73">
        <f t="shared" ref="AA181:AK181" si="174">+MROUND(AA$114*$AL125,1)</f>
        <v>269</v>
      </c>
      <c r="AB181" s="73">
        <f t="shared" si="174"/>
        <v>274</v>
      </c>
      <c r="AC181" s="73">
        <f t="shared" si="174"/>
        <v>279</v>
      </c>
      <c r="AD181" s="73">
        <f t="shared" si="174"/>
        <v>285</v>
      </c>
      <c r="AE181" s="73">
        <f t="shared" si="174"/>
        <v>290</v>
      </c>
      <c r="AF181" s="73">
        <f t="shared" si="174"/>
        <v>296</v>
      </c>
      <c r="AG181" s="73">
        <f t="shared" si="174"/>
        <v>301</v>
      </c>
      <c r="AH181" s="73">
        <f t="shared" si="174"/>
        <v>307</v>
      </c>
      <c r="AI181" s="73">
        <f t="shared" si="174"/>
        <v>313</v>
      </c>
      <c r="AJ181" s="73">
        <f t="shared" si="174"/>
        <v>318</v>
      </c>
      <c r="AK181" s="73">
        <f t="shared" si="174"/>
        <v>324</v>
      </c>
      <c r="AL181" s="71"/>
      <c r="AM181" s="71"/>
      <c r="AN181" s="71"/>
      <c r="AO181" s="71"/>
    </row>
    <row r="182" spans="1:41" s="64" customFormat="1" x14ac:dyDescent="0.2">
      <c r="A182" s="72">
        <v>6</v>
      </c>
      <c r="P182" s="66">
        <f t="shared" si="166"/>
        <v>264</v>
      </c>
      <c r="Q182" s="66">
        <f t="shared" si="166"/>
        <v>255</v>
      </c>
      <c r="R182" s="66">
        <f t="shared" si="166"/>
        <v>262</v>
      </c>
      <c r="S182" s="66">
        <f t="shared" si="166"/>
        <v>261</v>
      </c>
      <c r="T182" s="66">
        <f t="shared" si="166"/>
        <v>281</v>
      </c>
      <c r="U182" s="66">
        <f t="shared" si="166"/>
        <v>292</v>
      </c>
      <c r="V182" s="66">
        <f t="shared" si="166"/>
        <v>284</v>
      </c>
      <c r="W182" s="66">
        <f t="shared" si="166"/>
        <v>265</v>
      </c>
      <c r="X182" s="66">
        <f t="shared" si="166"/>
        <v>256</v>
      </c>
      <c r="Y182" s="66">
        <f t="shared" si="166"/>
        <v>260</v>
      </c>
      <c r="Z182" s="66">
        <f t="shared" si="166"/>
        <v>314</v>
      </c>
      <c r="AA182" s="73">
        <f t="shared" ref="AA182:AK182" si="175">+MROUND(AA$114*$AL126,1)</f>
        <v>287</v>
      </c>
      <c r="AB182" s="73">
        <f t="shared" si="175"/>
        <v>293</v>
      </c>
      <c r="AC182" s="73">
        <f t="shared" si="175"/>
        <v>298</v>
      </c>
      <c r="AD182" s="73">
        <f t="shared" si="175"/>
        <v>304</v>
      </c>
      <c r="AE182" s="73">
        <f t="shared" si="175"/>
        <v>310</v>
      </c>
      <c r="AF182" s="73">
        <f t="shared" si="175"/>
        <v>316</v>
      </c>
      <c r="AG182" s="73">
        <f t="shared" si="175"/>
        <v>321</v>
      </c>
      <c r="AH182" s="73">
        <f t="shared" si="175"/>
        <v>327</v>
      </c>
      <c r="AI182" s="73">
        <f t="shared" si="175"/>
        <v>334</v>
      </c>
      <c r="AJ182" s="73">
        <f t="shared" si="175"/>
        <v>340</v>
      </c>
      <c r="AK182" s="73">
        <f t="shared" si="175"/>
        <v>346</v>
      </c>
      <c r="AL182" s="71"/>
      <c r="AM182" s="71"/>
      <c r="AN182" s="71"/>
      <c r="AO182" s="71"/>
    </row>
    <row r="183" spans="1:41" s="64" customFormat="1" x14ac:dyDescent="0.2">
      <c r="A183" s="72">
        <v>7</v>
      </c>
      <c r="P183" s="66">
        <f t="shared" si="166"/>
        <v>263</v>
      </c>
      <c r="Q183" s="66">
        <f t="shared" si="166"/>
        <v>269</v>
      </c>
      <c r="R183" s="66">
        <f t="shared" si="166"/>
        <v>255</v>
      </c>
      <c r="S183" s="66">
        <f t="shared" si="166"/>
        <v>284</v>
      </c>
      <c r="T183" s="66">
        <f t="shared" si="166"/>
        <v>246</v>
      </c>
      <c r="U183" s="66">
        <f t="shared" si="166"/>
        <v>266</v>
      </c>
      <c r="V183" s="66">
        <f t="shared" si="166"/>
        <v>303</v>
      </c>
      <c r="W183" s="66">
        <f t="shared" si="166"/>
        <v>301</v>
      </c>
      <c r="X183" s="66">
        <f t="shared" si="166"/>
        <v>257</v>
      </c>
      <c r="Y183" s="66">
        <f t="shared" si="166"/>
        <v>279</v>
      </c>
      <c r="Z183" s="66">
        <f t="shared" si="166"/>
        <v>264</v>
      </c>
      <c r="AA183" s="73">
        <f t="shared" ref="AA183:AK183" si="176">+MROUND(AA$114*$AL127,1)</f>
        <v>277</v>
      </c>
      <c r="AB183" s="73">
        <f t="shared" si="176"/>
        <v>283</v>
      </c>
      <c r="AC183" s="73">
        <f t="shared" si="176"/>
        <v>288</v>
      </c>
      <c r="AD183" s="73">
        <f t="shared" si="176"/>
        <v>293</v>
      </c>
      <c r="AE183" s="73">
        <f t="shared" si="176"/>
        <v>299</v>
      </c>
      <c r="AF183" s="73">
        <f t="shared" si="176"/>
        <v>305</v>
      </c>
      <c r="AG183" s="73">
        <f t="shared" si="176"/>
        <v>310</v>
      </c>
      <c r="AH183" s="73">
        <f t="shared" si="176"/>
        <v>316</v>
      </c>
      <c r="AI183" s="73">
        <f t="shared" si="176"/>
        <v>322</v>
      </c>
      <c r="AJ183" s="73">
        <f t="shared" si="176"/>
        <v>328</v>
      </c>
      <c r="AK183" s="73">
        <f t="shared" si="176"/>
        <v>334</v>
      </c>
      <c r="AL183" s="71"/>
      <c r="AM183" s="71"/>
      <c r="AN183" s="71"/>
      <c r="AO183" s="71"/>
    </row>
    <row r="184" spans="1:41" s="64" customFormat="1" x14ac:dyDescent="0.2">
      <c r="A184" s="72">
        <v>8</v>
      </c>
      <c r="P184" s="66">
        <f t="shared" si="166"/>
        <v>219</v>
      </c>
      <c r="Q184" s="66">
        <f t="shared" si="166"/>
        <v>263</v>
      </c>
      <c r="R184" s="66">
        <f t="shared" si="166"/>
        <v>258</v>
      </c>
      <c r="S184" s="66">
        <f t="shared" si="166"/>
        <v>244</v>
      </c>
      <c r="T184" s="66">
        <f t="shared" si="166"/>
        <v>283</v>
      </c>
      <c r="U184" s="66">
        <f t="shared" si="166"/>
        <v>244</v>
      </c>
      <c r="V184" s="66">
        <f t="shared" si="166"/>
        <v>273</v>
      </c>
      <c r="W184" s="66">
        <f t="shared" si="166"/>
        <v>306</v>
      </c>
      <c r="X184" s="66">
        <f t="shared" si="166"/>
        <v>289</v>
      </c>
      <c r="Y184" s="66">
        <f t="shared" si="166"/>
        <v>242</v>
      </c>
      <c r="Z184" s="66">
        <f t="shared" si="166"/>
        <v>274</v>
      </c>
      <c r="AA184" s="73">
        <f t="shared" ref="AA184:AK184" si="177">+MROUND(AA$114*$AL128,1)</f>
        <v>279</v>
      </c>
      <c r="AB184" s="73">
        <f t="shared" si="177"/>
        <v>284</v>
      </c>
      <c r="AC184" s="73">
        <f t="shared" si="177"/>
        <v>290</v>
      </c>
      <c r="AD184" s="73">
        <f t="shared" si="177"/>
        <v>295</v>
      </c>
      <c r="AE184" s="73">
        <f t="shared" si="177"/>
        <v>301</v>
      </c>
      <c r="AF184" s="73">
        <f t="shared" si="177"/>
        <v>306</v>
      </c>
      <c r="AG184" s="73">
        <f t="shared" si="177"/>
        <v>312</v>
      </c>
      <c r="AH184" s="73">
        <f t="shared" si="177"/>
        <v>318</v>
      </c>
      <c r="AI184" s="73">
        <f t="shared" si="177"/>
        <v>324</v>
      </c>
      <c r="AJ184" s="73">
        <f t="shared" si="177"/>
        <v>330</v>
      </c>
      <c r="AK184" s="73">
        <f t="shared" si="177"/>
        <v>336</v>
      </c>
      <c r="AL184" s="71"/>
      <c r="AM184" s="71"/>
      <c r="AN184" s="71"/>
      <c r="AO184" s="71"/>
    </row>
    <row r="185" spans="1:41" s="64" customFormat="1" x14ac:dyDescent="0.2">
      <c r="A185" s="72">
        <v>9</v>
      </c>
      <c r="P185" s="66">
        <f t="shared" si="166"/>
        <v>253</v>
      </c>
      <c r="Q185" s="66">
        <f t="shared" si="166"/>
        <v>214</v>
      </c>
      <c r="R185" s="66">
        <f t="shared" si="166"/>
        <v>254</v>
      </c>
      <c r="S185" s="66">
        <f t="shared" si="166"/>
        <v>239</v>
      </c>
      <c r="T185" s="66">
        <f t="shared" si="166"/>
        <v>239</v>
      </c>
      <c r="U185" s="66">
        <f t="shared" si="166"/>
        <v>249</v>
      </c>
      <c r="V185" s="66">
        <f t="shared" si="166"/>
        <v>250</v>
      </c>
      <c r="W185" s="66">
        <f t="shared" si="166"/>
        <v>272</v>
      </c>
      <c r="X185" s="66">
        <f t="shared" si="166"/>
        <v>296</v>
      </c>
      <c r="Y185" s="66">
        <f t="shared" si="166"/>
        <v>305</v>
      </c>
      <c r="Z185" s="66">
        <f t="shared" si="166"/>
        <v>250</v>
      </c>
      <c r="AA185" s="73">
        <f t="shared" ref="AA185:AK185" si="178">+MROUND(AA$114*$AL129,1)</f>
        <v>295</v>
      </c>
      <c r="AB185" s="73">
        <f t="shared" si="178"/>
        <v>301</v>
      </c>
      <c r="AC185" s="73">
        <f t="shared" si="178"/>
        <v>307</v>
      </c>
      <c r="AD185" s="73">
        <f t="shared" si="178"/>
        <v>312</v>
      </c>
      <c r="AE185" s="73">
        <f t="shared" si="178"/>
        <v>318</v>
      </c>
      <c r="AF185" s="73">
        <f t="shared" si="178"/>
        <v>324</v>
      </c>
      <c r="AG185" s="73">
        <f t="shared" si="178"/>
        <v>330</v>
      </c>
      <c r="AH185" s="73">
        <f t="shared" si="178"/>
        <v>337</v>
      </c>
      <c r="AI185" s="73">
        <f t="shared" si="178"/>
        <v>343</v>
      </c>
      <c r="AJ185" s="73">
        <f t="shared" si="178"/>
        <v>349</v>
      </c>
      <c r="AK185" s="73">
        <f t="shared" si="178"/>
        <v>356</v>
      </c>
      <c r="AL185" s="71"/>
      <c r="AM185" s="71"/>
      <c r="AN185" s="71"/>
      <c r="AO185" s="71"/>
    </row>
    <row r="186" spans="1:41" s="64" customFormat="1" x14ac:dyDescent="0.2">
      <c r="A186" s="72">
        <v>10</v>
      </c>
      <c r="P186" s="66">
        <f t="shared" si="166"/>
        <v>228</v>
      </c>
      <c r="Q186" s="66">
        <f t="shared" si="166"/>
        <v>235</v>
      </c>
      <c r="R186" s="66">
        <f t="shared" si="166"/>
        <v>223</v>
      </c>
      <c r="S186" s="66">
        <f t="shared" si="166"/>
        <v>235</v>
      </c>
      <c r="T186" s="66">
        <f t="shared" si="166"/>
        <v>227</v>
      </c>
      <c r="U186" s="66">
        <f t="shared" si="166"/>
        <v>210</v>
      </c>
      <c r="V186" s="66">
        <f t="shared" si="166"/>
        <v>270</v>
      </c>
      <c r="W186" s="66">
        <f t="shared" si="166"/>
        <v>246</v>
      </c>
      <c r="X186" s="66">
        <f t="shared" si="166"/>
        <v>278</v>
      </c>
      <c r="Y186" s="66">
        <f t="shared" si="166"/>
        <v>285</v>
      </c>
      <c r="Z186" s="66">
        <f t="shared" si="166"/>
        <v>307</v>
      </c>
      <c r="AA186" s="73">
        <f t="shared" ref="AA186:AK186" si="179">+MROUND(AA$114*$AL130,1)</f>
        <v>302</v>
      </c>
      <c r="AB186" s="73">
        <f t="shared" si="179"/>
        <v>307</v>
      </c>
      <c r="AC186" s="73">
        <f t="shared" si="179"/>
        <v>313</v>
      </c>
      <c r="AD186" s="73">
        <f t="shared" si="179"/>
        <v>319</v>
      </c>
      <c r="AE186" s="73">
        <f t="shared" si="179"/>
        <v>325</v>
      </c>
      <c r="AF186" s="73">
        <f t="shared" si="179"/>
        <v>331</v>
      </c>
      <c r="AG186" s="73">
        <f t="shared" si="179"/>
        <v>337</v>
      </c>
      <c r="AH186" s="73">
        <f t="shared" si="179"/>
        <v>344</v>
      </c>
      <c r="AI186" s="73">
        <f t="shared" si="179"/>
        <v>350</v>
      </c>
      <c r="AJ186" s="73">
        <f t="shared" si="179"/>
        <v>357</v>
      </c>
      <c r="AK186" s="73">
        <f t="shared" si="179"/>
        <v>363</v>
      </c>
      <c r="AL186" s="71"/>
      <c r="AM186" s="71"/>
      <c r="AN186" s="71"/>
      <c r="AO186" s="71"/>
    </row>
    <row r="187" spans="1:41" s="64" customFormat="1" x14ac:dyDescent="0.2">
      <c r="A187" s="72">
        <v>11</v>
      </c>
      <c r="P187" s="66">
        <f t="shared" si="166"/>
        <v>209</v>
      </c>
      <c r="Q187" s="66">
        <f t="shared" si="166"/>
        <v>231</v>
      </c>
      <c r="R187" s="66">
        <f t="shared" si="166"/>
        <v>230</v>
      </c>
      <c r="S187" s="66">
        <f t="shared" si="166"/>
        <v>213</v>
      </c>
      <c r="T187" s="66">
        <f t="shared" si="166"/>
        <v>238</v>
      </c>
      <c r="U187" s="66">
        <f t="shared" si="166"/>
        <v>216</v>
      </c>
      <c r="V187" s="66">
        <f t="shared" si="166"/>
        <v>234</v>
      </c>
      <c r="W187" s="66">
        <f t="shared" si="166"/>
        <v>268</v>
      </c>
      <c r="X187" s="66">
        <f t="shared" si="166"/>
        <v>251</v>
      </c>
      <c r="Y187" s="66">
        <f t="shared" si="166"/>
        <v>263</v>
      </c>
      <c r="Z187" s="66">
        <f t="shared" si="166"/>
        <v>284</v>
      </c>
      <c r="AA187" s="73">
        <f t="shared" ref="AA187:AK187" si="180">+MROUND(AA$114*$AL131,1)</f>
        <v>277</v>
      </c>
      <c r="AB187" s="73">
        <f t="shared" si="180"/>
        <v>282</v>
      </c>
      <c r="AC187" s="73">
        <f t="shared" si="180"/>
        <v>287</v>
      </c>
      <c r="AD187" s="73">
        <f t="shared" si="180"/>
        <v>292</v>
      </c>
      <c r="AE187" s="73">
        <f t="shared" si="180"/>
        <v>298</v>
      </c>
      <c r="AF187" s="73">
        <f t="shared" si="180"/>
        <v>304</v>
      </c>
      <c r="AG187" s="73">
        <f t="shared" si="180"/>
        <v>309</v>
      </c>
      <c r="AH187" s="73">
        <f t="shared" si="180"/>
        <v>315</v>
      </c>
      <c r="AI187" s="73">
        <f t="shared" si="180"/>
        <v>321</v>
      </c>
      <c r="AJ187" s="73">
        <f t="shared" si="180"/>
        <v>327</v>
      </c>
      <c r="AK187" s="73">
        <f t="shared" si="180"/>
        <v>333</v>
      </c>
      <c r="AL187" s="71"/>
      <c r="AM187" s="71"/>
      <c r="AN187" s="71"/>
      <c r="AO187" s="71"/>
    </row>
    <row r="188" spans="1:41" s="64" customFormat="1" x14ac:dyDescent="0.2">
      <c r="A188" s="72">
        <v>12</v>
      </c>
      <c r="P188" s="66">
        <f t="shared" si="166"/>
        <v>194</v>
      </c>
      <c r="Q188" s="66">
        <f t="shared" si="166"/>
        <v>186</v>
      </c>
      <c r="R188" s="66">
        <f t="shared" si="166"/>
        <v>198</v>
      </c>
      <c r="S188" s="66">
        <f t="shared" si="166"/>
        <v>216</v>
      </c>
      <c r="T188" s="66">
        <f t="shared" si="166"/>
        <v>206</v>
      </c>
      <c r="U188" s="66">
        <f t="shared" si="166"/>
        <v>224</v>
      </c>
      <c r="V188" s="66">
        <f t="shared" si="166"/>
        <v>228</v>
      </c>
      <c r="W188" s="66">
        <f t="shared" si="166"/>
        <v>228</v>
      </c>
      <c r="X188" s="66">
        <f t="shared" si="166"/>
        <v>276</v>
      </c>
      <c r="Y188" s="66">
        <f t="shared" si="166"/>
        <v>249</v>
      </c>
      <c r="Z188" s="66">
        <f t="shared" si="166"/>
        <v>280</v>
      </c>
      <c r="AA188" s="73">
        <f t="shared" ref="AA188:AK188" si="181">+AA114-SUM(AA173:AA187)</f>
        <v>279.20280000000002</v>
      </c>
      <c r="AB188" s="73">
        <f t="shared" si="181"/>
        <v>285.70661263999909</v>
      </c>
      <c r="AC188" s="73">
        <f t="shared" si="181"/>
        <v>289.53589695763094</v>
      </c>
      <c r="AD188" s="73">
        <f t="shared" si="181"/>
        <v>296.71557182043398</v>
      </c>
      <c r="AE188" s="73">
        <f t="shared" si="181"/>
        <v>299.27102457065757</v>
      </c>
      <c r="AF188" s="73">
        <f t="shared" si="181"/>
        <v>305.22811983258634</v>
      </c>
      <c r="AG188" s="73">
        <f t="shared" si="181"/>
        <v>313.61320848543801</v>
      </c>
      <c r="AH188" s="73">
        <f t="shared" si="181"/>
        <v>316.45313680496383</v>
      </c>
      <c r="AI188" s="73">
        <f t="shared" si="181"/>
        <v>323.77525577689721</v>
      </c>
      <c r="AJ188" s="73">
        <f t="shared" si="181"/>
        <v>329.6074305855027</v>
      </c>
      <c r="AK188" s="73">
        <f t="shared" si="181"/>
        <v>336.97805028050971</v>
      </c>
      <c r="AL188" s="71"/>
      <c r="AM188" s="71"/>
      <c r="AN188" s="71"/>
      <c r="AO188" s="71"/>
    </row>
    <row r="189" spans="1:41" s="64" customFormat="1" x14ac:dyDescent="0.2">
      <c r="AA189" s="64" t="b">
        <f t="shared" ref="AA189:AK189" si="182">SUM(AA173:AA188)=AA114</f>
        <v>1</v>
      </c>
      <c r="AB189" s="64" t="b">
        <f t="shared" si="182"/>
        <v>1</v>
      </c>
      <c r="AC189" s="64" t="b">
        <f t="shared" si="182"/>
        <v>1</v>
      </c>
      <c r="AD189" s="64" t="b">
        <f t="shared" si="182"/>
        <v>1</v>
      </c>
      <c r="AE189" s="64" t="b">
        <f t="shared" si="182"/>
        <v>1</v>
      </c>
      <c r="AF189" s="64" t="b">
        <f t="shared" si="182"/>
        <v>1</v>
      </c>
      <c r="AG189" s="64" t="b">
        <f t="shared" si="182"/>
        <v>1</v>
      </c>
      <c r="AH189" s="64" t="b">
        <f t="shared" si="182"/>
        <v>1</v>
      </c>
      <c r="AI189" s="64" t="b">
        <f t="shared" si="182"/>
        <v>1</v>
      </c>
      <c r="AJ189" s="64" t="b">
        <f t="shared" si="182"/>
        <v>1</v>
      </c>
      <c r="AK189" s="64" t="b">
        <f t="shared" si="182"/>
        <v>1</v>
      </c>
    </row>
  </sheetData>
  <phoneticPr fontId="21" type="noConversion"/>
  <pageMargins left="0.75" right="0.75" top="1" bottom="1" header="0.5" footer="0.5"/>
  <pageSetup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C313"/>
  <sheetViews>
    <sheetView workbookViewId="0">
      <selection activeCell="C319" sqref="C319"/>
    </sheetView>
  </sheetViews>
  <sheetFormatPr defaultColWidth="9.28515625" defaultRowHeight="10.199999999999999" x14ac:dyDescent="0.2"/>
  <cols>
    <col min="1" max="1" width="41.7109375" style="1" bestFit="1" customWidth="1"/>
    <col min="2" max="4" width="11.7109375" style="1" bestFit="1" customWidth="1"/>
    <col min="5" max="5" width="20" style="1" bestFit="1" customWidth="1"/>
    <col min="6" max="29" width="11.7109375" style="1" bestFit="1" customWidth="1"/>
    <col min="30" max="16384" width="9.28515625" style="1"/>
  </cols>
  <sheetData>
    <row r="1" spans="1:29" s="2" customFormat="1" ht="12" x14ac:dyDescent="0.25">
      <c r="A1" s="2" t="s">
        <v>0</v>
      </c>
    </row>
    <row r="2" spans="1:29" s="2" customFormat="1" ht="12" x14ac:dyDescent="0.25">
      <c r="A2" s="2" t="s">
        <v>1</v>
      </c>
    </row>
    <row r="3" spans="1:29" s="3" customFormat="1" x14ac:dyDescent="0.2">
      <c r="A3" s="3" t="s">
        <v>2</v>
      </c>
    </row>
    <row r="4" spans="1:29" s="4" customFormat="1" x14ac:dyDescent="0.2">
      <c r="A4" s="4" t="s">
        <v>3</v>
      </c>
    </row>
    <row r="5" spans="1:29" s="4" customFormat="1" x14ac:dyDescent="0.2">
      <c r="A5" s="4" t="s">
        <v>4</v>
      </c>
    </row>
    <row r="6" spans="1:29" s="3" customFormat="1" x14ac:dyDescent="0.2">
      <c r="A6" s="3" t="s">
        <v>2</v>
      </c>
    </row>
    <row r="7" spans="1:29" s="4" customFormat="1" x14ac:dyDescent="0.2">
      <c r="A7" s="4" t="s">
        <v>5</v>
      </c>
    </row>
    <row r="8" spans="1:29" s="4" customFormat="1" x14ac:dyDescent="0.2">
      <c r="A8" s="4" t="s">
        <v>6</v>
      </c>
    </row>
    <row r="9" spans="1:29" s="4" customFormat="1" x14ac:dyDescent="0.2">
      <c r="A9" s="4" t="s">
        <v>7</v>
      </c>
    </row>
    <row r="11" spans="1:29" s="11" customFormat="1" ht="69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9" t="s">
        <v>13</v>
      </c>
      <c r="G11" s="9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9" t="s">
        <v>26</v>
      </c>
      <c r="T11" s="9" t="s">
        <v>27</v>
      </c>
      <c r="U11" s="9" t="s">
        <v>28</v>
      </c>
      <c r="V11" s="9" t="s">
        <v>29</v>
      </c>
      <c r="W11" s="9" t="s">
        <v>30</v>
      </c>
      <c r="X11" s="9" t="s">
        <v>31</v>
      </c>
      <c r="Y11" s="9" t="s">
        <v>32</v>
      </c>
      <c r="Z11" s="9" t="s">
        <v>33</v>
      </c>
      <c r="AA11" s="10" t="s">
        <v>34</v>
      </c>
      <c r="AB11" s="9" t="s">
        <v>35</v>
      </c>
      <c r="AC11" s="10" t="s">
        <v>36</v>
      </c>
    </row>
    <row r="12" spans="1:29" hidden="1" x14ac:dyDescent="0.2">
      <c r="A12" s="5" t="s">
        <v>37</v>
      </c>
      <c r="B12" s="5" t="s">
        <v>38</v>
      </c>
      <c r="C12" s="5" t="s">
        <v>39</v>
      </c>
      <c r="D12" s="5" t="s">
        <v>40</v>
      </c>
      <c r="E12" s="5" t="s">
        <v>41</v>
      </c>
      <c r="F12" s="6">
        <v>20053.785</v>
      </c>
      <c r="G12" s="6">
        <v>20368.218000000001</v>
      </c>
      <c r="H12" s="6">
        <v>20385.878000000001</v>
      </c>
      <c r="I12" s="6">
        <v>20314.800999999999</v>
      </c>
      <c r="J12" s="6">
        <v>20363.638999999999</v>
      </c>
      <c r="K12" s="6">
        <v>20446.615000000002</v>
      </c>
      <c r="L12" s="6">
        <v>20536.685000000001</v>
      </c>
      <c r="M12" s="6">
        <v>20536.505000000001</v>
      </c>
      <c r="N12" s="6">
        <v>20480.366000000002</v>
      </c>
      <c r="O12" s="6">
        <v>20430.112000000001</v>
      </c>
      <c r="P12" s="6">
        <v>20368</v>
      </c>
      <c r="Q12" s="6">
        <v>20341.608</v>
      </c>
      <c r="R12" s="6">
        <v>20365.968000000001</v>
      </c>
      <c r="S12" s="6">
        <v>20323.344000000001</v>
      </c>
      <c r="T12" s="6">
        <v>20310.678</v>
      </c>
      <c r="U12" s="6">
        <v>20212.103999999999</v>
      </c>
      <c r="V12" s="6">
        <v>20159.028999999999</v>
      </c>
      <c r="W12" s="6">
        <v>20088.948</v>
      </c>
      <c r="X12" s="6">
        <v>20143.536</v>
      </c>
      <c r="Y12" s="6">
        <v>20249.382000000001</v>
      </c>
      <c r="Z12" s="6">
        <v>314.21499999999997</v>
      </c>
      <c r="AA12" s="7">
        <v>1.567E-2</v>
      </c>
      <c r="AB12" s="6">
        <v>-118.61799999999999</v>
      </c>
      <c r="AC12" s="7" t="s">
        <v>42</v>
      </c>
    </row>
    <row r="13" spans="1:29" hidden="1" x14ac:dyDescent="0.2">
      <c r="A13" s="5" t="s">
        <v>43</v>
      </c>
      <c r="B13" s="5" t="s">
        <v>44</v>
      </c>
      <c r="C13" s="5" t="s">
        <v>45</v>
      </c>
      <c r="D13" s="5" t="s">
        <v>40</v>
      </c>
      <c r="E13" s="5" t="s">
        <v>41</v>
      </c>
      <c r="F13" s="6">
        <v>2865.7779999999998</v>
      </c>
      <c r="G13" s="6">
        <v>2956.482</v>
      </c>
      <c r="H13" s="6">
        <v>3045.3389999999999</v>
      </c>
      <c r="I13" s="6">
        <v>3115.28</v>
      </c>
      <c r="J13" s="6">
        <v>3201.3359999999998</v>
      </c>
      <c r="K13" s="6">
        <v>3289.123</v>
      </c>
      <c r="L13" s="6">
        <v>3403.1970000000001</v>
      </c>
      <c r="M13" s="6">
        <v>3504.6590000000001</v>
      </c>
      <c r="N13" s="6">
        <v>3598.4580000000001</v>
      </c>
      <c r="O13" s="6">
        <v>3675.1329999999998</v>
      </c>
      <c r="P13" s="6">
        <v>3736</v>
      </c>
      <c r="Q13" s="6">
        <v>3791.7620000000002</v>
      </c>
      <c r="R13" s="6">
        <v>3801.7809999999999</v>
      </c>
      <c r="S13" s="6">
        <v>3798.3090000000002</v>
      </c>
      <c r="T13" s="6">
        <v>3808.3029999999999</v>
      </c>
      <c r="U13" s="6">
        <v>3835.54</v>
      </c>
      <c r="V13" s="6">
        <v>3853.5079999999998</v>
      </c>
      <c r="W13" s="6">
        <v>3927.2260000000001</v>
      </c>
      <c r="X13" s="6">
        <v>3984.3159999999998</v>
      </c>
      <c r="Y13" s="6">
        <v>4069.8029999999999</v>
      </c>
      <c r="Z13" s="6">
        <v>870.22199999999998</v>
      </c>
      <c r="AA13" s="7">
        <v>0.30365999999999999</v>
      </c>
      <c r="AB13" s="6">
        <v>333.803</v>
      </c>
      <c r="AC13" s="7">
        <v>8.9349999999999999E-2</v>
      </c>
    </row>
    <row r="14" spans="1:29" hidden="1" x14ac:dyDescent="0.2">
      <c r="A14" s="5" t="s">
        <v>46</v>
      </c>
      <c r="B14" s="5" t="s">
        <v>47</v>
      </c>
      <c r="C14" s="5" t="s">
        <v>48</v>
      </c>
      <c r="D14" s="5" t="s">
        <v>49</v>
      </c>
      <c r="E14" s="5" t="s">
        <v>41</v>
      </c>
      <c r="F14" s="6">
        <v>513.44200000000001</v>
      </c>
      <c r="G14" s="6">
        <v>515.41999999999996</v>
      </c>
      <c r="H14" s="6">
        <v>509.00200000000001</v>
      </c>
      <c r="I14" s="6">
        <v>498.81799999999998</v>
      </c>
      <c r="J14" s="6">
        <v>501.52699999999999</v>
      </c>
      <c r="K14" s="6">
        <v>500.03199999999998</v>
      </c>
      <c r="L14" s="6">
        <v>498.995</v>
      </c>
      <c r="M14" s="6">
        <v>499.52199999999999</v>
      </c>
      <c r="N14" s="6">
        <v>499.74400000000003</v>
      </c>
      <c r="O14" s="6">
        <v>495.47699999999998</v>
      </c>
      <c r="P14" s="6">
        <v>489</v>
      </c>
      <c r="Q14" s="6">
        <v>489.62099999999998</v>
      </c>
      <c r="R14" s="6">
        <v>490.42399999999998</v>
      </c>
      <c r="S14" s="6">
        <v>490.43</v>
      </c>
      <c r="T14" s="6">
        <v>485.47199999999998</v>
      </c>
      <c r="U14" s="6">
        <v>483.93200000000002</v>
      </c>
      <c r="V14" s="6">
        <v>477.08800000000002</v>
      </c>
      <c r="W14" s="6">
        <v>475.85399999999998</v>
      </c>
      <c r="X14" s="6">
        <v>473.68299999999999</v>
      </c>
      <c r="Y14" s="6">
        <v>473.06200000000001</v>
      </c>
      <c r="Z14" s="6">
        <v>-24.442</v>
      </c>
      <c r="AA14" s="7" t="s">
        <v>50</v>
      </c>
      <c r="AB14" s="6">
        <v>-15.938000000000001</v>
      </c>
      <c r="AC14" s="7" t="s">
        <v>51</v>
      </c>
    </row>
    <row r="15" spans="1:29" hidden="1" x14ac:dyDescent="0.2">
      <c r="A15" s="5" t="s">
        <v>52</v>
      </c>
      <c r="B15" s="5" t="s">
        <v>53</v>
      </c>
      <c r="C15" s="5" t="s">
        <v>54</v>
      </c>
      <c r="D15" s="5" t="s">
        <v>55</v>
      </c>
      <c r="E15" s="5" t="s">
        <v>41</v>
      </c>
      <c r="F15" s="6">
        <v>18643.495999999999</v>
      </c>
      <c r="G15" s="6">
        <v>18789.68</v>
      </c>
      <c r="H15" s="6">
        <v>18998.646000000001</v>
      </c>
      <c r="I15" s="6">
        <v>19059.089</v>
      </c>
      <c r="J15" s="6">
        <v>19309.289000000001</v>
      </c>
      <c r="K15" s="6">
        <v>19494.291000000001</v>
      </c>
      <c r="L15" s="6">
        <v>19794.437999999998</v>
      </c>
      <c r="M15" s="6">
        <v>20030.414000000001</v>
      </c>
      <c r="N15" s="6">
        <v>20223.025000000001</v>
      </c>
      <c r="O15" s="6">
        <v>20355.686000000002</v>
      </c>
      <c r="P15" s="6">
        <v>20332</v>
      </c>
      <c r="Q15" s="6">
        <v>20446.166000000001</v>
      </c>
      <c r="R15" s="6">
        <v>20559.462</v>
      </c>
      <c r="S15" s="6">
        <v>20715.337</v>
      </c>
      <c r="T15" s="6">
        <v>20868.353999999999</v>
      </c>
      <c r="U15" s="6">
        <v>21039.784</v>
      </c>
      <c r="V15" s="6">
        <v>21437.253000000001</v>
      </c>
      <c r="W15" s="6">
        <v>21775.404999999999</v>
      </c>
      <c r="X15" s="6">
        <v>22095.638999999999</v>
      </c>
      <c r="Y15" s="6">
        <v>22835.429</v>
      </c>
      <c r="Z15" s="6">
        <v>1688.5039999999999</v>
      </c>
      <c r="AA15" s="7">
        <v>9.0569999999999998E-2</v>
      </c>
      <c r="AB15" s="6">
        <v>2503.4290000000001</v>
      </c>
      <c r="AC15" s="7">
        <v>0.12313</v>
      </c>
    </row>
    <row r="16" spans="1:29" hidden="1" x14ac:dyDescent="0.2">
      <c r="A16" s="5" t="s">
        <v>56</v>
      </c>
      <c r="B16" s="5" t="s">
        <v>57</v>
      </c>
      <c r="C16" s="5" t="s">
        <v>58</v>
      </c>
      <c r="D16" s="5" t="s">
        <v>55</v>
      </c>
      <c r="E16" s="5" t="s">
        <v>41</v>
      </c>
      <c r="F16" s="6">
        <v>23682.14</v>
      </c>
      <c r="G16" s="6">
        <v>24331.116999999998</v>
      </c>
      <c r="H16" s="6">
        <v>24964.17</v>
      </c>
      <c r="I16" s="6">
        <v>25566.927</v>
      </c>
      <c r="J16" s="6">
        <v>26096.452000000001</v>
      </c>
      <c r="K16" s="6">
        <v>26776.061000000002</v>
      </c>
      <c r="L16" s="6">
        <v>27546.722000000002</v>
      </c>
      <c r="M16" s="6">
        <v>28254.12</v>
      </c>
      <c r="N16" s="6">
        <v>28831.865000000002</v>
      </c>
      <c r="O16" s="6">
        <v>29266.137999999999</v>
      </c>
      <c r="P16" s="6">
        <v>29735</v>
      </c>
      <c r="Q16" s="6">
        <v>29794.848000000002</v>
      </c>
      <c r="R16" s="6">
        <v>29905.169000000002</v>
      </c>
      <c r="S16" s="6">
        <v>30257.514999999999</v>
      </c>
      <c r="T16" s="6">
        <v>30472.065999999999</v>
      </c>
      <c r="U16" s="6">
        <v>30916.47</v>
      </c>
      <c r="V16" s="6">
        <v>31406.753000000001</v>
      </c>
      <c r="W16" s="6">
        <v>31913.108</v>
      </c>
      <c r="X16" s="6">
        <v>32855.544999999998</v>
      </c>
      <c r="Y16" s="6">
        <v>33566.459000000003</v>
      </c>
      <c r="Z16" s="6">
        <v>6052.86</v>
      </c>
      <c r="AA16" s="7">
        <v>0.25558999999999998</v>
      </c>
      <c r="AB16" s="6">
        <v>3831.4589999999998</v>
      </c>
      <c r="AC16" s="7">
        <v>0.12884999999999999</v>
      </c>
    </row>
    <row r="17" spans="1:29" hidden="1" x14ac:dyDescent="0.2">
      <c r="A17" s="5" t="s">
        <v>59</v>
      </c>
      <c r="B17" s="5" t="s">
        <v>60</v>
      </c>
      <c r="C17" s="5" t="s">
        <v>61</v>
      </c>
      <c r="D17" s="5" t="s">
        <v>62</v>
      </c>
      <c r="E17" s="5" t="s">
        <v>41</v>
      </c>
      <c r="F17" s="6">
        <v>2859.3629999999998</v>
      </c>
      <c r="G17" s="6">
        <v>2896.78</v>
      </c>
      <c r="H17" s="6">
        <v>2920.453</v>
      </c>
      <c r="I17" s="6">
        <v>2951.75</v>
      </c>
      <c r="J17" s="6">
        <v>2984.7950000000001</v>
      </c>
      <c r="K17" s="6">
        <v>3030.7669999999998</v>
      </c>
      <c r="L17" s="6">
        <v>3088.0889999999999</v>
      </c>
      <c r="M17" s="6">
        <v>3145.71</v>
      </c>
      <c r="N17" s="6">
        <v>3184.6590000000001</v>
      </c>
      <c r="O17" s="6">
        <v>3217.9369999999999</v>
      </c>
      <c r="P17" s="6">
        <v>3245</v>
      </c>
      <c r="Q17" s="6">
        <v>3248.9470000000001</v>
      </c>
      <c r="R17" s="6">
        <v>3263.2420000000002</v>
      </c>
      <c r="S17" s="6">
        <v>3296.9009999999998</v>
      </c>
      <c r="T17" s="6">
        <v>3328.5259999999998</v>
      </c>
      <c r="U17" s="6">
        <v>3342.489</v>
      </c>
      <c r="V17" s="6">
        <v>3393.5549999999998</v>
      </c>
      <c r="W17" s="6">
        <v>3421.5749999999998</v>
      </c>
      <c r="X17" s="6">
        <v>3453.6190000000001</v>
      </c>
      <c r="Y17" s="6">
        <v>3477.1239999999998</v>
      </c>
      <c r="Z17" s="6">
        <v>385.637</v>
      </c>
      <c r="AA17" s="7">
        <v>0.13486999999999999</v>
      </c>
      <c r="AB17" s="6">
        <v>232.124</v>
      </c>
      <c r="AC17" s="7">
        <v>7.1529999999999996E-2</v>
      </c>
    </row>
    <row r="18" spans="1:29" hidden="1" x14ac:dyDescent="0.2">
      <c r="A18" s="5" t="s">
        <v>63</v>
      </c>
      <c r="B18" s="5" t="s">
        <v>64</v>
      </c>
      <c r="C18" s="5" t="s">
        <v>65</v>
      </c>
      <c r="D18" s="5" t="s">
        <v>66</v>
      </c>
      <c r="E18" s="5" t="s">
        <v>41</v>
      </c>
      <c r="F18" s="6">
        <v>68680.292000000001</v>
      </c>
      <c r="G18" s="6">
        <v>70177.587</v>
      </c>
      <c r="H18" s="6">
        <v>71822.39</v>
      </c>
      <c r="I18" s="6">
        <v>73014.978000000003</v>
      </c>
      <c r="J18" s="6">
        <v>74296.076000000001</v>
      </c>
      <c r="K18" s="6">
        <v>75646.437000000005</v>
      </c>
      <c r="L18" s="6">
        <v>77659.517000000007</v>
      </c>
      <c r="M18" s="6">
        <v>79486.971000000005</v>
      </c>
      <c r="N18" s="6">
        <v>81048.667000000001</v>
      </c>
      <c r="O18" s="6">
        <v>82493.205000000002</v>
      </c>
      <c r="P18" s="6">
        <v>84053</v>
      </c>
      <c r="Q18" s="6">
        <v>84554.688999999998</v>
      </c>
      <c r="R18" s="6">
        <v>85142.737999999998</v>
      </c>
      <c r="S18" s="6">
        <v>87180.585999999996</v>
      </c>
      <c r="T18" s="6">
        <v>88808.944000000003</v>
      </c>
      <c r="U18" s="6">
        <v>89968.236000000004</v>
      </c>
      <c r="V18" s="6">
        <v>91802.423999999999</v>
      </c>
      <c r="W18" s="6">
        <v>93732.963000000003</v>
      </c>
      <c r="X18" s="6">
        <v>95359.744999999995</v>
      </c>
      <c r="Y18" s="6">
        <v>96641.065000000002</v>
      </c>
      <c r="Z18" s="6">
        <v>15372.708000000001</v>
      </c>
      <c r="AA18" s="7">
        <v>0.22383</v>
      </c>
      <c r="AB18" s="6">
        <v>12588.065000000001</v>
      </c>
      <c r="AC18" s="7">
        <v>0.14976</v>
      </c>
    </row>
    <row r="19" spans="1:29" hidden="1" x14ac:dyDescent="0.2">
      <c r="A19" s="5" t="s">
        <v>67</v>
      </c>
      <c r="B19" s="5" t="s">
        <v>68</v>
      </c>
      <c r="C19" s="5" t="s">
        <v>69</v>
      </c>
      <c r="D19" s="5" t="s">
        <v>66</v>
      </c>
      <c r="E19" s="5" t="s">
        <v>41</v>
      </c>
      <c r="F19" s="6">
        <v>20308.162</v>
      </c>
      <c r="G19" s="6">
        <v>20582.728999999999</v>
      </c>
      <c r="H19" s="6">
        <v>20927.081999999999</v>
      </c>
      <c r="I19" s="6">
        <v>21276.491999999998</v>
      </c>
      <c r="J19" s="6">
        <v>21496.903999999999</v>
      </c>
      <c r="K19" s="6">
        <v>21511.241000000002</v>
      </c>
      <c r="L19" s="6">
        <v>21990.685000000001</v>
      </c>
      <c r="M19" s="6">
        <v>22399.33</v>
      </c>
      <c r="N19" s="6">
        <v>22718.422999999999</v>
      </c>
      <c r="O19" s="6">
        <v>22938.873</v>
      </c>
      <c r="P19" s="6">
        <v>23025</v>
      </c>
      <c r="Q19" s="6">
        <v>23030</v>
      </c>
      <c r="R19" s="6">
        <v>23090</v>
      </c>
      <c r="S19" s="6">
        <v>23190</v>
      </c>
      <c r="T19" s="6">
        <v>23360</v>
      </c>
      <c r="U19" s="6">
        <v>23390</v>
      </c>
      <c r="V19" s="6">
        <v>23760</v>
      </c>
      <c r="W19" s="6">
        <v>23950</v>
      </c>
      <c r="X19" s="6">
        <v>24320</v>
      </c>
      <c r="Y19" s="6">
        <v>24520</v>
      </c>
      <c r="Z19" s="6">
        <v>2716.8380000000002</v>
      </c>
      <c r="AA19" s="7">
        <v>0.13378000000000001</v>
      </c>
      <c r="AB19" s="6">
        <v>1495</v>
      </c>
      <c r="AC19" s="7">
        <v>6.4930000000000002E-2</v>
      </c>
    </row>
    <row r="20" spans="1:29" hidden="1" x14ac:dyDescent="0.2">
      <c r="A20" s="5" t="s">
        <v>70</v>
      </c>
      <c r="B20" s="5" t="s">
        <v>71</v>
      </c>
      <c r="C20" s="5" t="s">
        <v>72</v>
      </c>
      <c r="D20" s="5" t="s">
        <v>73</v>
      </c>
      <c r="E20" s="5" t="s">
        <v>41</v>
      </c>
      <c r="F20" s="6">
        <v>47171.923000000003</v>
      </c>
      <c r="G20" s="6">
        <v>48898.712</v>
      </c>
      <c r="H20" s="6">
        <v>51278.821000000004</v>
      </c>
      <c r="I20" s="6">
        <v>53260.603000000003</v>
      </c>
      <c r="J20" s="6">
        <v>55540.788999999997</v>
      </c>
      <c r="K20" s="6">
        <v>57532.892</v>
      </c>
      <c r="L20" s="6">
        <v>59662.019</v>
      </c>
      <c r="M20" s="6">
        <v>61472.091999999997</v>
      </c>
      <c r="N20" s="6">
        <v>63047.252999999997</v>
      </c>
      <c r="O20" s="6">
        <v>64356.644</v>
      </c>
      <c r="P20" s="6">
        <v>65182</v>
      </c>
      <c r="Q20" s="6">
        <v>65851.790999999997</v>
      </c>
      <c r="R20" s="6">
        <v>66422.744999999995</v>
      </c>
      <c r="S20" s="6">
        <v>67309.255999999994</v>
      </c>
      <c r="T20" s="6">
        <v>68544.172000000006</v>
      </c>
      <c r="U20" s="6">
        <v>70413.303</v>
      </c>
      <c r="V20" s="6">
        <v>72840.706999999995</v>
      </c>
      <c r="W20" s="6">
        <v>75898.354999999996</v>
      </c>
      <c r="X20" s="6">
        <v>78996.013999999996</v>
      </c>
      <c r="Y20" s="6">
        <v>81550.080000000002</v>
      </c>
      <c r="Z20" s="6">
        <v>18010.077000000001</v>
      </c>
      <c r="AA20" s="7">
        <v>0.38179999999999997</v>
      </c>
      <c r="AB20" s="6">
        <v>16368.08</v>
      </c>
      <c r="AC20" s="7">
        <v>0.25111</v>
      </c>
    </row>
    <row r="21" spans="1:29" hidden="1" x14ac:dyDescent="0.2">
      <c r="A21" s="5" t="s">
        <v>74</v>
      </c>
      <c r="B21" s="5" t="s">
        <v>75</v>
      </c>
      <c r="C21" s="5" t="s">
        <v>76</v>
      </c>
      <c r="D21" s="5" t="s">
        <v>66</v>
      </c>
      <c r="E21" s="5" t="s">
        <v>41</v>
      </c>
      <c r="F21" s="6">
        <v>113797.92600000001</v>
      </c>
      <c r="G21" s="6">
        <v>114754.443</v>
      </c>
      <c r="H21" s="6">
        <v>115945.08</v>
      </c>
      <c r="I21" s="6">
        <v>116389.162</v>
      </c>
      <c r="J21" s="6">
        <v>116974.178</v>
      </c>
      <c r="K21" s="6">
        <v>117659.143</v>
      </c>
      <c r="L21" s="6">
        <v>119380.167</v>
      </c>
      <c r="M21" s="6">
        <v>120819.408</v>
      </c>
      <c r="N21" s="6">
        <v>121879.258</v>
      </c>
      <c r="O21" s="6">
        <v>122813.70600000001</v>
      </c>
      <c r="P21" s="6">
        <v>124003</v>
      </c>
      <c r="Q21" s="6">
        <v>124973.113</v>
      </c>
      <c r="R21" s="6">
        <v>126226.708</v>
      </c>
      <c r="S21" s="6">
        <v>127854.334</v>
      </c>
      <c r="T21" s="6">
        <v>129984.986</v>
      </c>
      <c r="U21" s="6">
        <v>130644.677</v>
      </c>
      <c r="V21" s="6">
        <v>134903.50399999999</v>
      </c>
      <c r="W21" s="6">
        <v>136673.42800000001</v>
      </c>
      <c r="X21" s="6">
        <v>138601.644</v>
      </c>
      <c r="Y21" s="6">
        <v>142416.639</v>
      </c>
      <c r="Z21" s="6">
        <v>10205.074000000001</v>
      </c>
      <c r="AA21" s="7">
        <v>8.9679999999999996E-2</v>
      </c>
      <c r="AB21" s="6">
        <v>18413.638999999999</v>
      </c>
      <c r="AC21" s="7">
        <v>0.14849000000000001</v>
      </c>
    </row>
    <row r="22" spans="1:29" hidden="1" x14ac:dyDescent="0.2">
      <c r="A22" s="5" t="s">
        <v>77</v>
      </c>
      <c r="B22" s="5" t="s">
        <v>78</v>
      </c>
      <c r="C22" s="5" t="s">
        <v>79</v>
      </c>
      <c r="D22" s="5" t="s">
        <v>55</v>
      </c>
      <c r="E22" s="5" t="s">
        <v>41</v>
      </c>
      <c r="F22" s="6">
        <v>85902.554999999993</v>
      </c>
      <c r="G22" s="6">
        <v>87895.875</v>
      </c>
      <c r="H22" s="6">
        <v>89428.103000000003</v>
      </c>
      <c r="I22" s="6">
        <v>90185.804999999993</v>
      </c>
      <c r="J22" s="6">
        <v>92233.02</v>
      </c>
      <c r="K22" s="6">
        <v>94513.544999999998</v>
      </c>
      <c r="L22" s="6">
        <v>96997.876000000004</v>
      </c>
      <c r="M22" s="6">
        <v>99524.32</v>
      </c>
      <c r="N22" s="6">
        <v>100606.64599999999</v>
      </c>
      <c r="O22" s="6">
        <v>101529.719</v>
      </c>
      <c r="P22" s="6">
        <v>102121</v>
      </c>
      <c r="Q22" s="6">
        <v>102256.037</v>
      </c>
      <c r="R22" s="6">
        <v>102575.24800000001</v>
      </c>
      <c r="S22" s="6">
        <v>103486.29</v>
      </c>
      <c r="T22" s="6">
        <v>103907.997</v>
      </c>
      <c r="U22" s="6">
        <v>104814.238</v>
      </c>
      <c r="V22" s="6">
        <v>105957.798</v>
      </c>
      <c r="W22" s="6">
        <v>108004.22</v>
      </c>
      <c r="X22" s="6">
        <v>110019.774</v>
      </c>
      <c r="Y22" s="6">
        <v>111985.189</v>
      </c>
      <c r="Z22" s="6">
        <v>16218.445</v>
      </c>
      <c r="AA22" s="7">
        <v>0.1888</v>
      </c>
      <c r="AB22" s="6">
        <v>9864.1890000000003</v>
      </c>
      <c r="AC22" s="7">
        <v>9.6589999999999995E-2</v>
      </c>
    </row>
    <row r="23" spans="1:29" hidden="1" x14ac:dyDescent="0.2">
      <c r="A23" s="5" t="s">
        <v>80</v>
      </c>
      <c r="B23" s="5" t="s">
        <v>81</v>
      </c>
      <c r="C23" s="5" t="s">
        <v>82</v>
      </c>
      <c r="D23" s="5" t="s">
        <v>49</v>
      </c>
      <c r="E23" s="5" t="s">
        <v>41</v>
      </c>
      <c r="F23" s="6">
        <v>87.034000000000006</v>
      </c>
      <c r="G23" s="6">
        <v>83.932000000000002</v>
      </c>
      <c r="H23" s="6">
        <v>80.531999999999996</v>
      </c>
      <c r="I23" s="6">
        <v>76.95</v>
      </c>
      <c r="J23" s="6">
        <v>74.415999999999997</v>
      </c>
      <c r="K23" s="6">
        <v>70.771000000000001</v>
      </c>
      <c r="L23" s="6">
        <v>66.763999999999996</v>
      </c>
      <c r="M23" s="6">
        <v>63.625999999999998</v>
      </c>
      <c r="N23" s="6">
        <v>60.424999999999997</v>
      </c>
      <c r="O23" s="6">
        <v>57.063000000000002</v>
      </c>
      <c r="P23" s="6">
        <v>54</v>
      </c>
      <c r="Q23" s="6">
        <v>55.093000000000004</v>
      </c>
      <c r="R23" s="6">
        <v>54.183</v>
      </c>
      <c r="S23" s="6">
        <v>53.936999999999998</v>
      </c>
      <c r="T23" s="6">
        <v>54.61</v>
      </c>
      <c r="U23" s="6">
        <v>52.572000000000003</v>
      </c>
      <c r="V23" s="6">
        <v>51.396000000000001</v>
      </c>
      <c r="W23" s="6">
        <v>51.255000000000003</v>
      </c>
      <c r="X23" s="6">
        <v>51.146000000000001</v>
      </c>
      <c r="Y23" s="6">
        <v>50.06</v>
      </c>
      <c r="Z23" s="6">
        <v>-33.033999999999999</v>
      </c>
      <c r="AA23" s="7" t="s">
        <v>83</v>
      </c>
      <c r="AB23" s="6">
        <v>-3.94</v>
      </c>
      <c r="AC23" s="7" t="s">
        <v>84</v>
      </c>
    </row>
    <row r="24" spans="1:29" hidden="1" x14ac:dyDescent="0.2">
      <c r="A24" s="5" t="s">
        <v>85</v>
      </c>
      <c r="B24" s="5" t="s">
        <v>86</v>
      </c>
      <c r="C24" s="5" t="s">
        <v>87</v>
      </c>
      <c r="D24" s="5" t="s">
        <v>66</v>
      </c>
      <c r="E24" s="5" t="s">
        <v>41</v>
      </c>
      <c r="F24" s="6">
        <v>79736.394</v>
      </c>
      <c r="G24" s="6">
        <v>81705.764999999999</v>
      </c>
      <c r="H24" s="6">
        <v>84064.837</v>
      </c>
      <c r="I24" s="6">
        <v>86313.523000000001</v>
      </c>
      <c r="J24" s="6">
        <v>88671.614000000001</v>
      </c>
      <c r="K24" s="6">
        <v>91214.523000000001</v>
      </c>
      <c r="L24" s="6">
        <v>94243.048999999999</v>
      </c>
      <c r="M24" s="6">
        <v>96764.921000000002</v>
      </c>
      <c r="N24" s="6">
        <v>98618.808000000005</v>
      </c>
      <c r="O24" s="6">
        <v>99859.771999999997</v>
      </c>
      <c r="P24" s="6">
        <v>100548</v>
      </c>
      <c r="Q24" s="6">
        <v>102838.47100000001</v>
      </c>
      <c r="R24" s="6">
        <v>104986.037</v>
      </c>
      <c r="S24" s="6">
        <v>106703.173</v>
      </c>
      <c r="T24" s="6">
        <v>108537.88800000001</v>
      </c>
      <c r="U24" s="6">
        <v>110419.44899999999</v>
      </c>
      <c r="V24" s="6">
        <v>112442.72100000001</v>
      </c>
      <c r="W24" s="6">
        <v>114916.057</v>
      </c>
      <c r="X24" s="6">
        <v>117093.04700000001</v>
      </c>
      <c r="Y24" s="6">
        <v>120142.863</v>
      </c>
      <c r="Z24" s="6">
        <v>20811.606</v>
      </c>
      <c r="AA24" s="7">
        <v>0.26101000000000002</v>
      </c>
      <c r="AB24" s="6">
        <v>19594.863000000001</v>
      </c>
      <c r="AC24" s="7">
        <v>0.19488</v>
      </c>
    </row>
    <row r="25" spans="1:29" hidden="1" x14ac:dyDescent="0.2">
      <c r="A25" s="5" t="s">
        <v>88</v>
      </c>
      <c r="B25" s="5" t="s">
        <v>89</v>
      </c>
      <c r="C25" s="5" t="s">
        <v>90</v>
      </c>
      <c r="D25" s="5" t="s">
        <v>91</v>
      </c>
      <c r="E25" s="5" t="s">
        <v>41</v>
      </c>
      <c r="F25" s="6">
        <v>400.04899999999998</v>
      </c>
      <c r="G25" s="6">
        <v>396.678</v>
      </c>
      <c r="H25" s="6">
        <v>392.27600000000001</v>
      </c>
      <c r="I25" s="6">
        <v>388.85</v>
      </c>
      <c r="J25" s="6">
        <v>386.75400000000002</v>
      </c>
      <c r="K25" s="6">
        <v>383.07299999999998</v>
      </c>
      <c r="L25" s="6">
        <v>381.63400000000001</v>
      </c>
      <c r="M25" s="6">
        <v>378.53399999999999</v>
      </c>
      <c r="N25" s="6">
        <v>375.07600000000002</v>
      </c>
      <c r="O25" s="6">
        <v>370.37299999999999</v>
      </c>
      <c r="P25" s="6">
        <v>366</v>
      </c>
      <c r="Q25" s="6">
        <v>374.36599999999999</v>
      </c>
      <c r="R25" s="6">
        <v>376.786</v>
      </c>
      <c r="S25" s="6">
        <v>377.32299999999998</v>
      </c>
      <c r="T25" s="6">
        <v>379.96199999999999</v>
      </c>
      <c r="U25" s="6">
        <v>375.41300000000001</v>
      </c>
      <c r="V25" s="6">
        <v>375.54700000000003</v>
      </c>
      <c r="W25" s="6">
        <v>393.40600000000001</v>
      </c>
      <c r="X25" s="6">
        <v>403.68099999999998</v>
      </c>
      <c r="Y25" s="6">
        <v>406.43599999999998</v>
      </c>
      <c r="Z25" s="6">
        <v>-34.048999999999999</v>
      </c>
      <c r="AA25" s="7" t="s">
        <v>92</v>
      </c>
      <c r="AB25" s="6">
        <v>40.436</v>
      </c>
      <c r="AC25" s="7">
        <v>0.11047999999999999</v>
      </c>
    </row>
    <row r="26" spans="1:29" hidden="1" x14ac:dyDescent="0.2">
      <c r="A26" s="5" t="s">
        <v>93</v>
      </c>
      <c r="B26" s="5" t="s">
        <v>94</v>
      </c>
      <c r="C26" s="5" t="s">
        <v>95</v>
      </c>
      <c r="D26" s="5" t="s">
        <v>55</v>
      </c>
      <c r="E26" s="5" t="s">
        <v>41</v>
      </c>
      <c r="F26" s="6">
        <v>11358.477999999999</v>
      </c>
      <c r="G26" s="6">
        <v>11870.227000000001</v>
      </c>
      <c r="H26" s="6">
        <v>12320.442999999999</v>
      </c>
      <c r="I26" s="6">
        <v>12661.421</v>
      </c>
      <c r="J26" s="6">
        <v>13182.290999999999</v>
      </c>
      <c r="K26" s="6">
        <v>13739.197</v>
      </c>
      <c r="L26" s="6">
        <v>14329.348</v>
      </c>
      <c r="M26" s="6">
        <v>14929.712</v>
      </c>
      <c r="N26" s="6">
        <v>15314.121999999999</v>
      </c>
      <c r="O26" s="6">
        <v>15671.523999999999</v>
      </c>
      <c r="P26" s="6">
        <v>15974</v>
      </c>
      <c r="Q26" s="6">
        <v>16181.272000000001</v>
      </c>
      <c r="R26" s="6">
        <v>16386.948</v>
      </c>
      <c r="S26" s="6">
        <v>16544.28</v>
      </c>
      <c r="T26" s="6">
        <v>16787.455999999998</v>
      </c>
      <c r="U26" s="6">
        <v>17015.723999999998</v>
      </c>
      <c r="V26" s="6">
        <v>17228.274000000001</v>
      </c>
      <c r="W26" s="6">
        <v>17609.395</v>
      </c>
      <c r="X26" s="6">
        <v>18041.577000000001</v>
      </c>
      <c r="Y26" s="6">
        <v>18623.809000000001</v>
      </c>
      <c r="Z26" s="6">
        <v>4615.5219999999999</v>
      </c>
      <c r="AA26" s="7">
        <v>0.40634999999999999</v>
      </c>
      <c r="AB26" s="6">
        <v>2649.8090000000002</v>
      </c>
      <c r="AC26" s="7">
        <v>0.16588</v>
      </c>
    </row>
    <row r="27" spans="1:29" hidden="1" x14ac:dyDescent="0.2">
      <c r="A27" s="5" t="s">
        <v>96</v>
      </c>
      <c r="B27" s="5" t="s">
        <v>97</v>
      </c>
      <c r="C27" s="5" t="s">
        <v>98</v>
      </c>
      <c r="D27" s="5" t="s">
        <v>40</v>
      </c>
      <c r="E27" s="5" t="s">
        <v>41</v>
      </c>
      <c r="F27" s="6">
        <v>864.76099999999997</v>
      </c>
      <c r="G27" s="6">
        <v>868.76599999999996</v>
      </c>
      <c r="H27" s="6">
        <v>872.18899999999996</v>
      </c>
      <c r="I27" s="6">
        <v>870.303</v>
      </c>
      <c r="J27" s="6">
        <v>873.02499999999998</v>
      </c>
      <c r="K27" s="6">
        <v>876.25400000000002</v>
      </c>
      <c r="L27" s="6">
        <v>886.28300000000002</v>
      </c>
      <c r="M27" s="6">
        <v>892.79399999999998</v>
      </c>
      <c r="N27" s="6">
        <v>897.24800000000005</v>
      </c>
      <c r="O27" s="6">
        <v>897.45299999999997</v>
      </c>
      <c r="P27" s="6">
        <v>894</v>
      </c>
      <c r="Q27" s="6">
        <v>904.86</v>
      </c>
      <c r="R27" s="6">
        <v>899.47400000000005</v>
      </c>
      <c r="S27" s="6">
        <v>898.22799999999995</v>
      </c>
      <c r="T27" s="6">
        <v>885.62</v>
      </c>
      <c r="U27" s="6">
        <v>890.52200000000005</v>
      </c>
      <c r="V27" s="6">
        <v>894.173</v>
      </c>
      <c r="W27" s="6">
        <v>913.46299999999997</v>
      </c>
      <c r="X27" s="6">
        <v>921.52</v>
      </c>
      <c r="Y27" s="6">
        <v>934.12300000000005</v>
      </c>
      <c r="Z27" s="6">
        <v>29.239000000000001</v>
      </c>
      <c r="AA27" s="7">
        <v>3.381E-2</v>
      </c>
      <c r="AB27" s="6">
        <v>40.122999999999998</v>
      </c>
      <c r="AC27" s="7">
        <v>4.4880000000000003E-2</v>
      </c>
    </row>
    <row r="28" spans="1:29" hidden="1" x14ac:dyDescent="0.2">
      <c r="A28" s="5" t="s">
        <v>99</v>
      </c>
      <c r="B28" s="5" t="s">
        <v>100</v>
      </c>
      <c r="C28" s="5" t="s">
        <v>101</v>
      </c>
      <c r="D28" s="5" t="s">
        <v>102</v>
      </c>
      <c r="E28" s="5" t="s">
        <v>41</v>
      </c>
      <c r="F28" s="6">
        <v>43575.445</v>
      </c>
      <c r="G28" s="6">
        <v>43720.517999999996</v>
      </c>
      <c r="H28" s="6">
        <v>44012.324000000001</v>
      </c>
      <c r="I28" s="6">
        <v>44311.747000000003</v>
      </c>
      <c r="J28" s="6">
        <v>44342.002</v>
      </c>
      <c r="K28" s="6">
        <v>43953.239000000001</v>
      </c>
      <c r="L28" s="6">
        <v>44515.811999999998</v>
      </c>
      <c r="M28" s="6">
        <v>44928.625999999997</v>
      </c>
      <c r="N28" s="6">
        <v>45158.567000000003</v>
      </c>
      <c r="O28" s="6">
        <v>45192.5</v>
      </c>
      <c r="P28" s="6">
        <v>44966</v>
      </c>
      <c r="Q28" s="6">
        <v>46054.828000000001</v>
      </c>
      <c r="R28" s="6">
        <v>46854.749000000003</v>
      </c>
      <c r="S28" s="6">
        <v>45131.845999999998</v>
      </c>
      <c r="T28" s="6">
        <v>45469.851000000002</v>
      </c>
      <c r="U28" s="6">
        <v>46561.163</v>
      </c>
      <c r="V28" s="6">
        <v>47240.038</v>
      </c>
      <c r="W28" s="6">
        <v>47315.307999999997</v>
      </c>
      <c r="X28" s="6">
        <v>47868.633999999998</v>
      </c>
      <c r="Y28" s="6">
        <v>48334.226000000002</v>
      </c>
      <c r="Z28" s="6">
        <v>1390.5550000000001</v>
      </c>
      <c r="AA28" s="7">
        <v>3.1910000000000001E-2</v>
      </c>
      <c r="AB28" s="6">
        <v>3368.2260000000001</v>
      </c>
      <c r="AC28" s="7">
        <v>7.4910000000000004E-2</v>
      </c>
    </row>
    <row r="29" spans="1:29" hidden="1" x14ac:dyDescent="0.2">
      <c r="A29" s="5" t="s">
        <v>103</v>
      </c>
      <c r="B29" s="5" t="s">
        <v>104</v>
      </c>
      <c r="C29" s="5" t="s">
        <v>105</v>
      </c>
      <c r="D29" s="5" t="s">
        <v>106</v>
      </c>
      <c r="E29" s="5" t="s">
        <v>41</v>
      </c>
      <c r="F29" s="6">
        <v>4437.1360000000004</v>
      </c>
      <c r="G29" s="6">
        <v>4453.991</v>
      </c>
      <c r="H29" s="6">
        <v>4458.6760000000004</v>
      </c>
      <c r="I29" s="6">
        <v>4458.549</v>
      </c>
      <c r="J29" s="6">
        <v>4469.71</v>
      </c>
      <c r="K29" s="6">
        <v>4477.2550000000001</v>
      </c>
      <c r="L29" s="6">
        <v>4520.4709999999995</v>
      </c>
      <c r="M29" s="6">
        <v>4500.1019999999999</v>
      </c>
      <c r="N29" s="6">
        <v>4518.3909999999996</v>
      </c>
      <c r="O29" s="6">
        <v>4556.24</v>
      </c>
      <c r="P29" s="6">
        <v>4566</v>
      </c>
      <c r="Q29" s="6">
        <v>4561.2700000000004</v>
      </c>
      <c r="R29" s="6">
        <v>4598.067</v>
      </c>
      <c r="S29" s="6">
        <v>4636.9859999999999</v>
      </c>
      <c r="T29" s="6">
        <v>4678.4970000000003</v>
      </c>
      <c r="U29" s="6">
        <v>4720.9309999999996</v>
      </c>
      <c r="V29" s="6">
        <v>4719.8190000000004</v>
      </c>
      <c r="W29" s="6">
        <v>4780.7550000000001</v>
      </c>
      <c r="X29" s="6">
        <v>4815.5389999999998</v>
      </c>
      <c r="Y29" s="6">
        <v>4841.93</v>
      </c>
      <c r="Z29" s="6">
        <v>128.864</v>
      </c>
      <c r="AA29" s="7">
        <v>2.904E-2</v>
      </c>
      <c r="AB29" s="6">
        <v>275.93</v>
      </c>
      <c r="AC29" s="7">
        <v>6.0429999999999998E-2</v>
      </c>
    </row>
    <row r="30" spans="1:29" hidden="1" x14ac:dyDescent="0.2">
      <c r="A30" s="5" t="s">
        <v>107</v>
      </c>
      <c r="B30" s="5" t="s">
        <v>108</v>
      </c>
      <c r="C30" s="5" t="s">
        <v>109</v>
      </c>
      <c r="D30" s="5" t="s">
        <v>106</v>
      </c>
      <c r="E30" s="5" t="s">
        <v>41</v>
      </c>
      <c r="F30" s="6">
        <v>2837.4540000000002</v>
      </c>
      <c r="G30" s="6">
        <v>2848.596</v>
      </c>
      <c r="H30" s="6">
        <v>2846.3780000000002</v>
      </c>
      <c r="I30" s="6">
        <v>2895.0889999999999</v>
      </c>
      <c r="J30" s="6">
        <v>2921.6239999999998</v>
      </c>
      <c r="K30" s="6">
        <v>2958.15</v>
      </c>
      <c r="L30" s="6">
        <v>3037.9450000000002</v>
      </c>
      <c r="M30" s="6">
        <v>3098.9270000000001</v>
      </c>
      <c r="N30" s="6">
        <v>3166.152</v>
      </c>
      <c r="O30" s="6">
        <v>3225.8429999999998</v>
      </c>
      <c r="P30" s="6">
        <v>3252</v>
      </c>
      <c r="Q30" s="6">
        <v>3251.6089999999999</v>
      </c>
      <c r="R30" s="6">
        <v>3266.931</v>
      </c>
      <c r="S30" s="6">
        <v>3286.1909999999998</v>
      </c>
      <c r="T30" s="6">
        <v>3310.5720000000001</v>
      </c>
      <c r="U30" s="6">
        <v>3317.2939999999999</v>
      </c>
      <c r="V30" s="6">
        <v>3355.817</v>
      </c>
      <c r="W30" s="6">
        <v>3369.9160000000002</v>
      </c>
      <c r="X30" s="6">
        <v>3379.3820000000001</v>
      </c>
      <c r="Y30" s="6">
        <v>3409.806</v>
      </c>
      <c r="Z30" s="6">
        <v>414.54599999999999</v>
      </c>
      <c r="AA30" s="7">
        <v>0.14610000000000001</v>
      </c>
      <c r="AB30" s="6">
        <v>157.80600000000001</v>
      </c>
      <c r="AC30" s="7">
        <v>4.8529999999999997E-2</v>
      </c>
    </row>
    <row r="31" spans="1:29" hidden="1" x14ac:dyDescent="0.2">
      <c r="A31" s="5" t="s">
        <v>110</v>
      </c>
      <c r="B31" s="5" t="s">
        <v>111</v>
      </c>
      <c r="C31" s="5" t="s">
        <v>112</v>
      </c>
      <c r="D31" s="5" t="s">
        <v>102</v>
      </c>
      <c r="E31" s="5" t="s">
        <v>41</v>
      </c>
      <c r="F31" s="6">
        <v>1197.0409999999999</v>
      </c>
      <c r="G31" s="6">
        <v>1202.7270000000001</v>
      </c>
      <c r="H31" s="6">
        <v>1213.424</v>
      </c>
      <c r="I31" s="6">
        <v>1211.693</v>
      </c>
      <c r="J31" s="6">
        <v>1218.6600000000001</v>
      </c>
      <c r="K31" s="6">
        <v>1235.3030000000001</v>
      </c>
      <c r="L31" s="6">
        <v>1246.28</v>
      </c>
      <c r="M31" s="6">
        <v>1253.136</v>
      </c>
      <c r="N31" s="6">
        <v>1259.6610000000001</v>
      </c>
      <c r="O31" s="6">
        <v>1255.6030000000001</v>
      </c>
      <c r="P31" s="6">
        <v>1250</v>
      </c>
      <c r="Q31" s="6">
        <v>1265.73</v>
      </c>
      <c r="R31" s="6">
        <v>1276.502</v>
      </c>
      <c r="S31" s="6">
        <v>1275.6600000000001</v>
      </c>
      <c r="T31" s="6">
        <v>1299.8489999999999</v>
      </c>
      <c r="U31" s="6">
        <v>1307.8869999999999</v>
      </c>
      <c r="V31" s="6">
        <v>1326.268</v>
      </c>
      <c r="W31" s="6">
        <v>1342.346</v>
      </c>
      <c r="X31" s="6">
        <v>1336.9970000000001</v>
      </c>
      <c r="Y31" s="6">
        <v>1348.7850000000001</v>
      </c>
      <c r="Z31" s="6">
        <v>52.959000000000003</v>
      </c>
      <c r="AA31" s="7">
        <v>4.4240000000000002E-2</v>
      </c>
      <c r="AB31" s="6">
        <v>98.784999999999997</v>
      </c>
      <c r="AC31" s="7">
        <v>7.9030000000000003E-2</v>
      </c>
    </row>
    <row r="32" spans="1:29" hidden="1" x14ac:dyDescent="0.2">
      <c r="A32" s="5" t="s">
        <v>113</v>
      </c>
      <c r="B32" s="5" t="s">
        <v>114</v>
      </c>
      <c r="C32" s="5" t="s">
        <v>115</v>
      </c>
      <c r="D32" s="5" t="s">
        <v>55</v>
      </c>
      <c r="E32" s="5" t="s">
        <v>41</v>
      </c>
      <c r="F32" s="6">
        <v>18151.855</v>
      </c>
      <c r="G32" s="6">
        <v>18409.786</v>
      </c>
      <c r="H32" s="6">
        <v>18729.170999999998</v>
      </c>
      <c r="I32" s="6">
        <v>18901.776999999998</v>
      </c>
      <c r="J32" s="6">
        <v>19262.364000000001</v>
      </c>
      <c r="K32" s="6">
        <v>19558.493999999999</v>
      </c>
      <c r="L32" s="6">
        <v>19971.03</v>
      </c>
      <c r="M32" s="6">
        <v>20319.920999999998</v>
      </c>
      <c r="N32" s="6">
        <v>20625.239000000001</v>
      </c>
      <c r="O32" s="6">
        <v>20869.43</v>
      </c>
      <c r="P32" s="6">
        <v>20952</v>
      </c>
      <c r="Q32" s="6">
        <v>21010.429</v>
      </c>
      <c r="R32" s="6">
        <v>21037.098000000002</v>
      </c>
      <c r="S32" s="6">
        <v>21042.760999999999</v>
      </c>
      <c r="T32" s="6">
        <v>21098.065999999999</v>
      </c>
      <c r="U32" s="6">
        <v>21289.347000000002</v>
      </c>
      <c r="V32" s="6">
        <v>21797.179</v>
      </c>
      <c r="W32" s="6">
        <v>22105.625</v>
      </c>
      <c r="X32" s="6">
        <v>22573.467000000001</v>
      </c>
      <c r="Y32" s="6">
        <v>22985.303</v>
      </c>
      <c r="Z32" s="6">
        <v>2800.145</v>
      </c>
      <c r="AA32" s="7">
        <v>0.15426000000000001</v>
      </c>
      <c r="AB32" s="6">
        <v>2033.3030000000001</v>
      </c>
      <c r="AC32" s="7">
        <v>9.7049999999999997E-2</v>
      </c>
    </row>
    <row r="33" spans="1:29" hidden="1" x14ac:dyDescent="0.2">
      <c r="A33" s="5" t="s">
        <v>116</v>
      </c>
      <c r="B33" s="5" t="s">
        <v>117</v>
      </c>
      <c r="C33" s="5" t="s">
        <v>118</v>
      </c>
      <c r="D33" s="5" t="s">
        <v>73</v>
      </c>
      <c r="E33" s="5" t="s">
        <v>41</v>
      </c>
      <c r="F33" s="6">
        <v>18199.085999999999</v>
      </c>
      <c r="G33" s="6">
        <v>19180.696</v>
      </c>
      <c r="H33" s="6">
        <v>20421.542000000001</v>
      </c>
      <c r="I33" s="6">
        <v>21508.053</v>
      </c>
      <c r="J33" s="6">
        <v>22718.337</v>
      </c>
      <c r="K33" s="6">
        <v>23813.795999999998</v>
      </c>
      <c r="L33" s="6">
        <v>24968.005000000001</v>
      </c>
      <c r="M33" s="6">
        <v>25989.79</v>
      </c>
      <c r="N33" s="6">
        <v>26910.899000000001</v>
      </c>
      <c r="O33" s="6">
        <v>27715.504000000001</v>
      </c>
      <c r="P33" s="6">
        <v>28306</v>
      </c>
      <c r="Q33" s="6">
        <v>28620.903999999999</v>
      </c>
      <c r="R33" s="6">
        <v>29010.225999999999</v>
      </c>
      <c r="S33" s="6">
        <v>29421.682000000001</v>
      </c>
      <c r="T33" s="6">
        <v>30079.634999999998</v>
      </c>
      <c r="U33" s="6">
        <v>30617.148000000001</v>
      </c>
      <c r="V33" s="6">
        <v>31318.651000000002</v>
      </c>
      <c r="W33" s="6">
        <v>32239.155999999999</v>
      </c>
      <c r="X33" s="6">
        <v>32684.171999999999</v>
      </c>
      <c r="Y33" s="6">
        <v>32924.699999999997</v>
      </c>
      <c r="Z33" s="6">
        <v>10106.914000000001</v>
      </c>
      <c r="AA33" s="7">
        <v>0.55535000000000001</v>
      </c>
      <c r="AB33" s="6">
        <v>4618.7</v>
      </c>
      <c r="AC33" s="7">
        <v>0.16317000000000001</v>
      </c>
    </row>
    <row r="34" spans="1:29" hidden="1" x14ac:dyDescent="0.2">
      <c r="A34" s="5" t="s">
        <v>119</v>
      </c>
      <c r="B34" s="5" t="s">
        <v>120</v>
      </c>
      <c r="C34" s="5" t="s">
        <v>121</v>
      </c>
      <c r="D34" s="5" t="s">
        <v>102</v>
      </c>
      <c r="E34" s="5" t="s">
        <v>41</v>
      </c>
      <c r="F34" s="6">
        <v>3395.3710000000001</v>
      </c>
      <c r="G34" s="6">
        <v>3365.857</v>
      </c>
      <c r="H34" s="6">
        <v>3344.0630000000001</v>
      </c>
      <c r="I34" s="6">
        <v>3314.7739999999999</v>
      </c>
      <c r="J34" s="6">
        <v>3298.931</v>
      </c>
      <c r="K34" s="6">
        <v>3290.3270000000002</v>
      </c>
      <c r="L34" s="6">
        <v>3297.0459999999998</v>
      </c>
      <c r="M34" s="6">
        <v>3285.2040000000002</v>
      </c>
      <c r="N34" s="6">
        <v>3267.64</v>
      </c>
      <c r="O34" s="6">
        <v>3232.5509999999999</v>
      </c>
      <c r="P34" s="6">
        <v>3197</v>
      </c>
      <c r="Q34" s="6">
        <v>3202.8159999999998</v>
      </c>
      <c r="R34" s="6">
        <v>3205.6590000000001</v>
      </c>
      <c r="S34" s="6">
        <v>3193.9969999999998</v>
      </c>
      <c r="T34" s="6">
        <v>3168.84</v>
      </c>
      <c r="U34" s="6">
        <v>3190.1849999999999</v>
      </c>
      <c r="V34" s="6">
        <v>3202.19</v>
      </c>
      <c r="W34" s="6">
        <v>3216.2959999999998</v>
      </c>
      <c r="X34" s="6">
        <v>3211.7040000000002</v>
      </c>
      <c r="Y34" s="6">
        <v>3165.375</v>
      </c>
      <c r="Z34" s="6">
        <v>-198.37100000000001</v>
      </c>
      <c r="AA34" s="7" t="s">
        <v>122</v>
      </c>
      <c r="AB34" s="6">
        <v>-31.625</v>
      </c>
      <c r="AC34" s="7" t="s">
        <v>123</v>
      </c>
    </row>
    <row r="35" spans="1:29" hidden="1" x14ac:dyDescent="0.2">
      <c r="A35" s="5" t="s">
        <v>124</v>
      </c>
      <c r="B35" s="5" t="s">
        <v>125</v>
      </c>
      <c r="C35" s="5" t="s">
        <v>126</v>
      </c>
      <c r="D35" s="5" t="s">
        <v>66</v>
      </c>
      <c r="E35" s="5" t="s">
        <v>41</v>
      </c>
      <c r="F35" s="6">
        <v>793.42100000000005</v>
      </c>
      <c r="G35" s="6">
        <v>798.58500000000004</v>
      </c>
      <c r="H35" s="6">
        <v>807.53</v>
      </c>
      <c r="I35" s="6">
        <v>815.34900000000005</v>
      </c>
      <c r="J35" s="6">
        <v>824.12599999999998</v>
      </c>
      <c r="K35" s="6">
        <v>834.52499999999998</v>
      </c>
      <c r="L35" s="6">
        <v>849.16700000000003</v>
      </c>
      <c r="M35" s="6">
        <v>859.07100000000003</v>
      </c>
      <c r="N35" s="6">
        <v>863.02599999999995</v>
      </c>
      <c r="O35" s="6">
        <v>861.76499999999999</v>
      </c>
      <c r="P35" s="6">
        <v>856</v>
      </c>
      <c r="Q35" s="6">
        <v>855.61500000000001</v>
      </c>
      <c r="R35" s="6">
        <v>845.79200000000003</v>
      </c>
      <c r="S35" s="6">
        <v>846.40700000000004</v>
      </c>
      <c r="T35" s="6">
        <v>845.78</v>
      </c>
      <c r="U35" s="6">
        <v>851.80799999999999</v>
      </c>
      <c r="V35" s="6">
        <v>873.00800000000004</v>
      </c>
      <c r="W35" s="6">
        <v>912.29</v>
      </c>
      <c r="X35" s="6">
        <v>916.62400000000002</v>
      </c>
      <c r="Y35" s="6">
        <v>919.85699999999997</v>
      </c>
      <c r="Z35" s="6">
        <v>62.579000000000001</v>
      </c>
      <c r="AA35" s="7">
        <v>7.8869999999999996E-2</v>
      </c>
      <c r="AB35" s="6">
        <v>63.856999999999999</v>
      </c>
      <c r="AC35" s="7">
        <v>7.46E-2</v>
      </c>
    </row>
    <row r="36" spans="1:29" hidden="1" x14ac:dyDescent="0.2">
      <c r="A36" s="5" t="s">
        <v>127</v>
      </c>
      <c r="B36" s="5" t="s">
        <v>128</v>
      </c>
      <c r="C36" s="5" t="s">
        <v>129</v>
      </c>
      <c r="D36" s="5" t="s">
        <v>106</v>
      </c>
      <c r="E36" s="5" t="s">
        <v>41</v>
      </c>
      <c r="F36" s="6">
        <v>9400.8259999999991</v>
      </c>
      <c r="G36" s="6">
        <v>9374.1820000000007</v>
      </c>
      <c r="H36" s="6">
        <v>9379.3240000000005</v>
      </c>
      <c r="I36" s="6">
        <v>9329.6890000000003</v>
      </c>
      <c r="J36" s="6">
        <v>9335.7579999999998</v>
      </c>
      <c r="K36" s="6">
        <v>9402.49</v>
      </c>
      <c r="L36" s="6">
        <v>9466.0709999999999</v>
      </c>
      <c r="M36" s="6">
        <v>9521.8050000000003</v>
      </c>
      <c r="N36" s="6">
        <v>9596.7909999999993</v>
      </c>
      <c r="O36" s="6">
        <v>9585.9950000000008</v>
      </c>
      <c r="P36" s="6">
        <v>9560</v>
      </c>
      <c r="Q36" s="6">
        <v>9576.0470000000005</v>
      </c>
      <c r="R36" s="6">
        <v>9714.9</v>
      </c>
      <c r="S36" s="6">
        <v>9736.4110000000001</v>
      </c>
      <c r="T36" s="6">
        <v>9785.0750000000007</v>
      </c>
      <c r="U36" s="6">
        <v>9939.2800000000007</v>
      </c>
      <c r="V36" s="6">
        <v>10158.464</v>
      </c>
      <c r="W36" s="6">
        <v>10338.691999999999</v>
      </c>
      <c r="X36" s="6">
        <v>10462.49</v>
      </c>
      <c r="Y36" s="6">
        <v>10566.328</v>
      </c>
      <c r="Z36" s="6">
        <v>159.17400000000001</v>
      </c>
      <c r="AA36" s="7">
        <v>1.6930000000000001E-2</v>
      </c>
      <c r="AB36" s="6">
        <v>1006.328</v>
      </c>
      <c r="AC36" s="7">
        <v>0.10526000000000001</v>
      </c>
    </row>
    <row r="37" spans="1:29" hidden="1" x14ac:dyDescent="0.2">
      <c r="A37" s="5" t="s">
        <v>130</v>
      </c>
      <c r="B37" s="5" t="s">
        <v>131</v>
      </c>
      <c r="C37" s="5" t="s">
        <v>132</v>
      </c>
      <c r="D37" s="5" t="s">
        <v>106</v>
      </c>
      <c r="E37" s="5" t="s">
        <v>41</v>
      </c>
      <c r="F37" s="6">
        <v>7203.1580000000004</v>
      </c>
      <c r="G37" s="6">
        <v>7194.7780000000002</v>
      </c>
      <c r="H37" s="6">
        <v>7210.6959999999999</v>
      </c>
      <c r="I37" s="6">
        <v>7184.46</v>
      </c>
      <c r="J37" s="6">
        <v>7201</v>
      </c>
      <c r="K37" s="6">
        <v>7264.3760000000002</v>
      </c>
      <c r="L37" s="6">
        <v>7325.4570000000003</v>
      </c>
      <c r="M37" s="6">
        <v>7380.5550000000003</v>
      </c>
      <c r="N37" s="6">
        <v>7450.7079999999996</v>
      </c>
      <c r="O37" s="6">
        <v>7454.3140000000003</v>
      </c>
      <c r="P37" s="6">
        <v>7446</v>
      </c>
      <c r="Q37" s="6">
        <v>7408.62</v>
      </c>
      <c r="R37" s="6">
        <v>7451.2449999999999</v>
      </c>
      <c r="S37" s="6">
        <v>7456.4970000000003</v>
      </c>
      <c r="T37" s="6">
        <v>7336.2550000000001</v>
      </c>
      <c r="U37" s="6">
        <v>7381.98</v>
      </c>
      <c r="V37" s="6">
        <v>7474.9470000000001</v>
      </c>
      <c r="W37" s="6">
        <v>7512.8</v>
      </c>
      <c r="X37" s="6">
        <v>7544.16</v>
      </c>
      <c r="Y37" s="6">
        <v>7574.93</v>
      </c>
      <c r="Z37" s="6">
        <v>242.84200000000001</v>
      </c>
      <c r="AA37" s="7">
        <v>3.3709999999999997E-2</v>
      </c>
      <c r="AB37" s="6">
        <v>128.93</v>
      </c>
      <c r="AC37" s="7">
        <v>1.7319999999999999E-2</v>
      </c>
    </row>
    <row r="38" spans="1:29" hidden="1" x14ac:dyDescent="0.2">
      <c r="A38" s="5" t="s">
        <v>133</v>
      </c>
      <c r="B38" s="5" t="s">
        <v>134</v>
      </c>
      <c r="C38" s="5" t="s">
        <v>135</v>
      </c>
      <c r="D38" s="5" t="s">
        <v>73</v>
      </c>
      <c r="E38" s="5" t="s">
        <v>41</v>
      </c>
      <c r="F38" s="6">
        <v>9350.402</v>
      </c>
      <c r="G38" s="6">
        <v>9422.1139999999996</v>
      </c>
      <c r="H38" s="6">
        <v>9462.268</v>
      </c>
      <c r="I38" s="6">
        <v>9512.4619999999995</v>
      </c>
      <c r="J38" s="6">
        <v>9549.2000000000007</v>
      </c>
      <c r="K38" s="6">
        <v>9614.9699999999993</v>
      </c>
      <c r="L38" s="6">
        <v>9720.4750000000004</v>
      </c>
      <c r="M38" s="6">
        <v>9808.2219999999998</v>
      </c>
      <c r="N38" s="6">
        <v>9882.6479999999992</v>
      </c>
      <c r="O38" s="6">
        <v>9906.1239999999998</v>
      </c>
      <c r="P38" s="6">
        <v>9891</v>
      </c>
      <c r="Q38" s="6">
        <v>9909.1779999999999</v>
      </c>
      <c r="R38" s="6">
        <v>10008.857</v>
      </c>
      <c r="S38" s="6">
        <v>10036.450999999999</v>
      </c>
      <c r="T38" s="6">
        <v>10052.642</v>
      </c>
      <c r="U38" s="6">
        <v>10140.798000000001</v>
      </c>
      <c r="V38" s="6">
        <v>10166.787</v>
      </c>
      <c r="W38" s="6">
        <v>10281.870000000001</v>
      </c>
      <c r="X38" s="6">
        <v>10432.24</v>
      </c>
      <c r="Y38" s="6">
        <v>10573.923000000001</v>
      </c>
      <c r="Z38" s="6">
        <v>540.59799999999996</v>
      </c>
      <c r="AA38" s="7">
        <v>5.7820000000000003E-2</v>
      </c>
      <c r="AB38" s="6">
        <v>682.923</v>
      </c>
      <c r="AC38" s="7">
        <v>6.9040000000000004E-2</v>
      </c>
    </row>
    <row r="39" spans="1:29" hidden="1" x14ac:dyDescent="0.2">
      <c r="A39" s="5" t="s">
        <v>136</v>
      </c>
      <c r="B39" s="5" t="s">
        <v>137</v>
      </c>
      <c r="C39" s="5" t="s">
        <v>138</v>
      </c>
      <c r="D39" s="5" t="s">
        <v>73</v>
      </c>
      <c r="E39" s="5" t="s">
        <v>41</v>
      </c>
      <c r="F39" s="6">
        <v>567.28</v>
      </c>
      <c r="G39" s="6">
        <v>563.16300000000001</v>
      </c>
      <c r="H39" s="6">
        <v>557.80399999999997</v>
      </c>
      <c r="I39" s="6">
        <v>553.01300000000003</v>
      </c>
      <c r="J39" s="6">
        <v>550.75199999999995</v>
      </c>
      <c r="K39" s="6">
        <v>546.01</v>
      </c>
      <c r="L39" s="6">
        <v>544.68799999999999</v>
      </c>
      <c r="M39" s="6">
        <v>540.66899999999998</v>
      </c>
      <c r="N39" s="6">
        <v>536.08799999999997</v>
      </c>
      <c r="O39" s="6">
        <v>529.72699999999998</v>
      </c>
      <c r="P39" s="6">
        <v>524</v>
      </c>
      <c r="Q39" s="6">
        <v>536</v>
      </c>
      <c r="R39" s="6">
        <v>534.976</v>
      </c>
      <c r="S39" s="6">
        <v>542.75400000000002</v>
      </c>
      <c r="T39" s="6">
        <v>542.44000000000005</v>
      </c>
      <c r="U39" s="6">
        <v>540.12199999999996</v>
      </c>
      <c r="V39" s="6">
        <v>540.096</v>
      </c>
      <c r="W39" s="6">
        <v>550.01599999999996</v>
      </c>
      <c r="X39" s="6">
        <v>560.178</v>
      </c>
      <c r="Y39" s="6">
        <v>573.96400000000006</v>
      </c>
      <c r="Z39" s="6">
        <v>-43.28</v>
      </c>
      <c r="AA39" s="7" t="s">
        <v>139</v>
      </c>
      <c r="AB39" s="6">
        <v>49.963999999999999</v>
      </c>
      <c r="AC39" s="7">
        <v>9.5350000000000004E-2</v>
      </c>
    </row>
    <row r="40" spans="1:29" hidden="1" x14ac:dyDescent="0.2">
      <c r="A40" s="5" t="s">
        <v>140</v>
      </c>
      <c r="B40" s="5" t="s">
        <v>141</v>
      </c>
      <c r="C40" s="5" t="s">
        <v>142</v>
      </c>
      <c r="D40" s="5" t="s">
        <v>102</v>
      </c>
      <c r="E40" s="5" t="s">
        <v>41</v>
      </c>
      <c r="F40" s="6">
        <v>67465.510999999999</v>
      </c>
      <c r="G40" s="6">
        <v>67609.785999999993</v>
      </c>
      <c r="H40" s="6">
        <v>67980.578999999998</v>
      </c>
      <c r="I40" s="6">
        <v>68362.491999999998</v>
      </c>
      <c r="J40" s="6">
        <v>68329.101999999999</v>
      </c>
      <c r="K40" s="6">
        <v>67651.159</v>
      </c>
      <c r="L40" s="6">
        <v>68437.697</v>
      </c>
      <c r="M40" s="6">
        <v>68992.702999999994</v>
      </c>
      <c r="N40" s="6">
        <v>69266.278000000006</v>
      </c>
      <c r="O40" s="6">
        <v>69239.244000000006</v>
      </c>
      <c r="P40" s="6">
        <v>68814</v>
      </c>
      <c r="Q40" s="6">
        <v>69469.137000000002</v>
      </c>
      <c r="R40" s="6">
        <v>68970.857000000004</v>
      </c>
      <c r="S40" s="6">
        <v>69349.343999999997</v>
      </c>
      <c r="T40" s="6">
        <v>69849.366999999998</v>
      </c>
      <c r="U40" s="6">
        <v>70279.322</v>
      </c>
      <c r="V40" s="6">
        <v>71811.706000000006</v>
      </c>
      <c r="W40" s="6">
        <v>71649.914999999994</v>
      </c>
      <c r="X40" s="6">
        <v>72205.441000000006</v>
      </c>
      <c r="Y40" s="6">
        <v>72780.001999999993</v>
      </c>
      <c r="Z40" s="6">
        <v>1348.489</v>
      </c>
      <c r="AA40" s="7">
        <v>1.9990000000000001E-2</v>
      </c>
      <c r="AB40" s="6">
        <v>3966.002</v>
      </c>
      <c r="AC40" s="7">
        <v>5.7630000000000001E-2</v>
      </c>
    </row>
    <row r="41" spans="1:29" hidden="1" x14ac:dyDescent="0.2">
      <c r="A41" s="5" t="s">
        <v>143</v>
      </c>
      <c r="B41" s="5" t="s">
        <v>144</v>
      </c>
      <c r="C41" s="5" t="s">
        <v>145</v>
      </c>
      <c r="D41" s="5" t="s">
        <v>49</v>
      </c>
      <c r="E41" s="5" t="s">
        <v>41</v>
      </c>
      <c r="F41" s="6">
        <v>62695.057000000001</v>
      </c>
      <c r="G41" s="6">
        <v>64053.074999999997</v>
      </c>
      <c r="H41" s="6">
        <v>65477.883000000002</v>
      </c>
      <c r="I41" s="6">
        <v>66057.281000000003</v>
      </c>
      <c r="J41" s="6">
        <v>67071.024000000005</v>
      </c>
      <c r="K41" s="6">
        <v>68600.108999999997</v>
      </c>
      <c r="L41" s="6">
        <v>70472.282999999996</v>
      </c>
      <c r="M41" s="6">
        <v>72158.365999999995</v>
      </c>
      <c r="N41" s="6">
        <v>73686.794999999998</v>
      </c>
      <c r="O41" s="6">
        <v>75193.796000000002</v>
      </c>
      <c r="P41" s="6">
        <v>76487</v>
      </c>
      <c r="Q41" s="6">
        <v>76997.116999999998</v>
      </c>
      <c r="R41" s="6">
        <v>78288.392999999996</v>
      </c>
      <c r="S41" s="6">
        <v>79631.660999999993</v>
      </c>
      <c r="T41" s="6">
        <v>80891.3</v>
      </c>
      <c r="U41" s="6">
        <v>82427.058999999994</v>
      </c>
      <c r="V41" s="6">
        <v>83734.875</v>
      </c>
      <c r="W41" s="6">
        <v>85269.581999999995</v>
      </c>
      <c r="X41" s="6">
        <v>87150.790999999997</v>
      </c>
      <c r="Y41" s="6">
        <v>88830.98</v>
      </c>
      <c r="Z41" s="6">
        <v>13791.942999999999</v>
      </c>
      <c r="AA41" s="7">
        <v>0.21998000000000001</v>
      </c>
      <c r="AB41" s="6">
        <v>12343.98</v>
      </c>
      <c r="AC41" s="7">
        <v>0.16139000000000001</v>
      </c>
    </row>
    <row r="42" spans="1:29" hidden="1" x14ac:dyDescent="0.2">
      <c r="A42" s="5" t="s">
        <v>146</v>
      </c>
      <c r="B42" s="5" t="s">
        <v>147</v>
      </c>
      <c r="C42" s="5" t="s">
        <v>148</v>
      </c>
      <c r="D42" s="5" t="s">
        <v>40</v>
      </c>
      <c r="E42" s="5" t="s">
        <v>41</v>
      </c>
      <c r="F42" s="6">
        <v>21035.313999999998</v>
      </c>
      <c r="G42" s="6">
        <v>21245.294999999998</v>
      </c>
      <c r="H42" s="6">
        <v>21443.969000000001</v>
      </c>
      <c r="I42" s="6">
        <v>21514.163</v>
      </c>
      <c r="J42" s="6">
        <v>21697.012999999999</v>
      </c>
      <c r="K42" s="6">
        <v>21894.437000000002</v>
      </c>
      <c r="L42" s="6">
        <v>22257.138999999999</v>
      </c>
      <c r="M42" s="6">
        <v>22535.649000000001</v>
      </c>
      <c r="N42" s="6">
        <v>22763.468000000001</v>
      </c>
      <c r="O42" s="6">
        <v>22883.98</v>
      </c>
      <c r="P42" s="6">
        <v>22909</v>
      </c>
      <c r="Q42" s="6">
        <v>23010.334999999999</v>
      </c>
      <c r="R42" s="6">
        <v>23080.146000000001</v>
      </c>
      <c r="S42" s="6">
        <v>22985.83</v>
      </c>
      <c r="T42" s="6">
        <v>22977.911</v>
      </c>
      <c r="U42" s="6">
        <v>23068.258000000002</v>
      </c>
      <c r="V42" s="6">
        <v>23112.030999999999</v>
      </c>
      <c r="W42" s="6">
        <v>23226.061000000002</v>
      </c>
      <c r="X42" s="6">
        <v>23438.965</v>
      </c>
      <c r="Y42" s="6">
        <v>23669.264999999999</v>
      </c>
      <c r="Z42" s="6">
        <v>1873.6859999999999</v>
      </c>
      <c r="AA42" s="7">
        <v>8.9069999999999996E-2</v>
      </c>
      <c r="AB42" s="6">
        <v>760.26499999999999</v>
      </c>
      <c r="AC42" s="7">
        <v>3.3189999999999997E-2</v>
      </c>
    </row>
    <row r="43" spans="1:29" hidden="1" x14ac:dyDescent="0.2">
      <c r="A43" s="5" t="s">
        <v>149</v>
      </c>
      <c r="B43" s="5" t="s">
        <v>150</v>
      </c>
      <c r="C43" s="5" t="s">
        <v>151</v>
      </c>
      <c r="D43" s="5" t="s">
        <v>40</v>
      </c>
      <c r="E43" s="5" t="s">
        <v>41</v>
      </c>
      <c r="F43" s="6">
        <v>13220.388999999999</v>
      </c>
      <c r="G43" s="6">
        <v>13367.72</v>
      </c>
      <c r="H43" s="6">
        <v>13506.188</v>
      </c>
      <c r="I43" s="6">
        <v>13561.993</v>
      </c>
      <c r="J43" s="6">
        <v>13689.297</v>
      </c>
      <c r="K43" s="6">
        <v>13824.284</v>
      </c>
      <c r="L43" s="6">
        <v>14067.540999999999</v>
      </c>
      <c r="M43" s="6">
        <v>14255.86</v>
      </c>
      <c r="N43" s="6">
        <v>14411.831</v>
      </c>
      <c r="O43" s="6">
        <v>14499.451999999999</v>
      </c>
      <c r="P43" s="6">
        <v>14527</v>
      </c>
      <c r="Q43" s="6">
        <v>14610.241</v>
      </c>
      <c r="R43" s="6">
        <v>14681.432000000001</v>
      </c>
      <c r="S43" s="6">
        <v>14680.620999999999</v>
      </c>
      <c r="T43" s="6">
        <v>14710.967000000001</v>
      </c>
      <c r="U43" s="6">
        <v>14746.334999999999</v>
      </c>
      <c r="V43" s="6">
        <v>14853.324000000001</v>
      </c>
      <c r="W43" s="6">
        <v>14811.656999999999</v>
      </c>
      <c r="X43" s="6">
        <v>14923.373</v>
      </c>
      <c r="Y43" s="6">
        <v>15083.939</v>
      </c>
      <c r="Z43" s="6">
        <v>1306.6110000000001</v>
      </c>
      <c r="AA43" s="7">
        <v>9.8830000000000001E-2</v>
      </c>
      <c r="AB43" s="6">
        <v>556.93899999999996</v>
      </c>
      <c r="AC43" s="7">
        <v>3.8339999999999999E-2</v>
      </c>
    </row>
    <row r="44" spans="1:29" hidden="1" x14ac:dyDescent="0.2">
      <c r="A44" s="5" t="s">
        <v>152</v>
      </c>
      <c r="B44" s="5" t="s">
        <v>153</v>
      </c>
      <c r="C44" s="5" t="s">
        <v>154</v>
      </c>
      <c r="D44" s="5" t="s">
        <v>49</v>
      </c>
      <c r="E44" s="5" t="s">
        <v>41</v>
      </c>
      <c r="F44" s="6">
        <v>25198.32</v>
      </c>
      <c r="G44" s="6">
        <v>25977.245999999999</v>
      </c>
      <c r="H44" s="6">
        <v>26783.532999999999</v>
      </c>
      <c r="I44" s="6">
        <v>27241.467000000001</v>
      </c>
      <c r="J44" s="6">
        <v>27874.917000000001</v>
      </c>
      <c r="K44" s="6">
        <v>28721.902999999998</v>
      </c>
      <c r="L44" s="6">
        <v>29714.376</v>
      </c>
      <c r="M44" s="6">
        <v>30630.767</v>
      </c>
      <c r="N44" s="6">
        <v>31481.851999999999</v>
      </c>
      <c r="O44" s="6">
        <v>32324.203000000001</v>
      </c>
      <c r="P44" s="6">
        <v>33075</v>
      </c>
      <c r="Q44" s="6">
        <v>33700.955000000002</v>
      </c>
      <c r="R44" s="6">
        <v>34380.294999999998</v>
      </c>
      <c r="S44" s="6">
        <v>35279.129999999997</v>
      </c>
      <c r="T44" s="6">
        <v>35914.79</v>
      </c>
      <c r="U44" s="6">
        <v>36695.81</v>
      </c>
      <c r="V44" s="6">
        <v>37319.743000000002</v>
      </c>
      <c r="W44" s="6">
        <v>38174.455000000002</v>
      </c>
      <c r="X44" s="6">
        <v>39496.285000000003</v>
      </c>
      <c r="Y44" s="6">
        <v>40601.796999999999</v>
      </c>
      <c r="Z44" s="6">
        <v>7876.68</v>
      </c>
      <c r="AA44" s="7">
        <v>0.31258999999999998</v>
      </c>
      <c r="AB44" s="6">
        <v>7526.7969999999996</v>
      </c>
      <c r="AC44" s="7">
        <v>0.22756999999999999</v>
      </c>
    </row>
    <row r="45" spans="1:29" hidden="1" x14ac:dyDescent="0.2">
      <c r="A45" s="5" t="s">
        <v>155</v>
      </c>
      <c r="B45" s="5" t="s">
        <v>156</v>
      </c>
      <c r="C45" s="5" t="s">
        <v>157</v>
      </c>
      <c r="D45" s="5" t="s">
        <v>49</v>
      </c>
      <c r="E45" s="5" t="s">
        <v>41</v>
      </c>
      <c r="F45" s="6">
        <v>5367.3639999999996</v>
      </c>
      <c r="G45" s="6">
        <v>5425.692</v>
      </c>
      <c r="H45" s="6">
        <v>5485.9390000000003</v>
      </c>
      <c r="I45" s="6">
        <v>5555.4520000000002</v>
      </c>
      <c r="J45" s="6">
        <v>5628.2460000000001</v>
      </c>
      <c r="K45" s="6">
        <v>5712.866</v>
      </c>
      <c r="L45" s="6">
        <v>5811.77</v>
      </c>
      <c r="M45" s="6">
        <v>5889.0820000000003</v>
      </c>
      <c r="N45" s="6">
        <v>5983.0110000000004</v>
      </c>
      <c r="O45" s="6">
        <v>6035.9120000000003</v>
      </c>
      <c r="P45" s="6">
        <v>6060</v>
      </c>
      <c r="Q45" s="6">
        <v>6052.5159999999996</v>
      </c>
      <c r="R45" s="6">
        <v>6073.8739999999998</v>
      </c>
      <c r="S45" s="6">
        <v>6074.35</v>
      </c>
      <c r="T45" s="6">
        <v>6068.8109999999997</v>
      </c>
      <c r="U45" s="6">
        <v>6109.8329999999996</v>
      </c>
      <c r="V45" s="6">
        <v>6112.1779999999999</v>
      </c>
      <c r="W45" s="6">
        <v>6130.8289999999997</v>
      </c>
      <c r="X45" s="6">
        <v>6172.5959999999995</v>
      </c>
      <c r="Y45" s="6">
        <v>6309.2849999999999</v>
      </c>
      <c r="Z45" s="6">
        <v>692.63599999999997</v>
      </c>
      <c r="AA45" s="7">
        <v>0.12905</v>
      </c>
      <c r="AB45" s="6">
        <v>249.285</v>
      </c>
      <c r="AC45" s="7">
        <v>4.1140000000000003E-2</v>
      </c>
    </row>
    <row r="46" spans="1:29" hidden="1" x14ac:dyDescent="0.2">
      <c r="A46" s="5" t="s">
        <v>158</v>
      </c>
      <c r="B46" s="5" t="s">
        <v>159</v>
      </c>
      <c r="C46" s="5" t="s">
        <v>160</v>
      </c>
      <c r="D46" s="5" t="s">
        <v>102</v>
      </c>
      <c r="E46" s="5" t="s">
        <v>41</v>
      </c>
      <c r="F46" s="6">
        <v>9554.9069999999992</v>
      </c>
      <c r="G46" s="6">
        <v>9737.5949999999993</v>
      </c>
      <c r="H46" s="6">
        <v>9961.4310000000005</v>
      </c>
      <c r="I46" s="6">
        <v>10083.151</v>
      </c>
      <c r="J46" s="6">
        <v>10276.582</v>
      </c>
      <c r="K46" s="6">
        <v>10553.116</v>
      </c>
      <c r="L46" s="6">
        <v>10783.066999999999</v>
      </c>
      <c r="M46" s="6">
        <v>10978.118</v>
      </c>
      <c r="N46" s="6">
        <v>11170.638999999999</v>
      </c>
      <c r="O46" s="6">
        <v>11268.249</v>
      </c>
      <c r="P46" s="6">
        <v>11350</v>
      </c>
      <c r="Q46" s="6">
        <v>11383.022999999999</v>
      </c>
      <c r="R46" s="6">
        <v>11426.512000000001</v>
      </c>
      <c r="S46" s="6">
        <v>11448.8</v>
      </c>
      <c r="T46" s="6">
        <v>11583.364</v>
      </c>
      <c r="U46" s="6">
        <v>11655.9</v>
      </c>
      <c r="V46" s="6">
        <v>11729.816999999999</v>
      </c>
      <c r="W46" s="6">
        <v>11879.76</v>
      </c>
      <c r="X46" s="6">
        <v>12003.298000000001</v>
      </c>
      <c r="Y46" s="6">
        <v>12131.848</v>
      </c>
      <c r="Z46" s="6">
        <v>1795.0930000000001</v>
      </c>
      <c r="AA46" s="7">
        <v>0.18787000000000001</v>
      </c>
      <c r="AB46" s="6">
        <v>781.84799999999996</v>
      </c>
      <c r="AC46" s="7">
        <v>6.8890000000000007E-2</v>
      </c>
    </row>
    <row r="47" spans="1:29" hidden="1" x14ac:dyDescent="0.2">
      <c r="A47" s="5" t="s">
        <v>161</v>
      </c>
      <c r="B47" s="5" t="s">
        <v>162</v>
      </c>
      <c r="C47" s="5" t="s">
        <v>163</v>
      </c>
      <c r="D47" s="5" t="s">
        <v>62</v>
      </c>
      <c r="E47" s="5" t="s">
        <v>41</v>
      </c>
      <c r="F47" s="6">
        <v>17752.735000000001</v>
      </c>
      <c r="G47" s="6">
        <v>17816.324000000001</v>
      </c>
      <c r="H47" s="6">
        <v>17796.769</v>
      </c>
      <c r="I47" s="6">
        <v>17824.465</v>
      </c>
      <c r="J47" s="6">
        <v>17863.420999999998</v>
      </c>
      <c r="K47" s="6">
        <v>17979.788</v>
      </c>
      <c r="L47" s="6">
        <v>18161.744999999999</v>
      </c>
      <c r="M47" s="6">
        <v>18343.039000000001</v>
      </c>
      <c r="N47" s="6">
        <v>18415.552</v>
      </c>
      <c r="O47" s="6">
        <v>18455.581999999999</v>
      </c>
      <c r="P47" s="6">
        <v>18461</v>
      </c>
      <c r="Q47" s="6">
        <v>18483.065999999999</v>
      </c>
      <c r="R47" s="6">
        <v>18519.006000000001</v>
      </c>
      <c r="S47" s="6">
        <v>18588.246999999999</v>
      </c>
      <c r="T47" s="6">
        <v>18705.311000000002</v>
      </c>
      <c r="U47" s="6">
        <v>18752.054</v>
      </c>
      <c r="V47" s="6">
        <v>18837.268</v>
      </c>
      <c r="W47" s="6">
        <v>18949.324000000001</v>
      </c>
      <c r="X47" s="6">
        <v>19047.955000000002</v>
      </c>
      <c r="Y47" s="6">
        <v>19124.452000000001</v>
      </c>
      <c r="Z47" s="6">
        <v>708.26499999999999</v>
      </c>
      <c r="AA47" s="7">
        <v>3.9899999999999998E-2</v>
      </c>
      <c r="AB47" s="6">
        <v>663.452</v>
      </c>
      <c r="AC47" s="7">
        <v>3.594E-2</v>
      </c>
    </row>
    <row r="48" spans="1:29" hidden="1" x14ac:dyDescent="0.2">
      <c r="A48" s="5" t="s">
        <v>164</v>
      </c>
      <c r="B48" s="5" t="s">
        <v>165</v>
      </c>
      <c r="C48" s="5" t="s">
        <v>166</v>
      </c>
      <c r="D48" s="5" t="s">
        <v>91</v>
      </c>
      <c r="E48" s="5" t="s">
        <v>41</v>
      </c>
      <c r="F48" s="6">
        <v>6294.8580000000002</v>
      </c>
      <c r="G48" s="6">
        <v>6369.2439999999997</v>
      </c>
      <c r="H48" s="6">
        <v>6443.4080000000004</v>
      </c>
      <c r="I48" s="6">
        <v>6591.4880000000003</v>
      </c>
      <c r="J48" s="6">
        <v>6800.5919999999996</v>
      </c>
      <c r="K48" s="6">
        <v>6932.9309999999996</v>
      </c>
      <c r="L48" s="6">
        <v>6996.9120000000003</v>
      </c>
      <c r="M48" s="6">
        <v>7142.241</v>
      </c>
      <c r="N48" s="6">
        <v>7296.2929999999997</v>
      </c>
      <c r="O48" s="6">
        <v>7370.2139999999999</v>
      </c>
      <c r="P48" s="6">
        <v>7379</v>
      </c>
      <c r="Q48" s="6">
        <v>7496.7150000000001</v>
      </c>
      <c r="R48" s="6">
        <v>7630.0039999999999</v>
      </c>
      <c r="S48" s="6">
        <v>7780.1440000000002</v>
      </c>
      <c r="T48" s="6">
        <v>7904.1779999999999</v>
      </c>
      <c r="U48" s="6">
        <v>8074.2719999999999</v>
      </c>
      <c r="V48" s="6">
        <v>8292.1180000000004</v>
      </c>
      <c r="W48" s="6">
        <v>8611.4609999999993</v>
      </c>
      <c r="X48" s="6">
        <v>8995.4330000000009</v>
      </c>
      <c r="Y48" s="6">
        <v>9405.5589999999993</v>
      </c>
      <c r="Z48" s="6">
        <v>1084.1420000000001</v>
      </c>
      <c r="AA48" s="7">
        <v>0.17222999999999999</v>
      </c>
      <c r="AB48" s="6">
        <v>2026.559</v>
      </c>
      <c r="AC48" s="7">
        <v>0.27464</v>
      </c>
    </row>
    <row r="49" spans="1:29" hidden="1" x14ac:dyDescent="0.2">
      <c r="A49" s="5" t="s">
        <v>167</v>
      </c>
      <c r="B49" s="5" t="s">
        <v>168</v>
      </c>
      <c r="C49" s="5" t="s">
        <v>169</v>
      </c>
      <c r="D49" s="5" t="s">
        <v>66</v>
      </c>
      <c r="E49" s="5" t="s">
        <v>41</v>
      </c>
      <c r="F49" s="6">
        <v>82166.2</v>
      </c>
      <c r="G49" s="6">
        <v>81534.263000000006</v>
      </c>
      <c r="H49" s="6">
        <v>81286.046000000002</v>
      </c>
      <c r="I49" s="6">
        <v>80917.869000000006</v>
      </c>
      <c r="J49" s="6">
        <v>80640</v>
      </c>
      <c r="K49" s="6">
        <v>80510.880999999994</v>
      </c>
      <c r="L49" s="6">
        <v>80775.191999999995</v>
      </c>
      <c r="M49" s="6">
        <v>80572.513999999996</v>
      </c>
      <c r="N49" s="6">
        <v>79810.758000000002</v>
      </c>
      <c r="O49" s="6">
        <v>78579.362999999998</v>
      </c>
      <c r="P49" s="6">
        <v>76963</v>
      </c>
      <c r="Q49" s="6">
        <v>80947.918000000005</v>
      </c>
      <c r="R49" s="6">
        <v>81114.638999999996</v>
      </c>
      <c r="S49" s="6">
        <v>80375.243000000002</v>
      </c>
      <c r="T49" s="6">
        <v>80726.657000000007</v>
      </c>
      <c r="U49" s="6">
        <v>79889.043000000005</v>
      </c>
      <c r="V49" s="6">
        <v>81040.445000000007</v>
      </c>
      <c r="W49" s="6">
        <v>81310.664000000004</v>
      </c>
      <c r="X49" s="6">
        <v>82074.794999999998</v>
      </c>
      <c r="Y49" s="6">
        <v>82804.752999999997</v>
      </c>
      <c r="Z49" s="6">
        <v>-5203.2</v>
      </c>
      <c r="AA49" s="7" t="s">
        <v>170</v>
      </c>
      <c r="AB49" s="6">
        <v>5841.7529999999997</v>
      </c>
      <c r="AC49" s="7">
        <v>7.5899999999999995E-2</v>
      </c>
    </row>
    <row r="50" spans="1:29" hidden="1" x14ac:dyDescent="0.2">
      <c r="A50" s="5" t="s">
        <v>171</v>
      </c>
      <c r="B50" s="5" t="s">
        <v>172</v>
      </c>
      <c r="C50" s="5" t="s">
        <v>173</v>
      </c>
      <c r="D50" s="5" t="s">
        <v>49</v>
      </c>
      <c r="E50" s="5" t="s">
        <v>41</v>
      </c>
      <c r="F50" s="6">
        <v>4115.8710000000001</v>
      </c>
      <c r="G50" s="6">
        <v>4042.2170000000001</v>
      </c>
      <c r="H50" s="6">
        <v>4035.9229999999998</v>
      </c>
      <c r="I50" s="6">
        <v>3979.587</v>
      </c>
      <c r="J50" s="6">
        <v>3999.25</v>
      </c>
      <c r="K50" s="6">
        <v>4025.6439999999998</v>
      </c>
      <c r="L50" s="6">
        <v>4007.8580000000002</v>
      </c>
      <c r="M50" s="6">
        <v>3952.806</v>
      </c>
      <c r="N50" s="6">
        <v>4019.9409999999998</v>
      </c>
      <c r="O50" s="6">
        <v>3964.922</v>
      </c>
      <c r="P50" s="6">
        <v>3985</v>
      </c>
      <c r="Q50" s="6">
        <v>3979.2979999999998</v>
      </c>
      <c r="R50" s="6">
        <v>3964.616</v>
      </c>
      <c r="S50" s="6">
        <v>3965.7289999999998</v>
      </c>
      <c r="T50" s="6">
        <v>3951.6570000000002</v>
      </c>
      <c r="U50" s="6">
        <v>3974.3229999999999</v>
      </c>
      <c r="V50" s="6">
        <v>4002.3589999999999</v>
      </c>
      <c r="W50" s="6">
        <v>4011.09</v>
      </c>
      <c r="X50" s="6">
        <v>4047.6880000000001</v>
      </c>
      <c r="Y50" s="6">
        <v>4067.2979999999998</v>
      </c>
      <c r="Z50" s="6">
        <v>-130.87100000000001</v>
      </c>
      <c r="AA50" s="7" t="s">
        <v>174</v>
      </c>
      <c r="AB50" s="6">
        <v>82.298000000000002</v>
      </c>
      <c r="AC50" s="7">
        <v>2.0650000000000002E-2</v>
      </c>
    </row>
    <row r="51" spans="1:29" hidden="1" x14ac:dyDescent="0.2">
      <c r="A51" s="5" t="s">
        <v>175</v>
      </c>
      <c r="B51" s="5" t="s">
        <v>176</v>
      </c>
      <c r="C51" s="5" t="s">
        <v>177</v>
      </c>
      <c r="D51" s="5" t="s">
        <v>62</v>
      </c>
      <c r="E51" s="5" t="s">
        <v>41</v>
      </c>
      <c r="F51" s="6">
        <v>11084.975</v>
      </c>
      <c r="G51" s="6">
        <v>11177.512000000001</v>
      </c>
      <c r="H51" s="6">
        <v>11313.003000000001</v>
      </c>
      <c r="I51" s="6">
        <v>11484.459000000001</v>
      </c>
      <c r="J51" s="6">
        <v>11716.037</v>
      </c>
      <c r="K51" s="6">
        <v>11997.164000000001</v>
      </c>
      <c r="L51" s="6">
        <v>12148.672</v>
      </c>
      <c r="M51" s="6">
        <v>12366.227999999999</v>
      </c>
      <c r="N51" s="6">
        <v>12536.673000000001</v>
      </c>
      <c r="O51" s="6">
        <v>12748.107</v>
      </c>
      <c r="P51" s="6">
        <v>12899</v>
      </c>
      <c r="Q51" s="6">
        <v>12961.375</v>
      </c>
      <c r="R51" s="6">
        <v>13042.026</v>
      </c>
      <c r="S51" s="6">
        <v>13181.365</v>
      </c>
      <c r="T51" s="6">
        <v>13469.682000000001</v>
      </c>
      <c r="U51" s="6">
        <v>13507.797</v>
      </c>
      <c r="V51" s="6">
        <v>13659.716</v>
      </c>
      <c r="W51" s="6">
        <v>13952.34</v>
      </c>
      <c r="X51" s="6">
        <v>14115.181</v>
      </c>
      <c r="Y51" s="6">
        <v>14208.013999999999</v>
      </c>
      <c r="Z51" s="6">
        <v>1814.0250000000001</v>
      </c>
      <c r="AA51" s="7">
        <v>0.16364999999999999</v>
      </c>
      <c r="AB51" s="6">
        <v>1309.0139999999999</v>
      </c>
      <c r="AC51" s="7">
        <v>0.10148</v>
      </c>
    </row>
    <row r="52" spans="1:29" hidden="1" x14ac:dyDescent="0.2">
      <c r="A52" s="5" t="s">
        <v>178</v>
      </c>
      <c r="B52" s="5" t="s">
        <v>179</v>
      </c>
      <c r="C52" s="5" t="s">
        <v>180</v>
      </c>
      <c r="D52" s="5" t="s">
        <v>49</v>
      </c>
      <c r="E52" s="5" t="s">
        <v>41</v>
      </c>
      <c r="F52" s="6">
        <v>1159.537</v>
      </c>
      <c r="G52" s="6">
        <v>1137.146</v>
      </c>
      <c r="H52" s="6">
        <v>1133.72</v>
      </c>
      <c r="I52" s="6">
        <v>1116.2529999999999</v>
      </c>
      <c r="J52" s="6">
        <v>1120.1189999999999</v>
      </c>
      <c r="K52" s="6">
        <v>1125.8230000000001</v>
      </c>
      <c r="L52" s="6">
        <v>1119.1769999999999</v>
      </c>
      <c r="M52" s="6">
        <v>1102.125</v>
      </c>
      <c r="N52" s="6">
        <v>1119.1379999999999</v>
      </c>
      <c r="O52" s="6">
        <v>1102.1320000000001</v>
      </c>
      <c r="P52" s="6">
        <v>1106</v>
      </c>
      <c r="Q52" s="6">
        <v>1117.086</v>
      </c>
      <c r="R52" s="6">
        <v>1114.4749999999999</v>
      </c>
      <c r="S52" s="6">
        <v>1136.836</v>
      </c>
      <c r="T52" s="6">
        <v>1158.5650000000001</v>
      </c>
      <c r="U52" s="6">
        <v>1160.2660000000001</v>
      </c>
      <c r="V52" s="6">
        <v>1172.421</v>
      </c>
      <c r="W52" s="6">
        <v>1190.3340000000001</v>
      </c>
      <c r="X52" s="6">
        <v>1202.095</v>
      </c>
      <c r="Y52" s="6">
        <v>1218.944</v>
      </c>
      <c r="Z52" s="6">
        <v>-53.536999999999999</v>
      </c>
      <c r="AA52" s="7" t="s">
        <v>181</v>
      </c>
      <c r="AB52" s="6">
        <v>112.944</v>
      </c>
      <c r="AC52" s="7">
        <v>0.10212</v>
      </c>
    </row>
    <row r="53" spans="1:29" hidden="1" x14ac:dyDescent="0.2">
      <c r="A53" s="5" t="s">
        <v>182</v>
      </c>
      <c r="B53" s="5" t="s">
        <v>183</v>
      </c>
      <c r="C53" s="5" t="s">
        <v>184</v>
      </c>
      <c r="D53" s="5" t="s">
        <v>49</v>
      </c>
      <c r="E53" s="5" t="s">
        <v>41</v>
      </c>
      <c r="F53" s="6">
        <v>1077.768</v>
      </c>
      <c r="G53" s="6">
        <v>1084.9680000000001</v>
      </c>
      <c r="H53" s="6">
        <v>1092.595</v>
      </c>
      <c r="I53" s="6">
        <v>1102.087</v>
      </c>
      <c r="J53" s="6">
        <v>1112.232</v>
      </c>
      <c r="K53" s="6">
        <v>1124.681</v>
      </c>
      <c r="L53" s="6">
        <v>1139.9780000000001</v>
      </c>
      <c r="M53" s="6">
        <v>1150.9069999999999</v>
      </c>
      <c r="N53" s="6">
        <v>1165.1420000000001</v>
      </c>
      <c r="O53" s="6">
        <v>1171.3140000000001</v>
      </c>
      <c r="P53" s="6">
        <v>1172</v>
      </c>
      <c r="Q53" s="6">
        <v>1174.405</v>
      </c>
      <c r="R53" s="6">
        <v>1177.7380000000001</v>
      </c>
      <c r="S53" s="6">
        <v>1180.5139999999999</v>
      </c>
      <c r="T53" s="6">
        <v>1185.0630000000001</v>
      </c>
      <c r="U53" s="6">
        <v>1191.7439999999999</v>
      </c>
      <c r="V53" s="6">
        <v>1192.732</v>
      </c>
      <c r="W53" s="6">
        <v>1214.528</v>
      </c>
      <c r="X53" s="6">
        <v>1238.549</v>
      </c>
      <c r="Y53" s="6">
        <v>1250.9970000000001</v>
      </c>
      <c r="Z53" s="6">
        <v>94.231999999999999</v>
      </c>
      <c r="AA53" s="7">
        <v>8.7429999999999994E-2</v>
      </c>
      <c r="AB53" s="6">
        <v>78.997</v>
      </c>
      <c r="AC53" s="7">
        <v>6.7400000000000002E-2</v>
      </c>
    </row>
    <row r="54" spans="1:29" hidden="1" x14ac:dyDescent="0.2">
      <c r="A54" s="5" t="s">
        <v>185</v>
      </c>
      <c r="B54" s="5" t="s">
        <v>186</v>
      </c>
      <c r="C54" s="5" t="s">
        <v>187</v>
      </c>
      <c r="D54" s="5" t="s">
        <v>62</v>
      </c>
      <c r="E54" s="5" t="s">
        <v>41</v>
      </c>
      <c r="F54" s="6">
        <v>3864.4740000000002</v>
      </c>
      <c r="G54" s="6">
        <v>3836.7730000000001</v>
      </c>
      <c r="H54" s="6">
        <v>3824.4110000000001</v>
      </c>
      <c r="I54" s="6">
        <v>3824.51</v>
      </c>
      <c r="J54" s="6">
        <v>3844.462</v>
      </c>
      <c r="K54" s="6">
        <v>3879.9569999999999</v>
      </c>
      <c r="L54" s="6">
        <v>3873.105</v>
      </c>
      <c r="M54" s="6">
        <v>3887.335</v>
      </c>
      <c r="N54" s="6">
        <v>3886.6930000000002</v>
      </c>
      <c r="O54" s="6">
        <v>3898.5709999999999</v>
      </c>
      <c r="P54" s="6">
        <v>3892</v>
      </c>
      <c r="Q54" s="6">
        <v>3907.0239999999999</v>
      </c>
      <c r="R54" s="6">
        <v>3941.7170000000001</v>
      </c>
      <c r="S54" s="6">
        <v>3958.2310000000002</v>
      </c>
      <c r="T54" s="6">
        <v>3958.39</v>
      </c>
      <c r="U54" s="6">
        <v>3915.433</v>
      </c>
      <c r="V54" s="6">
        <v>3896.5250000000001</v>
      </c>
      <c r="W54" s="6">
        <v>3969.6509999999998</v>
      </c>
      <c r="X54" s="6">
        <v>3983.92</v>
      </c>
      <c r="Y54" s="6">
        <v>3999.1869999999999</v>
      </c>
      <c r="Z54" s="6">
        <v>27.526</v>
      </c>
      <c r="AA54" s="7">
        <v>7.1199999999999996E-3</v>
      </c>
      <c r="AB54" s="6">
        <v>107.187</v>
      </c>
      <c r="AC54" s="7">
        <v>2.7539999999999999E-2</v>
      </c>
    </row>
    <row r="55" spans="1:29" hidden="1" x14ac:dyDescent="0.2">
      <c r="A55" s="5" t="s">
        <v>188</v>
      </c>
      <c r="B55" s="5" t="s">
        <v>189</v>
      </c>
      <c r="C55" s="5" t="s">
        <v>190</v>
      </c>
      <c r="D55" s="5" t="s">
        <v>49</v>
      </c>
      <c r="E55" s="5" t="s">
        <v>41</v>
      </c>
      <c r="F55" s="6">
        <v>11742.124</v>
      </c>
      <c r="G55" s="6">
        <v>11701.396000000001</v>
      </c>
      <c r="H55" s="6">
        <v>11665.405000000001</v>
      </c>
      <c r="I55" s="6">
        <v>11649.384</v>
      </c>
      <c r="J55" s="6">
        <v>11640.132</v>
      </c>
      <c r="K55" s="6">
        <v>11654.728999999999</v>
      </c>
      <c r="L55" s="6">
        <v>11697.385</v>
      </c>
      <c r="M55" s="6">
        <v>11695.471</v>
      </c>
      <c r="N55" s="6">
        <v>11725.736999999999</v>
      </c>
      <c r="O55" s="6">
        <v>11675.458000000001</v>
      </c>
      <c r="P55" s="6">
        <v>11571</v>
      </c>
      <c r="Q55" s="6">
        <v>11581.933999999999</v>
      </c>
      <c r="R55" s="6">
        <v>11605.599</v>
      </c>
      <c r="S55" s="6">
        <v>11612.54</v>
      </c>
      <c r="T55" s="6">
        <v>11643.888999999999</v>
      </c>
      <c r="U55" s="6">
        <v>11651.565000000001</v>
      </c>
      <c r="V55" s="6">
        <v>11642.249</v>
      </c>
      <c r="W55" s="6">
        <v>11704.998</v>
      </c>
      <c r="X55" s="6">
        <v>11817.726000000001</v>
      </c>
      <c r="Y55" s="6">
        <v>11903.099</v>
      </c>
      <c r="Z55" s="6">
        <v>-171.124</v>
      </c>
      <c r="AA55" s="7" t="s">
        <v>191</v>
      </c>
      <c r="AB55" s="6">
        <v>332.09899999999999</v>
      </c>
      <c r="AC55" s="7">
        <v>2.87E-2</v>
      </c>
    </row>
    <row r="56" spans="1:29" hidden="1" x14ac:dyDescent="0.2">
      <c r="A56" s="5" t="s">
        <v>192</v>
      </c>
      <c r="B56" s="5" t="s">
        <v>193</v>
      </c>
      <c r="C56" s="5" t="s">
        <v>194</v>
      </c>
      <c r="D56" s="5" t="s">
        <v>55</v>
      </c>
      <c r="E56" s="5" t="s">
        <v>41</v>
      </c>
      <c r="F56" s="6">
        <v>4663.1099999999997</v>
      </c>
      <c r="G56" s="6">
        <v>4675.7460000000001</v>
      </c>
      <c r="H56" s="6">
        <v>4703.0450000000001</v>
      </c>
      <c r="I56" s="6">
        <v>4693.63</v>
      </c>
      <c r="J56" s="6">
        <v>4731.402</v>
      </c>
      <c r="K56" s="6">
        <v>4753.6139999999996</v>
      </c>
      <c r="L56" s="6">
        <v>4803.3320000000003</v>
      </c>
      <c r="M56" s="6">
        <v>4837.5529999999999</v>
      </c>
      <c r="N56" s="6">
        <v>4860.0839999999998</v>
      </c>
      <c r="O56" s="6">
        <v>4868.424</v>
      </c>
      <c r="P56" s="6">
        <v>4840</v>
      </c>
      <c r="Q56" s="6">
        <v>4853.4939999999997</v>
      </c>
      <c r="R56" s="6">
        <v>4866.4210000000003</v>
      </c>
      <c r="S56" s="6">
        <v>4870.768</v>
      </c>
      <c r="T56" s="6">
        <v>4902.9120000000003</v>
      </c>
      <c r="U56" s="6">
        <v>4956.634</v>
      </c>
      <c r="V56" s="6">
        <v>5024.1530000000002</v>
      </c>
      <c r="W56" s="6">
        <v>5122.7629999999999</v>
      </c>
      <c r="X56" s="6">
        <v>5186.6400000000003</v>
      </c>
      <c r="Y56" s="6">
        <v>5283.5910000000003</v>
      </c>
      <c r="Z56" s="6">
        <v>176.89</v>
      </c>
      <c r="AA56" s="7">
        <v>3.7929999999999998E-2</v>
      </c>
      <c r="AB56" s="6">
        <v>443.59100000000001</v>
      </c>
      <c r="AC56" s="7">
        <v>9.1649999999999995E-2</v>
      </c>
    </row>
    <row r="57" spans="1:29" hidden="1" x14ac:dyDescent="0.2">
      <c r="A57" s="5" t="s">
        <v>195</v>
      </c>
      <c r="B57" s="5" t="s">
        <v>196</v>
      </c>
      <c r="C57" s="5" t="s">
        <v>197</v>
      </c>
      <c r="D57" s="5" t="s">
        <v>55</v>
      </c>
      <c r="E57" s="5" t="s">
        <v>41</v>
      </c>
      <c r="F57" s="6">
        <v>2888.0419999999999</v>
      </c>
      <c r="G57" s="6">
        <v>2905.962</v>
      </c>
      <c r="H57" s="6">
        <v>2933.5419999999999</v>
      </c>
      <c r="I57" s="6">
        <v>2938.22</v>
      </c>
      <c r="J57" s="6">
        <v>2972.1480000000001</v>
      </c>
      <c r="K57" s="6">
        <v>2996.0329999999999</v>
      </c>
      <c r="L57" s="6">
        <v>3037.5709999999999</v>
      </c>
      <c r="M57" s="6">
        <v>3069.2280000000001</v>
      </c>
      <c r="N57" s="6">
        <v>3094.2</v>
      </c>
      <c r="O57" s="6">
        <v>3110.03</v>
      </c>
      <c r="P57" s="6">
        <v>3102</v>
      </c>
      <c r="Q57" s="6">
        <v>3118.6819999999998</v>
      </c>
      <c r="R57" s="6">
        <v>3132.511</v>
      </c>
      <c r="S57" s="6">
        <v>3110.837</v>
      </c>
      <c r="T57" s="6">
        <v>3125.2919999999999</v>
      </c>
      <c r="U57" s="6">
        <v>3159.3180000000002</v>
      </c>
      <c r="V57" s="6">
        <v>3212.3409999999999</v>
      </c>
      <c r="W57" s="6">
        <v>3273.6880000000001</v>
      </c>
      <c r="X57" s="6">
        <v>3317.576</v>
      </c>
      <c r="Y57" s="6">
        <v>3376.1089999999999</v>
      </c>
      <c r="Z57" s="6">
        <v>213.958</v>
      </c>
      <c r="AA57" s="7">
        <v>7.4079999999999993E-2</v>
      </c>
      <c r="AB57" s="6">
        <v>274.10899999999998</v>
      </c>
      <c r="AC57" s="7">
        <v>8.8370000000000004E-2</v>
      </c>
    </row>
    <row r="58" spans="1:29" hidden="1" x14ac:dyDescent="0.2">
      <c r="A58" s="5" t="s">
        <v>198</v>
      </c>
      <c r="B58" s="5" t="s">
        <v>199</v>
      </c>
      <c r="C58" s="5" t="s">
        <v>200</v>
      </c>
      <c r="D58" s="5" t="s">
        <v>40</v>
      </c>
      <c r="E58" s="5" t="s">
        <v>41</v>
      </c>
      <c r="F58" s="6">
        <v>1910.452</v>
      </c>
      <c r="G58" s="6">
        <v>1947.7750000000001</v>
      </c>
      <c r="H58" s="6">
        <v>1956.81</v>
      </c>
      <c r="I58" s="6">
        <v>1957.2840000000001</v>
      </c>
      <c r="J58" s="6">
        <v>1969.2850000000001</v>
      </c>
      <c r="K58" s="6">
        <v>1984.605</v>
      </c>
      <c r="L58" s="6">
        <v>2000.6579999999999</v>
      </c>
      <c r="M58" s="6">
        <v>2007.932</v>
      </c>
      <c r="N58" s="6">
        <v>2009.69</v>
      </c>
      <c r="O58" s="6">
        <v>2011.9559999999999</v>
      </c>
      <c r="P58" s="6">
        <v>2013</v>
      </c>
      <c r="Q58" s="6">
        <v>2011.32</v>
      </c>
      <c r="R58" s="6">
        <v>2006.325</v>
      </c>
      <c r="S58" s="6">
        <v>2015.25</v>
      </c>
      <c r="T58" s="6">
        <v>2010.098</v>
      </c>
      <c r="U58" s="6">
        <v>2002.6</v>
      </c>
      <c r="V58" s="6">
        <v>2006.335</v>
      </c>
      <c r="W58" s="6">
        <v>2015.144</v>
      </c>
      <c r="X58" s="6">
        <v>2021.13</v>
      </c>
      <c r="Y58" s="6">
        <v>2037.0540000000001</v>
      </c>
      <c r="Z58" s="6">
        <v>102.548</v>
      </c>
      <c r="AA58" s="7">
        <v>5.3679999999999999E-2</v>
      </c>
      <c r="AB58" s="6">
        <v>24.053999999999998</v>
      </c>
      <c r="AC58" s="7">
        <v>1.1950000000000001E-2</v>
      </c>
    </row>
    <row r="59" spans="1:29" hidden="1" x14ac:dyDescent="0.2">
      <c r="A59" s="5" t="s">
        <v>201</v>
      </c>
      <c r="B59" s="5" t="s">
        <v>202</v>
      </c>
      <c r="C59" s="5" t="s">
        <v>203</v>
      </c>
      <c r="D59" s="5" t="s">
        <v>106</v>
      </c>
      <c r="E59" s="5" t="s">
        <v>41</v>
      </c>
      <c r="F59" s="6">
        <v>1387.2149999999999</v>
      </c>
      <c r="G59" s="6">
        <v>1381.202</v>
      </c>
      <c r="H59" s="6">
        <v>1372.146</v>
      </c>
      <c r="I59" s="6">
        <v>1358.6959999999999</v>
      </c>
      <c r="J59" s="6">
        <v>1358.71</v>
      </c>
      <c r="K59" s="6">
        <v>1354.106</v>
      </c>
      <c r="L59" s="6">
        <v>1359.6869999999999</v>
      </c>
      <c r="M59" s="6">
        <v>1368.079</v>
      </c>
      <c r="N59" s="6">
        <v>1380.9059999999999</v>
      </c>
      <c r="O59" s="6">
        <v>1385.674</v>
      </c>
      <c r="P59" s="6">
        <v>1384</v>
      </c>
      <c r="Q59" s="6">
        <v>1409.925</v>
      </c>
      <c r="R59" s="6">
        <v>1427.569</v>
      </c>
      <c r="S59" s="6">
        <v>1455.2850000000001</v>
      </c>
      <c r="T59" s="6">
        <v>1466.386</v>
      </c>
      <c r="U59" s="6">
        <v>1480.0060000000001</v>
      </c>
      <c r="V59" s="6">
        <v>1489.0920000000001</v>
      </c>
      <c r="W59" s="6">
        <v>1503.6030000000001</v>
      </c>
      <c r="X59" s="6">
        <v>1508.298</v>
      </c>
      <c r="Y59" s="6">
        <v>1518.19</v>
      </c>
      <c r="Z59" s="6">
        <v>-3.2149999999999999</v>
      </c>
      <c r="AA59" s="7" t="s">
        <v>204</v>
      </c>
      <c r="AB59" s="6">
        <v>134.19</v>
      </c>
      <c r="AC59" s="7">
        <v>9.6960000000000005E-2</v>
      </c>
    </row>
    <row r="60" spans="1:29" hidden="1" x14ac:dyDescent="0.2">
      <c r="A60" s="5" t="s">
        <v>205</v>
      </c>
      <c r="B60" s="5" t="s">
        <v>206</v>
      </c>
      <c r="C60" s="5" t="s">
        <v>207</v>
      </c>
      <c r="D60" s="5" t="s">
        <v>55</v>
      </c>
      <c r="E60" s="5" t="s">
        <v>41</v>
      </c>
      <c r="F60" s="6">
        <v>8461.1380000000008</v>
      </c>
      <c r="G60" s="6">
        <v>8561.9500000000007</v>
      </c>
      <c r="H60" s="6">
        <v>8732.39</v>
      </c>
      <c r="I60" s="6">
        <v>8830.1110000000008</v>
      </c>
      <c r="J60" s="6">
        <v>8980.5969999999998</v>
      </c>
      <c r="K60" s="6">
        <v>9189.7630000000008</v>
      </c>
      <c r="L60" s="6">
        <v>9379.7360000000008</v>
      </c>
      <c r="M60" s="6">
        <v>9545.6119999999992</v>
      </c>
      <c r="N60" s="6">
        <v>9623.9539999999997</v>
      </c>
      <c r="O60" s="6">
        <v>9686.4060000000009</v>
      </c>
      <c r="P60" s="6">
        <v>9696</v>
      </c>
      <c r="Q60" s="6">
        <v>9752.9169999999995</v>
      </c>
      <c r="R60" s="6">
        <v>9867.2970000000005</v>
      </c>
      <c r="S60" s="6">
        <v>9982.7469999999994</v>
      </c>
      <c r="T60" s="6">
        <v>10072.017</v>
      </c>
      <c r="U60" s="6">
        <v>10175.629999999999</v>
      </c>
      <c r="V60" s="6">
        <v>10411.762000000001</v>
      </c>
      <c r="W60" s="6">
        <v>10318.960999999999</v>
      </c>
      <c r="X60" s="6">
        <v>10500.355</v>
      </c>
      <c r="Y60" s="6">
        <v>10676.397000000001</v>
      </c>
      <c r="Z60" s="6">
        <v>1234.8620000000001</v>
      </c>
      <c r="AA60" s="7">
        <v>0.14595</v>
      </c>
      <c r="AB60" s="6">
        <v>980.39700000000005</v>
      </c>
      <c r="AC60" s="7">
        <v>0.10111000000000001</v>
      </c>
    </row>
    <row r="61" spans="1:29" hidden="1" x14ac:dyDescent="0.2">
      <c r="A61" s="5" t="s">
        <v>208</v>
      </c>
      <c r="B61" s="5" t="s">
        <v>209</v>
      </c>
      <c r="C61" s="5" t="s">
        <v>210</v>
      </c>
      <c r="D61" s="5" t="s">
        <v>102</v>
      </c>
      <c r="E61" s="5" t="s">
        <v>41</v>
      </c>
      <c r="F61" s="6">
        <v>2401.701</v>
      </c>
      <c r="G61" s="6">
        <v>2415.5520000000001</v>
      </c>
      <c r="H61" s="6">
        <v>2434.752</v>
      </c>
      <c r="I61" s="6">
        <v>2448.348</v>
      </c>
      <c r="J61" s="6">
        <v>2471.8789999999999</v>
      </c>
      <c r="K61" s="6">
        <v>2500.9360000000001</v>
      </c>
      <c r="L61" s="6">
        <v>2542.0839999999998</v>
      </c>
      <c r="M61" s="6">
        <v>2569.2669999999998</v>
      </c>
      <c r="N61" s="6">
        <v>2592.1289999999999</v>
      </c>
      <c r="O61" s="6">
        <v>2600.9250000000002</v>
      </c>
      <c r="P61" s="6">
        <v>2609</v>
      </c>
      <c r="Q61" s="6">
        <v>2625.2629999999999</v>
      </c>
      <c r="R61" s="6">
        <v>2642.3009999999999</v>
      </c>
      <c r="S61" s="6">
        <v>2657.5630000000001</v>
      </c>
      <c r="T61" s="6">
        <v>2676.4110000000001</v>
      </c>
      <c r="U61" s="6">
        <v>2684.6570000000002</v>
      </c>
      <c r="V61" s="6">
        <v>2723.2629999999999</v>
      </c>
      <c r="W61" s="6">
        <v>2759.1280000000002</v>
      </c>
      <c r="X61" s="6">
        <v>2802.895</v>
      </c>
      <c r="Y61" s="6">
        <v>2825.6219999999998</v>
      </c>
      <c r="Z61" s="6">
        <v>207.29900000000001</v>
      </c>
      <c r="AA61" s="7">
        <v>8.6309999999999998E-2</v>
      </c>
      <c r="AB61" s="6">
        <v>216.62200000000001</v>
      </c>
      <c r="AC61" s="7">
        <v>8.3030000000000007E-2</v>
      </c>
    </row>
    <row r="62" spans="1:29" hidden="1" x14ac:dyDescent="0.2">
      <c r="A62" s="5" t="s">
        <v>211</v>
      </c>
      <c r="B62" s="5" t="s">
        <v>212</v>
      </c>
      <c r="C62" s="5" t="s">
        <v>213</v>
      </c>
      <c r="D62" s="5" t="s">
        <v>49</v>
      </c>
      <c r="E62" s="5" t="s">
        <v>41</v>
      </c>
      <c r="F62" s="6">
        <v>896.13599999999997</v>
      </c>
      <c r="G62" s="6">
        <v>930.32299999999998</v>
      </c>
      <c r="H62" s="6">
        <v>948.58699999999999</v>
      </c>
      <c r="I62" s="6">
        <v>958.96100000000001</v>
      </c>
      <c r="J62" s="6">
        <v>994.89499999999998</v>
      </c>
      <c r="K62" s="6">
        <v>1022.619</v>
      </c>
      <c r="L62" s="6">
        <v>1051.05</v>
      </c>
      <c r="M62" s="6">
        <v>1082.9770000000001</v>
      </c>
      <c r="N62" s="6">
        <v>1114.3340000000001</v>
      </c>
      <c r="O62" s="6">
        <v>1135.4380000000001</v>
      </c>
      <c r="P62" s="6">
        <v>1151</v>
      </c>
      <c r="Q62" s="6">
        <v>1182.999</v>
      </c>
      <c r="R62" s="6">
        <v>1198.5309999999999</v>
      </c>
      <c r="S62" s="6">
        <v>1222.9570000000001</v>
      </c>
      <c r="T62" s="6">
        <v>1262.5530000000001</v>
      </c>
      <c r="U62" s="6">
        <v>1290.307</v>
      </c>
      <c r="V62" s="6">
        <v>1300.2349999999999</v>
      </c>
      <c r="W62" s="6">
        <v>1324.44</v>
      </c>
      <c r="X62" s="6">
        <v>1373.9780000000001</v>
      </c>
      <c r="Y62" s="6">
        <v>1418.664</v>
      </c>
      <c r="Z62" s="6">
        <v>254.864</v>
      </c>
      <c r="AA62" s="7">
        <v>0.28439999999999999</v>
      </c>
      <c r="AB62" s="6">
        <v>267.66399999999999</v>
      </c>
      <c r="AC62" s="7">
        <v>0.23255000000000001</v>
      </c>
    </row>
    <row r="63" spans="1:29" hidden="1" x14ac:dyDescent="0.2">
      <c r="A63" s="5" t="s">
        <v>214</v>
      </c>
      <c r="B63" s="5" t="s">
        <v>215</v>
      </c>
      <c r="C63" s="5" t="s">
        <v>216</v>
      </c>
      <c r="D63" s="5" t="s">
        <v>49</v>
      </c>
      <c r="E63" s="5" t="s">
        <v>41</v>
      </c>
      <c r="F63" s="6">
        <v>1630.7940000000001</v>
      </c>
      <c r="G63" s="6">
        <v>1628.4259999999999</v>
      </c>
      <c r="H63" s="6">
        <v>1616.7819999999999</v>
      </c>
      <c r="I63" s="6">
        <v>1600.877</v>
      </c>
      <c r="J63" s="6">
        <v>1575.25</v>
      </c>
      <c r="K63" s="6">
        <v>1563.6110000000001</v>
      </c>
      <c r="L63" s="6">
        <v>1556.1969999999999</v>
      </c>
      <c r="M63" s="6">
        <v>1540.712</v>
      </c>
      <c r="N63" s="6">
        <v>1530.37</v>
      </c>
      <c r="O63" s="6">
        <v>1518.232</v>
      </c>
      <c r="P63" s="6">
        <v>1497</v>
      </c>
      <c r="Q63" s="6">
        <v>1506.105</v>
      </c>
      <c r="R63" s="6">
        <v>1510.7829999999999</v>
      </c>
      <c r="S63" s="6">
        <v>1512.2080000000001</v>
      </c>
      <c r="T63" s="6">
        <v>1510.8240000000001</v>
      </c>
      <c r="U63" s="6">
        <v>1520.1420000000001</v>
      </c>
      <c r="V63" s="6">
        <v>1519.566</v>
      </c>
      <c r="W63" s="6">
        <v>1528.721</v>
      </c>
      <c r="X63" s="6">
        <v>1536.845</v>
      </c>
      <c r="Y63" s="6">
        <v>1557.5930000000001</v>
      </c>
      <c r="Z63" s="6">
        <v>-133.79400000000001</v>
      </c>
      <c r="AA63" s="7" t="s">
        <v>217</v>
      </c>
      <c r="AB63" s="6">
        <v>60.593000000000004</v>
      </c>
      <c r="AC63" s="7">
        <v>4.0480000000000002E-2</v>
      </c>
    </row>
    <row r="64" spans="1:29" hidden="1" x14ac:dyDescent="0.2">
      <c r="A64" s="5" t="s">
        <v>218</v>
      </c>
      <c r="B64" s="5" t="s">
        <v>219</v>
      </c>
      <c r="C64" s="5" t="s">
        <v>220</v>
      </c>
      <c r="D64" s="5" t="s">
        <v>49</v>
      </c>
      <c r="E64" s="5" t="s">
        <v>41</v>
      </c>
      <c r="F64" s="6">
        <v>1838.4490000000001</v>
      </c>
      <c r="G64" s="6">
        <v>1861.9459999999999</v>
      </c>
      <c r="H64" s="6">
        <v>1872.7950000000001</v>
      </c>
      <c r="I64" s="6">
        <v>1885.2159999999999</v>
      </c>
      <c r="J64" s="6">
        <v>1891.1389999999999</v>
      </c>
      <c r="K64" s="6">
        <v>1909.1610000000001</v>
      </c>
      <c r="L64" s="6">
        <v>1924.2339999999999</v>
      </c>
      <c r="M64" s="6">
        <v>1955.18</v>
      </c>
      <c r="N64" s="6">
        <v>1973.752</v>
      </c>
      <c r="O64" s="6">
        <v>1984.0429999999999</v>
      </c>
      <c r="P64" s="6">
        <v>1989</v>
      </c>
      <c r="Q64" s="6">
        <v>1986.1079999999999</v>
      </c>
      <c r="R64" s="6">
        <v>2007.921</v>
      </c>
      <c r="S64" s="6">
        <v>2010.2850000000001</v>
      </c>
      <c r="T64" s="6">
        <v>2014.991</v>
      </c>
      <c r="U64" s="6">
        <v>2022.6030000000001</v>
      </c>
      <c r="V64" s="6">
        <v>2029.6079999999999</v>
      </c>
      <c r="W64" s="6">
        <v>2039.3620000000001</v>
      </c>
      <c r="X64" s="6">
        <v>2062.9389999999999</v>
      </c>
      <c r="Y64" s="6">
        <v>2088.2399999999998</v>
      </c>
      <c r="Z64" s="6">
        <v>150.55099999999999</v>
      </c>
      <c r="AA64" s="7">
        <v>8.1890000000000004E-2</v>
      </c>
      <c r="AB64" s="6">
        <v>99.24</v>
      </c>
      <c r="AC64" s="7">
        <v>4.9889999999999997E-2</v>
      </c>
    </row>
    <row r="65" spans="1:29" hidden="1" x14ac:dyDescent="0.2">
      <c r="A65" s="5" t="s">
        <v>221</v>
      </c>
      <c r="B65" s="5" t="s">
        <v>222</v>
      </c>
      <c r="C65" s="5" t="s">
        <v>223</v>
      </c>
      <c r="D65" s="5" t="s">
        <v>91</v>
      </c>
      <c r="E65" s="5" t="s">
        <v>41</v>
      </c>
      <c r="F65" s="6">
        <v>633.572</v>
      </c>
      <c r="G65" s="6">
        <v>643.678</v>
      </c>
      <c r="H65" s="6">
        <v>653.73199999999997</v>
      </c>
      <c r="I65" s="6">
        <v>671.28700000000003</v>
      </c>
      <c r="J65" s="6">
        <v>695.11300000000006</v>
      </c>
      <c r="K65" s="6">
        <v>711.13499999999999</v>
      </c>
      <c r="L65" s="6">
        <v>720.12800000000004</v>
      </c>
      <c r="M65" s="6">
        <v>737.51300000000003</v>
      </c>
      <c r="N65" s="6">
        <v>755.803</v>
      </c>
      <c r="O65" s="6">
        <v>765.80899999999997</v>
      </c>
      <c r="P65" s="6">
        <v>769</v>
      </c>
      <c r="Q65" s="6">
        <v>776.774</v>
      </c>
      <c r="R65" s="6">
        <v>780.29700000000003</v>
      </c>
      <c r="S65" s="6">
        <v>791.23299999999995</v>
      </c>
      <c r="T65" s="6">
        <v>791.47799999999995</v>
      </c>
      <c r="U65" s="6">
        <v>800.03300000000002</v>
      </c>
      <c r="V65" s="6">
        <v>812.41700000000003</v>
      </c>
      <c r="W65" s="6">
        <v>833.61699999999996</v>
      </c>
      <c r="X65" s="6">
        <v>852.66200000000003</v>
      </c>
      <c r="Y65" s="6">
        <v>858.93799999999999</v>
      </c>
      <c r="Z65" s="6">
        <v>135.428</v>
      </c>
      <c r="AA65" s="7">
        <v>0.21375</v>
      </c>
      <c r="AB65" s="6">
        <v>89.938000000000002</v>
      </c>
      <c r="AC65" s="7">
        <v>0.11695</v>
      </c>
    </row>
    <row r="66" spans="1:29" hidden="1" x14ac:dyDescent="0.2">
      <c r="A66" s="5" t="s">
        <v>224</v>
      </c>
      <c r="B66" s="5" t="s">
        <v>225</v>
      </c>
      <c r="C66" s="5" t="s">
        <v>226</v>
      </c>
      <c r="D66" s="5" t="s">
        <v>55</v>
      </c>
      <c r="E66" s="5" t="s">
        <v>41</v>
      </c>
      <c r="F66" s="6">
        <v>2908.0529999999999</v>
      </c>
      <c r="G66" s="6">
        <v>2942.692</v>
      </c>
      <c r="H66" s="6">
        <v>2976.422</v>
      </c>
      <c r="I66" s="6">
        <v>3004.596</v>
      </c>
      <c r="J66" s="6">
        <v>3027.9780000000001</v>
      </c>
      <c r="K66" s="6">
        <v>3066.1080000000002</v>
      </c>
      <c r="L66" s="6">
        <v>3115.105</v>
      </c>
      <c r="M66" s="6">
        <v>3156.3409999999999</v>
      </c>
      <c r="N66" s="6">
        <v>3183.7629999999999</v>
      </c>
      <c r="O66" s="6">
        <v>3196.2240000000002</v>
      </c>
      <c r="P66" s="6">
        <v>3210</v>
      </c>
      <c r="Q66" s="6">
        <v>3229.6439999999998</v>
      </c>
      <c r="R66" s="6">
        <v>3238.2759999999998</v>
      </c>
      <c r="S66" s="6">
        <v>3257.4609999999998</v>
      </c>
      <c r="T66" s="6">
        <v>3216.085</v>
      </c>
      <c r="U66" s="6">
        <v>3251.4430000000002</v>
      </c>
      <c r="V66" s="6">
        <v>3291.7089999999998</v>
      </c>
      <c r="W66" s="6">
        <v>3371.8090000000002</v>
      </c>
      <c r="X66" s="6">
        <v>3392.1790000000001</v>
      </c>
      <c r="Y66" s="6">
        <v>3429.6410000000001</v>
      </c>
      <c r="Z66" s="6">
        <v>301.947</v>
      </c>
      <c r="AA66" s="7">
        <v>0.10383000000000001</v>
      </c>
      <c r="AB66" s="6">
        <v>219.64099999999999</v>
      </c>
      <c r="AC66" s="7">
        <v>6.8419999999999995E-2</v>
      </c>
    </row>
    <row r="67" spans="1:29" hidden="1" x14ac:dyDescent="0.2">
      <c r="A67" s="5" t="s">
        <v>227</v>
      </c>
      <c r="B67" s="5" t="s">
        <v>228</v>
      </c>
      <c r="C67" s="5" t="s">
        <v>229</v>
      </c>
      <c r="D67" s="5" t="s">
        <v>49</v>
      </c>
      <c r="E67" s="5" t="s">
        <v>41</v>
      </c>
      <c r="F67" s="6">
        <v>2683.9989999999998</v>
      </c>
      <c r="G67" s="6">
        <v>2741.4769999999999</v>
      </c>
      <c r="H67" s="6">
        <v>2751.8969999999999</v>
      </c>
      <c r="I67" s="6">
        <v>2740.3739999999998</v>
      </c>
      <c r="J67" s="6">
        <v>2802.1849999999999</v>
      </c>
      <c r="K67" s="6">
        <v>2840.3670000000002</v>
      </c>
      <c r="L67" s="6">
        <v>2880.2109999999998</v>
      </c>
      <c r="M67" s="6">
        <v>2929.3960000000002</v>
      </c>
      <c r="N67" s="6">
        <v>2976.5740000000001</v>
      </c>
      <c r="O67" s="6">
        <v>2996.28</v>
      </c>
      <c r="P67" s="6">
        <v>3002</v>
      </c>
      <c r="Q67" s="6">
        <v>3002.9349999999999</v>
      </c>
      <c r="R67" s="6">
        <v>3009.7759999999998</v>
      </c>
      <c r="S67" s="6">
        <v>2982.8510000000001</v>
      </c>
      <c r="T67" s="6">
        <v>2981.5219999999999</v>
      </c>
      <c r="U67" s="6">
        <v>2978.2570000000001</v>
      </c>
      <c r="V67" s="6">
        <v>2965.6970000000001</v>
      </c>
      <c r="W67" s="6">
        <v>2992.9059999999999</v>
      </c>
      <c r="X67" s="6">
        <v>3029.7469999999998</v>
      </c>
      <c r="Y67" s="6">
        <v>3074.1460000000002</v>
      </c>
      <c r="Z67" s="6">
        <v>318.00099999999998</v>
      </c>
      <c r="AA67" s="7">
        <v>0.11848</v>
      </c>
      <c r="AB67" s="6">
        <v>72.146000000000001</v>
      </c>
      <c r="AC67" s="7">
        <v>2.4029999999999999E-2</v>
      </c>
    </row>
    <row r="68" spans="1:29" hidden="1" x14ac:dyDescent="0.2">
      <c r="A68" s="5" t="s">
        <v>230</v>
      </c>
      <c r="B68" s="5" t="s">
        <v>231</v>
      </c>
      <c r="C68" s="5" t="s">
        <v>232</v>
      </c>
      <c r="D68" s="5" t="s">
        <v>62</v>
      </c>
      <c r="E68" s="5" t="s">
        <v>41</v>
      </c>
      <c r="F68" s="6">
        <v>3741.96</v>
      </c>
      <c r="G68" s="6">
        <v>3792.2739999999999</v>
      </c>
      <c r="H68" s="6">
        <v>3797.4720000000002</v>
      </c>
      <c r="I68" s="6">
        <v>3798.0479999999998</v>
      </c>
      <c r="J68" s="6">
        <v>3812.4839999999999</v>
      </c>
      <c r="K68" s="6">
        <v>3828.7809999999999</v>
      </c>
      <c r="L68" s="6">
        <v>3826.5630000000001</v>
      </c>
      <c r="M68" s="6">
        <v>3800.1909999999998</v>
      </c>
      <c r="N68" s="6">
        <v>3808.1260000000002</v>
      </c>
      <c r="O68" s="6">
        <v>3810.4850000000001</v>
      </c>
      <c r="P68" s="6">
        <v>3797</v>
      </c>
      <c r="Q68" s="6">
        <v>3818.2190000000001</v>
      </c>
      <c r="R68" s="6">
        <v>3819.3679999999999</v>
      </c>
      <c r="S68" s="6">
        <v>3821.4769999999999</v>
      </c>
      <c r="T68" s="6">
        <v>3804.1329999999998</v>
      </c>
      <c r="U68" s="6">
        <v>3816.0509999999999</v>
      </c>
      <c r="V68" s="6">
        <v>3779.7719999999999</v>
      </c>
      <c r="W68" s="6">
        <v>3824.8440000000001</v>
      </c>
      <c r="X68" s="6">
        <v>3868.7689999999998</v>
      </c>
      <c r="Y68" s="6">
        <v>3878.9690000000001</v>
      </c>
      <c r="Z68" s="6">
        <v>55.04</v>
      </c>
      <c r="AA68" s="7">
        <v>1.4710000000000001E-2</v>
      </c>
      <c r="AB68" s="6">
        <v>81.968999999999994</v>
      </c>
      <c r="AC68" s="7">
        <v>2.1590000000000002E-2</v>
      </c>
    </row>
    <row r="69" spans="1:29" hidden="1" x14ac:dyDescent="0.2">
      <c r="A69" s="5" t="s">
        <v>233</v>
      </c>
      <c r="B69" s="5" t="s">
        <v>234</v>
      </c>
      <c r="C69" s="5" t="s">
        <v>235</v>
      </c>
      <c r="D69" s="5" t="s">
        <v>49</v>
      </c>
      <c r="E69" s="5" t="s">
        <v>41</v>
      </c>
      <c r="F69" s="6">
        <v>8762.6939999999995</v>
      </c>
      <c r="G69" s="6">
        <v>8964.1610000000001</v>
      </c>
      <c r="H69" s="6">
        <v>9172.634</v>
      </c>
      <c r="I69" s="6">
        <v>9302.8709999999992</v>
      </c>
      <c r="J69" s="6">
        <v>9476.8070000000007</v>
      </c>
      <c r="K69" s="6">
        <v>9707.7279999999992</v>
      </c>
      <c r="L69" s="6">
        <v>9979.8799999999992</v>
      </c>
      <c r="M69" s="6">
        <v>10223.547</v>
      </c>
      <c r="N69" s="6">
        <v>10459.913</v>
      </c>
      <c r="O69" s="6">
        <v>10672.736999999999</v>
      </c>
      <c r="P69" s="6">
        <v>10849</v>
      </c>
      <c r="Q69" s="6">
        <v>10914.915999999999</v>
      </c>
      <c r="R69" s="6">
        <v>11004.724</v>
      </c>
      <c r="S69" s="6">
        <v>11137.22</v>
      </c>
      <c r="T69" s="6">
        <v>11243.97</v>
      </c>
      <c r="U69" s="6">
        <v>11347.698</v>
      </c>
      <c r="V69" s="6">
        <v>11449.066000000001</v>
      </c>
      <c r="W69" s="6">
        <v>11660.449000000001</v>
      </c>
      <c r="X69" s="6">
        <v>11912.725</v>
      </c>
      <c r="Y69" s="6">
        <v>12109.325999999999</v>
      </c>
      <c r="Z69" s="6">
        <v>2086.306</v>
      </c>
      <c r="AA69" s="7">
        <v>0.23809</v>
      </c>
      <c r="AB69" s="6">
        <v>1260.326</v>
      </c>
      <c r="AC69" s="7">
        <v>0.11617</v>
      </c>
    </row>
    <row r="70" spans="1:29" hidden="1" x14ac:dyDescent="0.2">
      <c r="A70" s="5" t="s">
        <v>236</v>
      </c>
      <c r="B70" s="5" t="s">
        <v>237</v>
      </c>
      <c r="C70" s="5" t="s">
        <v>238</v>
      </c>
      <c r="D70" s="5" t="s">
        <v>66</v>
      </c>
      <c r="E70" s="5" t="s">
        <v>41</v>
      </c>
      <c r="F70" s="6">
        <v>6390.7749999999996</v>
      </c>
      <c r="G70" s="6">
        <v>6622.8459999999995</v>
      </c>
      <c r="H70" s="6">
        <v>6886.64</v>
      </c>
      <c r="I70" s="6">
        <v>7141.7550000000001</v>
      </c>
      <c r="J70" s="6">
        <v>7406.259</v>
      </c>
      <c r="K70" s="6">
        <v>7686.7579999999998</v>
      </c>
      <c r="L70" s="6">
        <v>8009.1589999999997</v>
      </c>
      <c r="M70" s="6">
        <v>8289.41</v>
      </c>
      <c r="N70" s="6">
        <v>8512.5110000000004</v>
      </c>
      <c r="O70" s="6">
        <v>8681.9789999999994</v>
      </c>
      <c r="P70" s="6">
        <v>8802</v>
      </c>
      <c r="Q70" s="6">
        <v>9023.5589999999993</v>
      </c>
      <c r="R70" s="6">
        <v>9210.2389999999996</v>
      </c>
      <c r="S70" s="6">
        <v>9456.6360000000004</v>
      </c>
      <c r="T70" s="6">
        <v>9534.3809999999994</v>
      </c>
      <c r="U70" s="6">
        <v>9645.5959999999995</v>
      </c>
      <c r="V70" s="6">
        <v>9765.02</v>
      </c>
      <c r="W70" s="6">
        <v>9936.81</v>
      </c>
      <c r="X70" s="6">
        <v>10063.614</v>
      </c>
      <c r="Y70" s="6">
        <v>10218.86</v>
      </c>
      <c r="Z70" s="6">
        <v>2411.2249999999999</v>
      </c>
      <c r="AA70" s="7">
        <v>0.37730000000000002</v>
      </c>
      <c r="AB70" s="6">
        <v>1416.86</v>
      </c>
      <c r="AC70" s="7">
        <v>0.16097</v>
      </c>
    </row>
    <row r="71" spans="1:29" hidden="1" x14ac:dyDescent="0.2">
      <c r="A71" s="5" t="s">
        <v>239</v>
      </c>
      <c r="B71" s="5" t="s">
        <v>240</v>
      </c>
      <c r="C71" s="5" t="s">
        <v>241</v>
      </c>
      <c r="D71" s="5" t="s">
        <v>62</v>
      </c>
      <c r="E71" s="5" t="s">
        <v>41</v>
      </c>
      <c r="F71" s="6">
        <v>524.92999999999995</v>
      </c>
      <c r="G71" s="6">
        <v>517.81299999999999</v>
      </c>
      <c r="H71" s="6">
        <v>512.83100000000002</v>
      </c>
      <c r="I71" s="6">
        <v>509.52600000000001</v>
      </c>
      <c r="J71" s="6">
        <v>508.84899999999999</v>
      </c>
      <c r="K71" s="6">
        <v>510.178</v>
      </c>
      <c r="L71" s="6">
        <v>505.93799999999999</v>
      </c>
      <c r="M71" s="6">
        <v>504.43900000000002</v>
      </c>
      <c r="N71" s="6">
        <v>500.99900000000002</v>
      </c>
      <c r="O71" s="6">
        <v>499.18400000000003</v>
      </c>
      <c r="P71" s="6">
        <v>495</v>
      </c>
      <c r="Q71" s="6">
        <v>498.72</v>
      </c>
      <c r="R71" s="6">
        <v>503.44</v>
      </c>
      <c r="S71" s="6">
        <v>511.75200000000001</v>
      </c>
      <c r="T71" s="6">
        <v>511.37200000000001</v>
      </c>
      <c r="U71" s="6">
        <v>505.01499999999999</v>
      </c>
      <c r="V71" s="6">
        <v>503.483</v>
      </c>
      <c r="W71" s="6">
        <v>503.875</v>
      </c>
      <c r="X71" s="6">
        <v>491.28399999999999</v>
      </c>
      <c r="Y71" s="6">
        <v>492.649</v>
      </c>
      <c r="Z71" s="6">
        <v>-29.93</v>
      </c>
      <c r="AA71" s="7" t="s">
        <v>242</v>
      </c>
      <c r="AB71" s="6">
        <v>-2.351</v>
      </c>
      <c r="AC71" s="7" t="s">
        <v>243</v>
      </c>
    </row>
    <row r="72" spans="1:29" hidden="1" x14ac:dyDescent="0.2">
      <c r="A72" s="5" t="s">
        <v>244</v>
      </c>
      <c r="B72" s="5" t="s">
        <v>245</v>
      </c>
      <c r="C72" s="5" t="s">
        <v>246</v>
      </c>
      <c r="D72" s="5" t="s">
        <v>49</v>
      </c>
      <c r="E72" s="5" t="s">
        <v>41</v>
      </c>
      <c r="F72" s="6">
        <v>23237.919000000002</v>
      </c>
      <c r="G72" s="6">
        <v>23488.031999999999</v>
      </c>
      <c r="H72" s="6">
        <v>23762.579000000002</v>
      </c>
      <c r="I72" s="6">
        <v>23733.05</v>
      </c>
      <c r="J72" s="6">
        <v>23863.628000000001</v>
      </c>
      <c r="K72" s="6">
        <v>24178.178</v>
      </c>
      <c r="L72" s="6">
        <v>24611.431</v>
      </c>
      <c r="M72" s="6">
        <v>24977.118999999999</v>
      </c>
      <c r="N72" s="6">
        <v>25286.815999999999</v>
      </c>
      <c r="O72" s="6">
        <v>25588.334999999999</v>
      </c>
      <c r="P72" s="6">
        <v>25817</v>
      </c>
      <c r="Q72" s="6">
        <v>25857.516</v>
      </c>
      <c r="R72" s="6">
        <v>26036.62</v>
      </c>
      <c r="S72" s="6">
        <v>26220.374</v>
      </c>
      <c r="T72" s="6">
        <v>26489.494999999999</v>
      </c>
      <c r="U72" s="6">
        <v>26615.864000000001</v>
      </c>
      <c r="V72" s="6">
        <v>26742.472000000002</v>
      </c>
      <c r="W72" s="6">
        <v>27087.536</v>
      </c>
      <c r="X72" s="6">
        <v>27421.201000000001</v>
      </c>
      <c r="Y72" s="6">
        <v>27879.786</v>
      </c>
      <c r="Z72" s="6">
        <v>2579.0810000000001</v>
      </c>
      <c r="AA72" s="7">
        <v>0.11099000000000001</v>
      </c>
      <c r="AB72" s="6">
        <v>2062.7860000000001</v>
      </c>
      <c r="AC72" s="7">
        <v>7.9899999999999999E-2</v>
      </c>
    </row>
    <row r="73" spans="1:29" hidden="1" x14ac:dyDescent="0.2">
      <c r="A73" s="5" t="s">
        <v>247</v>
      </c>
      <c r="B73" s="5" t="s">
        <v>248</v>
      </c>
      <c r="C73" s="5" t="s">
        <v>249</v>
      </c>
      <c r="D73" s="5" t="s">
        <v>91</v>
      </c>
      <c r="E73" s="5" t="s">
        <v>41</v>
      </c>
      <c r="F73" s="6">
        <v>12360.288</v>
      </c>
      <c r="G73" s="6">
        <v>12655.645</v>
      </c>
      <c r="H73" s="6">
        <v>12887.921</v>
      </c>
      <c r="I73" s="6">
        <v>13269.204</v>
      </c>
      <c r="J73" s="6">
        <v>13586.236999999999</v>
      </c>
      <c r="K73" s="6">
        <v>13894.529</v>
      </c>
      <c r="L73" s="6">
        <v>14239.339</v>
      </c>
      <c r="M73" s="6">
        <v>14585.455</v>
      </c>
      <c r="N73" s="6">
        <v>14937.651</v>
      </c>
      <c r="O73" s="6">
        <v>15264.362999999999</v>
      </c>
      <c r="P73" s="6">
        <v>15549</v>
      </c>
      <c r="Q73" s="6">
        <v>15741.398999999999</v>
      </c>
      <c r="R73" s="6">
        <v>15926.118</v>
      </c>
      <c r="S73" s="6">
        <v>16050.388000000001</v>
      </c>
      <c r="T73" s="6">
        <v>16242.848</v>
      </c>
      <c r="U73" s="6">
        <v>16929.306</v>
      </c>
      <c r="V73" s="6">
        <v>17593.554</v>
      </c>
      <c r="W73" s="6">
        <v>18216.035</v>
      </c>
      <c r="X73" s="6">
        <v>18471.295999999998</v>
      </c>
      <c r="Y73" s="6">
        <v>18702.554</v>
      </c>
      <c r="Z73" s="6">
        <v>3188.712</v>
      </c>
      <c r="AA73" s="7">
        <v>0.25797999999999999</v>
      </c>
      <c r="AB73" s="6">
        <v>3153.5540000000001</v>
      </c>
      <c r="AC73" s="7">
        <v>0.20280999999999999</v>
      </c>
    </row>
    <row r="74" spans="1:29" hidden="1" x14ac:dyDescent="0.2">
      <c r="A74" s="5" t="s">
        <v>250</v>
      </c>
      <c r="B74" s="5" t="s">
        <v>251</v>
      </c>
      <c r="C74" s="5" t="s">
        <v>252</v>
      </c>
      <c r="D74" s="5" t="s">
        <v>106</v>
      </c>
      <c r="E74" s="5" t="s">
        <v>41</v>
      </c>
      <c r="F74" s="6">
        <v>24587.544000000002</v>
      </c>
      <c r="G74" s="6">
        <v>24838.064999999999</v>
      </c>
      <c r="H74" s="6">
        <v>24965.131000000001</v>
      </c>
      <c r="I74" s="6">
        <v>25562.004000000001</v>
      </c>
      <c r="J74" s="6">
        <v>25949.163</v>
      </c>
      <c r="K74" s="6">
        <v>26429.846000000001</v>
      </c>
      <c r="L74" s="6">
        <v>27307.964</v>
      </c>
      <c r="M74" s="6">
        <v>28030.811000000002</v>
      </c>
      <c r="N74" s="6">
        <v>28803.535</v>
      </c>
      <c r="O74" s="6">
        <v>29500.007000000001</v>
      </c>
      <c r="P74" s="6">
        <v>29884</v>
      </c>
      <c r="Q74" s="6">
        <v>30040.615000000002</v>
      </c>
      <c r="R74" s="6">
        <v>30189.856</v>
      </c>
      <c r="S74" s="6">
        <v>30467.375</v>
      </c>
      <c r="T74" s="6">
        <v>30768.483</v>
      </c>
      <c r="U74" s="6">
        <v>31004.857</v>
      </c>
      <c r="V74" s="6">
        <v>31591.891</v>
      </c>
      <c r="W74" s="6">
        <v>32127.848999999998</v>
      </c>
      <c r="X74" s="6">
        <v>32728.537</v>
      </c>
      <c r="Y74" s="6">
        <v>33264.235000000001</v>
      </c>
      <c r="Z74" s="6">
        <v>5296.4560000000001</v>
      </c>
      <c r="AA74" s="7">
        <v>0.21540999999999999</v>
      </c>
      <c r="AB74" s="6">
        <v>3380.2350000000001</v>
      </c>
      <c r="AC74" s="7">
        <v>0.11311</v>
      </c>
    </row>
    <row r="75" spans="1:29" hidden="1" x14ac:dyDescent="0.2">
      <c r="A75" s="5" t="s">
        <v>253</v>
      </c>
      <c r="B75" s="5" t="s">
        <v>254</v>
      </c>
      <c r="C75" s="5" t="s">
        <v>255</v>
      </c>
      <c r="D75" s="5" t="s">
        <v>91</v>
      </c>
      <c r="E75" s="5" t="s">
        <v>41</v>
      </c>
      <c r="F75" s="6">
        <v>861.15300000000002</v>
      </c>
      <c r="G75" s="6">
        <v>883.73900000000003</v>
      </c>
      <c r="H75" s="6">
        <v>906.11599999999999</v>
      </c>
      <c r="I75" s="6">
        <v>938.94200000000001</v>
      </c>
      <c r="J75" s="6">
        <v>980.68100000000004</v>
      </c>
      <c r="K75" s="6">
        <v>1011.628</v>
      </c>
      <c r="L75" s="6">
        <v>1032.5129999999999</v>
      </c>
      <c r="M75" s="6">
        <v>1065.3399999999999</v>
      </c>
      <c r="N75" s="6">
        <v>1099.6790000000001</v>
      </c>
      <c r="O75" s="6">
        <v>1121.874</v>
      </c>
      <c r="P75" s="6">
        <v>1134</v>
      </c>
      <c r="Q75" s="6">
        <v>1148.5540000000001</v>
      </c>
      <c r="R75" s="6">
        <v>1160.3409999999999</v>
      </c>
      <c r="S75" s="6">
        <v>1180.336</v>
      </c>
      <c r="T75" s="6">
        <v>1190.7529999999999</v>
      </c>
      <c r="U75" s="6">
        <v>1205.7339999999999</v>
      </c>
      <c r="V75" s="6">
        <v>1245.146</v>
      </c>
      <c r="W75" s="6">
        <v>1297.1569999999999</v>
      </c>
      <c r="X75" s="6">
        <v>1350.193</v>
      </c>
      <c r="Y75" s="6">
        <v>1379.105</v>
      </c>
      <c r="Z75" s="6">
        <v>272.84699999999998</v>
      </c>
      <c r="AA75" s="7">
        <v>0.31684000000000001</v>
      </c>
      <c r="AB75" s="6">
        <v>245.10499999999999</v>
      </c>
      <c r="AC75" s="7">
        <v>0.21614</v>
      </c>
    </row>
    <row r="76" spans="1:29" hidden="1" x14ac:dyDescent="0.2">
      <c r="A76" s="5" t="s">
        <v>256</v>
      </c>
      <c r="B76" s="5" t="s">
        <v>257</v>
      </c>
      <c r="C76" s="5" t="s">
        <v>258</v>
      </c>
      <c r="D76" s="5" t="s">
        <v>66</v>
      </c>
      <c r="E76" s="5" t="s">
        <v>41</v>
      </c>
      <c r="F76" s="6">
        <v>10079.290000000001</v>
      </c>
      <c r="G76" s="6">
        <v>10266.187</v>
      </c>
      <c r="H76" s="6">
        <v>10500.958000000001</v>
      </c>
      <c r="I76" s="6">
        <v>10720.823</v>
      </c>
      <c r="J76" s="6">
        <v>10954.694</v>
      </c>
      <c r="K76" s="6">
        <v>11210.704</v>
      </c>
      <c r="L76" s="6">
        <v>11526.029</v>
      </c>
      <c r="M76" s="6">
        <v>11778.956</v>
      </c>
      <c r="N76" s="6">
        <v>11951.334999999999</v>
      </c>
      <c r="O76" s="6">
        <v>12050.314</v>
      </c>
      <c r="P76" s="6">
        <v>12084</v>
      </c>
      <c r="Q76" s="6">
        <v>12150.371999999999</v>
      </c>
      <c r="R76" s="6">
        <v>12249.203</v>
      </c>
      <c r="S76" s="6">
        <v>12364.047</v>
      </c>
      <c r="T76" s="6">
        <v>12393.607</v>
      </c>
      <c r="U76" s="6">
        <v>12455.057000000001</v>
      </c>
      <c r="V76" s="6">
        <v>12612.296</v>
      </c>
      <c r="W76" s="6">
        <v>12841.259</v>
      </c>
      <c r="X76" s="6">
        <v>13028.625</v>
      </c>
      <c r="Y76" s="6">
        <v>13298.374</v>
      </c>
      <c r="Z76" s="6">
        <v>2004.71</v>
      </c>
      <c r="AA76" s="7">
        <v>0.19889000000000001</v>
      </c>
      <c r="AB76" s="6">
        <v>1214.374</v>
      </c>
      <c r="AC76" s="7">
        <v>0.10049</v>
      </c>
    </row>
    <row r="77" spans="1:29" hidden="1" x14ac:dyDescent="0.2">
      <c r="A77" s="5" t="s">
        <v>259</v>
      </c>
      <c r="B77" s="5" t="s">
        <v>260</v>
      </c>
      <c r="C77" s="5" t="s">
        <v>261</v>
      </c>
      <c r="D77" s="5" t="s">
        <v>55</v>
      </c>
      <c r="E77" s="5" t="s">
        <v>41</v>
      </c>
      <c r="F77" s="6">
        <v>140713.758</v>
      </c>
      <c r="G77" s="6">
        <v>142356.171</v>
      </c>
      <c r="H77" s="6">
        <v>143899.37</v>
      </c>
      <c r="I77" s="6">
        <v>145265.99</v>
      </c>
      <c r="J77" s="6">
        <v>146223.02499999999</v>
      </c>
      <c r="K77" s="6">
        <v>148021.32399999999</v>
      </c>
      <c r="L77" s="6">
        <v>150305.81400000001</v>
      </c>
      <c r="M77" s="6">
        <v>152226.967</v>
      </c>
      <c r="N77" s="6">
        <v>153445.378</v>
      </c>
      <c r="O77" s="6">
        <v>153913.43700000001</v>
      </c>
      <c r="P77" s="6">
        <v>154583</v>
      </c>
      <c r="Q77" s="6">
        <v>155141.06</v>
      </c>
      <c r="R77" s="6">
        <v>156391.76800000001</v>
      </c>
      <c r="S77" s="6">
        <v>157306.20600000001</v>
      </c>
      <c r="T77" s="6">
        <v>159964.75</v>
      </c>
      <c r="U77" s="6">
        <v>164283.88500000001</v>
      </c>
      <c r="V77" s="6">
        <v>167316.13</v>
      </c>
      <c r="W77" s="6">
        <v>170799.633</v>
      </c>
      <c r="X77" s="6">
        <v>174195.91200000001</v>
      </c>
      <c r="Y77" s="6">
        <v>177692.68900000001</v>
      </c>
      <c r="Z77" s="6">
        <v>13869.242</v>
      </c>
      <c r="AA77" s="7">
        <v>9.8559999999999995E-2</v>
      </c>
      <c r="AB77" s="6">
        <v>23109.688999999998</v>
      </c>
      <c r="AC77" s="7">
        <v>0.14949999999999999</v>
      </c>
    </row>
    <row r="78" spans="1:29" hidden="1" x14ac:dyDescent="0.2">
      <c r="A78" s="5" t="s">
        <v>262</v>
      </c>
      <c r="B78" s="5" t="s">
        <v>263</v>
      </c>
      <c r="C78" s="5" t="s">
        <v>264</v>
      </c>
      <c r="D78" s="5" t="s">
        <v>91</v>
      </c>
      <c r="E78" s="5" t="s">
        <v>41</v>
      </c>
      <c r="F78" s="6">
        <v>21505.843000000001</v>
      </c>
      <c r="G78" s="6">
        <v>21889.092000000001</v>
      </c>
      <c r="H78" s="6">
        <v>22270.332999999999</v>
      </c>
      <c r="I78" s="6">
        <v>22907.114000000001</v>
      </c>
      <c r="J78" s="6">
        <v>23758.55</v>
      </c>
      <c r="K78" s="6">
        <v>24343.991000000002</v>
      </c>
      <c r="L78" s="6">
        <v>24688.954000000002</v>
      </c>
      <c r="M78" s="6">
        <v>25321.111000000001</v>
      </c>
      <c r="N78" s="6">
        <v>25984.967000000001</v>
      </c>
      <c r="O78" s="6">
        <v>26364.17</v>
      </c>
      <c r="P78" s="6">
        <v>26508</v>
      </c>
      <c r="Q78" s="6">
        <v>26665.833999999999</v>
      </c>
      <c r="R78" s="6">
        <v>26684.120999999999</v>
      </c>
      <c r="S78" s="6">
        <v>26849.226999999999</v>
      </c>
      <c r="T78" s="6">
        <v>26893.61</v>
      </c>
      <c r="U78" s="6">
        <v>27260.937000000002</v>
      </c>
      <c r="V78" s="6">
        <v>27950.686000000002</v>
      </c>
      <c r="W78" s="6">
        <v>28425.455999999998</v>
      </c>
      <c r="X78" s="6">
        <v>28747.612000000001</v>
      </c>
      <c r="Y78" s="6">
        <v>29193.724999999999</v>
      </c>
      <c r="Z78" s="6">
        <v>5002.1570000000002</v>
      </c>
      <c r="AA78" s="7">
        <v>0.2326</v>
      </c>
      <c r="AB78" s="6">
        <v>2685.7249999999999</v>
      </c>
      <c r="AC78" s="7">
        <v>0.10131999999999999</v>
      </c>
    </row>
    <row r="79" spans="1:29" hidden="1" x14ac:dyDescent="0.2">
      <c r="A79" s="5" t="s">
        <v>265</v>
      </c>
      <c r="B79" s="5" t="s">
        <v>266</v>
      </c>
      <c r="C79" s="5" t="s">
        <v>267</v>
      </c>
      <c r="D79" s="5" t="s">
        <v>40</v>
      </c>
      <c r="E79" s="5" t="s">
        <v>41</v>
      </c>
      <c r="F79" s="6">
        <v>7988.5910000000003</v>
      </c>
      <c r="G79" s="6">
        <v>8188.12</v>
      </c>
      <c r="H79" s="6">
        <v>8277.3050000000003</v>
      </c>
      <c r="I79" s="6">
        <v>8331.4390000000003</v>
      </c>
      <c r="J79" s="6">
        <v>8434.2720000000008</v>
      </c>
      <c r="K79" s="6">
        <v>8552.5069999999996</v>
      </c>
      <c r="L79" s="6">
        <v>8673.759</v>
      </c>
      <c r="M79" s="6">
        <v>8761.1980000000003</v>
      </c>
      <c r="N79" s="6">
        <v>8822.7780000000002</v>
      </c>
      <c r="O79" s="6">
        <v>8880.9660000000003</v>
      </c>
      <c r="P79" s="6">
        <v>8932</v>
      </c>
      <c r="Q79" s="6">
        <v>8915.4809999999998</v>
      </c>
      <c r="R79" s="6">
        <v>8937.2530000000006</v>
      </c>
      <c r="S79" s="6">
        <v>8943.3259999999991</v>
      </c>
      <c r="T79" s="6">
        <v>8972.4539999999997</v>
      </c>
      <c r="U79" s="6">
        <v>8953.6059999999998</v>
      </c>
      <c r="V79" s="6">
        <v>8892.8359999999993</v>
      </c>
      <c r="W79" s="6">
        <v>8948.7620000000006</v>
      </c>
      <c r="X79" s="6">
        <v>9044.6540000000005</v>
      </c>
      <c r="Y79" s="6">
        <v>9106.357</v>
      </c>
      <c r="Z79" s="6">
        <v>943.40899999999999</v>
      </c>
      <c r="AA79" s="7">
        <v>0.11809</v>
      </c>
      <c r="AB79" s="6">
        <v>174.357</v>
      </c>
      <c r="AC79" s="7">
        <v>1.9519999999999999E-2</v>
      </c>
    </row>
    <row r="80" spans="1:29" hidden="1" x14ac:dyDescent="0.2">
      <c r="A80" s="5" t="s">
        <v>268</v>
      </c>
      <c r="B80" s="5" t="s">
        <v>269</v>
      </c>
      <c r="C80" s="5" t="s">
        <v>270</v>
      </c>
      <c r="D80" s="5" t="s">
        <v>49</v>
      </c>
      <c r="E80" s="5" t="s">
        <v>41</v>
      </c>
      <c r="F80" s="6">
        <v>642.67899999999997</v>
      </c>
      <c r="G80" s="6">
        <v>623.45500000000004</v>
      </c>
      <c r="H80" s="6">
        <v>614.73699999999997</v>
      </c>
      <c r="I80" s="6">
        <v>598.46699999999998</v>
      </c>
      <c r="J80" s="6">
        <v>593.65099999999995</v>
      </c>
      <c r="K80" s="6">
        <v>589.68299999999999</v>
      </c>
      <c r="L80" s="6">
        <v>579.18700000000001</v>
      </c>
      <c r="M80" s="6">
        <v>563.40499999999997</v>
      </c>
      <c r="N80" s="6">
        <v>564.94799999999998</v>
      </c>
      <c r="O80" s="6">
        <v>549.26800000000003</v>
      </c>
      <c r="P80" s="6">
        <v>544</v>
      </c>
      <c r="Q80" s="6">
        <v>546.65099999999995</v>
      </c>
      <c r="R80" s="6">
        <v>550.58600000000001</v>
      </c>
      <c r="S80" s="6">
        <v>552.08600000000001</v>
      </c>
      <c r="T80" s="6">
        <v>556.96699999999998</v>
      </c>
      <c r="U80" s="6">
        <v>554.428</v>
      </c>
      <c r="V80" s="6">
        <v>558.96699999999998</v>
      </c>
      <c r="W80" s="6">
        <v>564.98199999999997</v>
      </c>
      <c r="X80" s="6">
        <v>565.93799999999999</v>
      </c>
      <c r="Y80" s="6">
        <v>567.14700000000005</v>
      </c>
      <c r="Z80" s="6">
        <v>-98.679000000000002</v>
      </c>
      <c r="AA80" s="7" t="s">
        <v>271</v>
      </c>
      <c r="AB80" s="6">
        <v>23.146999999999998</v>
      </c>
      <c r="AC80" s="7">
        <v>4.2549999999999998E-2</v>
      </c>
    </row>
    <row r="81" spans="1:29" hidden="1" x14ac:dyDescent="0.2">
      <c r="A81" s="5" t="s">
        <v>272</v>
      </c>
      <c r="B81" s="5" t="s">
        <v>273</v>
      </c>
      <c r="C81" s="5" t="s">
        <v>274</v>
      </c>
      <c r="D81" s="5" t="s">
        <v>106</v>
      </c>
      <c r="E81" s="5" t="s">
        <v>41</v>
      </c>
      <c r="F81" s="6">
        <v>2169.6990000000001</v>
      </c>
      <c r="G81" s="6">
        <v>2162.5990000000002</v>
      </c>
      <c r="H81" s="6">
        <v>2162.7959999999998</v>
      </c>
      <c r="I81" s="6">
        <v>2150.5030000000002</v>
      </c>
      <c r="J81" s="6">
        <v>2150.9229999999998</v>
      </c>
      <c r="K81" s="6">
        <v>2165.3530000000001</v>
      </c>
      <c r="L81" s="6">
        <v>2179.1379999999999</v>
      </c>
      <c r="M81" s="6">
        <v>2191.0120000000002</v>
      </c>
      <c r="N81" s="6">
        <v>2207.31</v>
      </c>
      <c r="O81" s="6">
        <v>2203.8960000000002</v>
      </c>
      <c r="P81" s="6">
        <v>2197</v>
      </c>
      <c r="Q81" s="6">
        <v>2226.6799999999998</v>
      </c>
      <c r="R81" s="6">
        <v>2238.2530000000002</v>
      </c>
      <c r="S81" s="6">
        <v>2256.902</v>
      </c>
      <c r="T81" s="6">
        <v>2261.855</v>
      </c>
      <c r="U81" s="6">
        <v>2298.3670000000002</v>
      </c>
      <c r="V81" s="6">
        <v>2324.1750000000002</v>
      </c>
      <c r="W81" s="6">
        <v>2352.9430000000002</v>
      </c>
      <c r="X81" s="6">
        <v>2373.3910000000001</v>
      </c>
      <c r="Y81" s="6">
        <v>2422.6120000000001</v>
      </c>
      <c r="Z81" s="6">
        <v>27.300999999999998</v>
      </c>
      <c r="AA81" s="7">
        <v>1.2579999999999999E-2</v>
      </c>
      <c r="AB81" s="6">
        <v>225.61199999999999</v>
      </c>
      <c r="AC81" s="7">
        <v>0.10269</v>
      </c>
    </row>
    <row r="82" spans="1:29" hidden="1" x14ac:dyDescent="0.2">
      <c r="A82" s="5" t="s">
        <v>275</v>
      </c>
      <c r="B82" s="5" t="s">
        <v>276</v>
      </c>
      <c r="C82" s="5" t="s">
        <v>277</v>
      </c>
      <c r="D82" s="5" t="s">
        <v>66</v>
      </c>
      <c r="E82" s="5" t="s">
        <v>41</v>
      </c>
      <c r="F82" s="6">
        <v>25443.341</v>
      </c>
      <c r="G82" s="6">
        <v>25402.732</v>
      </c>
      <c r="H82" s="6">
        <v>25413.731</v>
      </c>
      <c r="I82" s="6">
        <v>25261.944</v>
      </c>
      <c r="J82" s="6">
        <v>25142.883000000002</v>
      </c>
      <c r="K82" s="6">
        <v>25046.91</v>
      </c>
      <c r="L82" s="6">
        <v>25170.694</v>
      </c>
      <c r="M82" s="6">
        <v>25232.795999999998</v>
      </c>
      <c r="N82" s="6">
        <v>25214.736000000001</v>
      </c>
      <c r="O82" s="6">
        <v>25170.826000000001</v>
      </c>
      <c r="P82" s="6">
        <v>25179</v>
      </c>
      <c r="Q82" s="6">
        <v>25266.989000000001</v>
      </c>
      <c r="R82" s="6">
        <v>25376.26</v>
      </c>
      <c r="S82" s="6">
        <v>25560.681</v>
      </c>
      <c r="T82" s="6">
        <v>25827.925999999999</v>
      </c>
      <c r="U82" s="6">
        <v>25895.828000000001</v>
      </c>
      <c r="V82" s="6">
        <v>26392.67</v>
      </c>
      <c r="W82" s="6">
        <v>26478.545999999998</v>
      </c>
      <c r="X82" s="6">
        <v>26679.173999999999</v>
      </c>
      <c r="Y82" s="6">
        <v>27371.159</v>
      </c>
      <c r="Z82" s="6">
        <v>-264.34100000000001</v>
      </c>
      <c r="AA82" s="7" t="s">
        <v>278</v>
      </c>
      <c r="AB82" s="6">
        <v>2192.1590000000001</v>
      </c>
      <c r="AC82" s="7">
        <v>8.7059999999999998E-2</v>
      </c>
    </row>
    <row r="83" spans="1:29" hidden="1" x14ac:dyDescent="0.2">
      <c r="A83" s="5" t="s">
        <v>279</v>
      </c>
      <c r="B83" s="5" t="s">
        <v>280</v>
      </c>
      <c r="C83" s="5" t="s">
        <v>281</v>
      </c>
      <c r="D83" s="5" t="s">
        <v>106</v>
      </c>
      <c r="E83" s="5" t="s">
        <v>41</v>
      </c>
      <c r="F83" s="6">
        <v>10322.275</v>
      </c>
      <c r="G83" s="6">
        <v>10419.929</v>
      </c>
      <c r="H83" s="6">
        <v>10496.424999999999</v>
      </c>
      <c r="I83" s="6">
        <v>10507.409</v>
      </c>
      <c r="J83" s="6">
        <v>10645.388000000001</v>
      </c>
      <c r="K83" s="6">
        <v>10737.334999999999</v>
      </c>
      <c r="L83" s="6">
        <v>10900.356</v>
      </c>
      <c r="M83" s="6">
        <v>11098.040999999999</v>
      </c>
      <c r="N83" s="6">
        <v>11336.78</v>
      </c>
      <c r="O83" s="6">
        <v>11506.776</v>
      </c>
      <c r="P83" s="6">
        <v>11632</v>
      </c>
      <c r="Q83" s="6">
        <v>11715.37</v>
      </c>
      <c r="R83" s="6">
        <v>11810.789000000001</v>
      </c>
      <c r="S83" s="6">
        <v>11969.252</v>
      </c>
      <c r="T83" s="6">
        <v>12075.368</v>
      </c>
      <c r="U83" s="6">
        <v>12159.079</v>
      </c>
      <c r="V83" s="6">
        <v>12242.008</v>
      </c>
      <c r="W83" s="6">
        <v>12265.933000000001</v>
      </c>
      <c r="X83" s="6">
        <v>12433.129000000001</v>
      </c>
      <c r="Y83" s="6">
        <v>12526.843999999999</v>
      </c>
      <c r="Z83" s="6">
        <v>1309.7249999999999</v>
      </c>
      <c r="AA83" s="7">
        <v>0.12687999999999999</v>
      </c>
      <c r="AB83" s="6">
        <v>894.84400000000005</v>
      </c>
      <c r="AC83" s="7">
        <v>7.6929999999999998E-2</v>
      </c>
    </row>
    <row r="84" spans="1:29" hidden="1" x14ac:dyDescent="0.2">
      <c r="A84" s="5" t="s">
        <v>282</v>
      </c>
      <c r="B84" s="5" t="s">
        <v>283</v>
      </c>
      <c r="C84" s="5" t="s">
        <v>284</v>
      </c>
      <c r="D84" s="5" t="s">
        <v>40</v>
      </c>
      <c r="E84" s="5" t="s">
        <v>41</v>
      </c>
      <c r="F84" s="6">
        <v>675.572</v>
      </c>
      <c r="G84" s="6">
        <v>691.17600000000004</v>
      </c>
      <c r="H84" s="6">
        <v>706.34199999999998</v>
      </c>
      <c r="I84" s="6">
        <v>717.13699999999994</v>
      </c>
      <c r="J84" s="6">
        <v>731.67200000000003</v>
      </c>
      <c r="K84" s="6">
        <v>746.62199999999996</v>
      </c>
      <c r="L84" s="6">
        <v>767.476</v>
      </c>
      <c r="M84" s="6">
        <v>785.43299999999999</v>
      </c>
      <c r="N84" s="6">
        <v>801.649</v>
      </c>
      <c r="O84" s="6">
        <v>814.04600000000005</v>
      </c>
      <c r="P84" s="6">
        <v>823</v>
      </c>
      <c r="Q84" s="6">
        <v>828.06500000000005</v>
      </c>
      <c r="R84" s="6">
        <v>835.89099999999996</v>
      </c>
      <c r="S84" s="6">
        <v>833.74400000000003</v>
      </c>
      <c r="T84" s="6">
        <v>838.15599999999995</v>
      </c>
      <c r="U84" s="6">
        <v>846.697</v>
      </c>
      <c r="V84" s="6">
        <v>848.97900000000004</v>
      </c>
      <c r="W84" s="6">
        <v>852.31200000000001</v>
      </c>
      <c r="X84" s="6">
        <v>863.64800000000002</v>
      </c>
      <c r="Y84" s="6">
        <v>881.01300000000003</v>
      </c>
      <c r="Z84" s="6">
        <v>147.428</v>
      </c>
      <c r="AA84" s="7">
        <v>0.21823000000000001</v>
      </c>
      <c r="AB84" s="6">
        <v>58.012999999999998</v>
      </c>
      <c r="AC84" s="7">
        <v>7.0489999999999997E-2</v>
      </c>
    </row>
    <row r="85" spans="1:29" hidden="1" x14ac:dyDescent="0.2">
      <c r="A85" s="5" t="s">
        <v>285</v>
      </c>
      <c r="B85" s="5" t="s">
        <v>286</v>
      </c>
      <c r="C85" s="5" t="s">
        <v>287</v>
      </c>
      <c r="D85" s="5" t="s">
        <v>55</v>
      </c>
      <c r="E85" s="5" t="s">
        <v>41</v>
      </c>
      <c r="F85" s="6">
        <v>113230.15700000001</v>
      </c>
      <c r="G85" s="6">
        <v>115097.712</v>
      </c>
      <c r="H85" s="6">
        <v>116886.887</v>
      </c>
      <c r="I85" s="6">
        <v>118533.033</v>
      </c>
      <c r="J85" s="6">
        <v>119843.296</v>
      </c>
      <c r="K85" s="6">
        <v>121843.023</v>
      </c>
      <c r="L85" s="6">
        <v>124247.534</v>
      </c>
      <c r="M85" s="6">
        <v>126356.442</v>
      </c>
      <c r="N85" s="6">
        <v>127883.34</v>
      </c>
      <c r="O85" s="6">
        <v>128781.053</v>
      </c>
      <c r="P85" s="6">
        <v>129842</v>
      </c>
      <c r="Q85" s="6">
        <v>130440.935</v>
      </c>
      <c r="R85" s="6">
        <v>131111.20600000001</v>
      </c>
      <c r="S85" s="6">
        <v>132833.25899999999</v>
      </c>
      <c r="T85" s="6">
        <v>135653.747</v>
      </c>
      <c r="U85" s="6">
        <v>138714.50399999999</v>
      </c>
      <c r="V85" s="6">
        <v>142060.33600000001</v>
      </c>
      <c r="W85" s="6">
        <v>145052.02299999999</v>
      </c>
      <c r="X85" s="6">
        <v>148091.91899999999</v>
      </c>
      <c r="Y85" s="6">
        <v>149371.89199999999</v>
      </c>
      <c r="Z85" s="6">
        <v>16611.843000000001</v>
      </c>
      <c r="AA85" s="7">
        <v>0.14671000000000001</v>
      </c>
      <c r="AB85" s="6">
        <v>19529.892</v>
      </c>
      <c r="AC85" s="7">
        <v>0.15040999999999999</v>
      </c>
    </row>
    <row r="86" spans="1:29" hidden="1" x14ac:dyDescent="0.2">
      <c r="A86" s="5" t="s">
        <v>288</v>
      </c>
      <c r="B86" s="5" t="s">
        <v>289</v>
      </c>
      <c r="C86" s="5" t="s">
        <v>290</v>
      </c>
      <c r="D86" s="5" t="s">
        <v>73</v>
      </c>
      <c r="E86" s="5" t="s">
        <v>41</v>
      </c>
      <c r="F86" s="6">
        <v>116477.129</v>
      </c>
      <c r="G86" s="6">
        <v>118550.31299999999</v>
      </c>
      <c r="H86" s="6">
        <v>122186.406</v>
      </c>
      <c r="I86" s="6">
        <v>124843.696</v>
      </c>
      <c r="J86" s="6">
        <v>128178.016</v>
      </c>
      <c r="K86" s="6">
        <v>130826.18799999999</v>
      </c>
      <c r="L86" s="6">
        <v>133772.049</v>
      </c>
      <c r="M86" s="6">
        <v>135995.046</v>
      </c>
      <c r="N86" s="6">
        <v>137707.30100000001</v>
      </c>
      <c r="O86" s="6">
        <v>138860.96599999999</v>
      </c>
      <c r="P86" s="6">
        <v>139009</v>
      </c>
      <c r="Q86" s="6">
        <v>139177.88500000001</v>
      </c>
      <c r="R86" s="6">
        <v>139840.68400000001</v>
      </c>
      <c r="S86" s="6">
        <v>140727.69099999999</v>
      </c>
      <c r="T86" s="6">
        <v>142741.28700000001</v>
      </c>
      <c r="U86" s="6">
        <v>145062.39300000001</v>
      </c>
      <c r="V86" s="6">
        <v>146906.13399999999</v>
      </c>
      <c r="W86" s="6">
        <v>149176.01800000001</v>
      </c>
      <c r="X86" s="6">
        <v>150345.83799999999</v>
      </c>
      <c r="Y86" s="6">
        <v>151875.774</v>
      </c>
      <c r="Z86" s="6">
        <v>22531.870999999999</v>
      </c>
      <c r="AA86" s="7">
        <v>0.19344</v>
      </c>
      <c r="AB86" s="6">
        <v>12866.773999999999</v>
      </c>
      <c r="AC86" s="7">
        <v>9.2560000000000003E-2</v>
      </c>
    </row>
    <row r="87" spans="1:29" hidden="1" x14ac:dyDescent="0.2">
      <c r="A87" s="5" t="s">
        <v>291</v>
      </c>
      <c r="B87" s="5" t="s">
        <v>292</v>
      </c>
      <c r="C87" s="5" t="s">
        <v>293</v>
      </c>
      <c r="D87" s="5" t="s">
        <v>49</v>
      </c>
      <c r="E87" s="5" t="s">
        <v>41</v>
      </c>
      <c r="F87" s="6">
        <v>392.428</v>
      </c>
      <c r="G87" s="6">
        <v>394.79</v>
      </c>
      <c r="H87" s="6">
        <v>397.298</v>
      </c>
      <c r="I87" s="6">
        <v>400.48200000000003</v>
      </c>
      <c r="J87" s="6">
        <v>403.89800000000002</v>
      </c>
      <c r="K87" s="6">
        <v>408.15600000000001</v>
      </c>
      <c r="L87" s="6">
        <v>413.42</v>
      </c>
      <c r="M87" s="6">
        <v>417.14299999999997</v>
      </c>
      <c r="N87" s="6">
        <v>422.02499999999998</v>
      </c>
      <c r="O87" s="6">
        <v>424.017</v>
      </c>
      <c r="P87" s="6">
        <v>424</v>
      </c>
      <c r="Q87" s="6">
        <v>423.21899999999999</v>
      </c>
      <c r="R87" s="6">
        <v>423.64800000000002</v>
      </c>
      <c r="S87" s="6">
        <v>428.72699999999998</v>
      </c>
      <c r="T87" s="6">
        <v>430.94</v>
      </c>
      <c r="U87" s="6">
        <v>432.00599999999997</v>
      </c>
      <c r="V87" s="6">
        <v>436.73099999999999</v>
      </c>
      <c r="W87" s="6">
        <v>442.24099999999999</v>
      </c>
      <c r="X87" s="6">
        <v>448.44900000000001</v>
      </c>
      <c r="Y87" s="6">
        <v>455.78</v>
      </c>
      <c r="Z87" s="6">
        <v>31.571999999999999</v>
      </c>
      <c r="AA87" s="7">
        <v>8.0449999999999994E-2</v>
      </c>
      <c r="AB87" s="6">
        <v>31.78</v>
      </c>
      <c r="AC87" s="7">
        <v>7.4950000000000003E-2</v>
      </c>
    </row>
    <row r="88" spans="1:29" hidden="1" x14ac:dyDescent="0.2">
      <c r="A88" s="5" t="s">
        <v>294</v>
      </c>
      <c r="B88" s="5" t="s">
        <v>295</v>
      </c>
      <c r="C88" s="5" t="s">
        <v>296</v>
      </c>
      <c r="D88" s="5" t="s">
        <v>66</v>
      </c>
      <c r="E88" s="5" t="s">
        <v>41</v>
      </c>
      <c r="F88" s="6">
        <v>123057.035</v>
      </c>
      <c r="G88" s="6">
        <v>123752.87699999999</v>
      </c>
      <c r="H88" s="6">
        <v>124700.94899999999</v>
      </c>
      <c r="I88" s="6">
        <v>124847.24</v>
      </c>
      <c r="J88" s="6">
        <v>125147.52499999999</v>
      </c>
      <c r="K88" s="6">
        <v>125556.84299999999</v>
      </c>
      <c r="L88" s="6">
        <v>127070.727</v>
      </c>
      <c r="M88" s="6">
        <v>128281.68700000001</v>
      </c>
      <c r="N88" s="6">
        <v>129088.557</v>
      </c>
      <c r="O88" s="6">
        <v>129762.73299999999</v>
      </c>
      <c r="P88" s="6">
        <v>130706</v>
      </c>
      <c r="Q88" s="6">
        <v>130847.033</v>
      </c>
      <c r="R88" s="6">
        <v>131164.397</v>
      </c>
      <c r="S88" s="6">
        <v>131925.59299999999</v>
      </c>
      <c r="T88" s="6">
        <v>133079.30499999999</v>
      </c>
      <c r="U88" s="6">
        <v>133945.49900000001</v>
      </c>
      <c r="V88" s="6">
        <v>137445.81</v>
      </c>
      <c r="W88" s="6">
        <v>140628.93799999999</v>
      </c>
      <c r="X88" s="6">
        <v>142199.973</v>
      </c>
      <c r="Y88" s="6">
        <v>142676.818</v>
      </c>
      <c r="Z88" s="6">
        <v>7648.9650000000001</v>
      </c>
      <c r="AA88" s="7">
        <v>6.216E-2</v>
      </c>
      <c r="AB88" s="6">
        <v>11970.817999999999</v>
      </c>
      <c r="AC88" s="7">
        <v>9.1590000000000005E-2</v>
      </c>
    </row>
    <row r="89" spans="1:29" hidden="1" x14ac:dyDescent="0.2">
      <c r="A89" s="5" t="s">
        <v>297</v>
      </c>
      <c r="B89" s="5" t="s">
        <v>298</v>
      </c>
      <c r="C89" s="5" t="s">
        <v>299</v>
      </c>
      <c r="D89" s="5" t="s">
        <v>55</v>
      </c>
      <c r="E89" s="5" t="s">
        <v>41</v>
      </c>
      <c r="F89" s="6">
        <v>25473.758000000002</v>
      </c>
      <c r="G89" s="6">
        <v>26075.760999999999</v>
      </c>
      <c r="H89" s="6">
        <v>26541.044999999998</v>
      </c>
      <c r="I89" s="6">
        <v>26776.317999999999</v>
      </c>
      <c r="J89" s="6">
        <v>27394.441999999999</v>
      </c>
      <c r="K89" s="6">
        <v>28081.945</v>
      </c>
      <c r="L89" s="6">
        <v>28830.187999999998</v>
      </c>
      <c r="M89" s="6">
        <v>29591.116000000002</v>
      </c>
      <c r="N89" s="6">
        <v>29922.662</v>
      </c>
      <c r="O89" s="6">
        <v>30206.776000000002</v>
      </c>
      <c r="P89" s="6">
        <v>30392</v>
      </c>
      <c r="Q89" s="6">
        <v>30615.202000000001</v>
      </c>
      <c r="R89" s="6">
        <v>30958.436000000002</v>
      </c>
      <c r="S89" s="6">
        <v>31470.19</v>
      </c>
      <c r="T89" s="6">
        <v>32064.84</v>
      </c>
      <c r="U89" s="6">
        <v>32556.742999999999</v>
      </c>
      <c r="V89" s="6">
        <v>33150</v>
      </c>
      <c r="W89" s="6">
        <v>33638.93</v>
      </c>
      <c r="X89" s="6">
        <v>34062.718999999997</v>
      </c>
      <c r="Y89" s="6">
        <v>35172.160000000003</v>
      </c>
      <c r="Z89" s="6">
        <v>4918.2420000000002</v>
      </c>
      <c r="AA89" s="7">
        <v>0.19306999999999999</v>
      </c>
      <c r="AB89" s="6">
        <v>4780.16</v>
      </c>
      <c r="AC89" s="7">
        <v>0.15728</v>
      </c>
    </row>
    <row r="90" spans="1:29" hidden="1" x14ac:dyDescent="0.2">
      <c r="A90" s="5" t="s">
        <v>300</v>
      </c>
      <c r="B90" s="5" t="s">
        <v>301</v>
      </c>
      <c r="C90" s="5" t="s">
        <v>302</v>
      </c>
      <c r="D90" s="5" t="s">
        <v>66</v>
      </c>
      <c r="E90" s="5" t="s">
        <v>41</v>
      </c>
      <c r="F90" s="6">
        <v>15491.906000000001</v>
      </c>
      <c r="G90" s="6">
        <v>15969.906000000001</v>
      </c>
      <c r="H90" s="6">
        <v>16514.771000000001</v>
      </c>
      <c r="I90" s="6">
        <v>17019.866999999998</v>
      </c>
      <c r="J90" s="6">
        <v>17546.201000000001</v>
      </c>
      <c r="K90" s="6">
        <v>18104.842000000001</v>
      </c>
      <c r="L90" s="6">
        <v>18774.509999999998</v>
      </c>
      <c r="M90" s="6">
        <v>19356.717000000001</v>
      </c>
      <c r="N90" s="6">
        <v>19820.758999999998</v>
      </c>
      <c r="O90" s="6">
        <v>20182.066999999999</v>
      </c>
      <c r="P90" s="6">
        <v>20462</v>
      </c>
      <c r="Q90" s="6">
        <v>20498.231</v>
      </c>
      <c r="R90" s="6">
        <v>20570.455000000002</v>
      </c>
      <c r="S90" s="6">
        <v>20699.719000000001</v>
      </c>
      <c r="T90" s="6">
        <v>21024.598999999998</v>
      </c>
      <c r="U90" s="6">
        <v>21371.103999999999</v>
      </c>
      <c r="V90" s="6">
        <v>21831.137999999999</v>
      </c>
      <c r="W90" s="6">
        <v>22348.133000000002</v>
      </c>
      <c r="X90" s="6">
        <v>22451.784</v>
      </c>
      <c r="Y90" s="6">
        <v>22574.188999999998</v>
      </c>
      <c r="Z90" s="6">
        <v>4970.0940000000001</v>
      </c>
      <c r="AA90" s="7">
        <v>0.32081999999999999</v>
      </c>
      <c r="AB90" s="6">
        <v>2112.1889999999999</v>
      </c>
      <c r="AC90" s="7">
        <v>0.10322000000000001</v>
      </c>
    </row>
    <row r="91" spans="1:29" hidden="1" x14ac:dyDescent="0.2">
      <c r="A91" s="5" t="s">
        <v>303</v>
      </c>
      <c r="B91" s="5" t="s">
        <v>304</v>
      </c>
      <c r="C91" s="5" t="s">
        <v>305</v>
      </c>
      <c r="D91" s="5" t="s">
        <v>62</v>
      </c>
      <c r="E91" s="5" t="s">
        <v>41</v>
      </c>
      <c r="F91" s="6">
        <v>4819.0330000000004</v>
      </c>
      <c r="G91" s="6">
        <v>4829.2259999999997</v>
      </c>
      <c r="H91" s="6">
        <v>4847.4979999999996</v>
      </c>
      <c r="I91" s="6">
        <v>4885.9660000000003</v>
      </c>
      <c r="J91" s="6">
        <v>4933.4719999999998</v>
      </c>
      <c r="K91" s="6">
        <v>4963.83</v>
      </c>
      <c r="L91" s="6">
        <v>4980.4690000000001</v>
      </c>
      <c r="M91" s="6">
        <v>4993.5159999999996</v>
      </c>
      <c r="N91" s="6">
        <v>4996.83</v>
      </c>
      <c r="O91" s="6">
        <v>5039.049</v>
      </c>
      <c r="P91" s="6">
        <v>5080</v>
      </c>
      <c r="Q91" s="6">
        <v>5127.5320000000002</v>
      </c>
      <c r="R91" s="6">
        <v>5157.8530000000001</v>
      </c>
      <c r="S91" s="6">
        <v>5200.2870000000003</v>
      </c>
      <c r="T91" s="6">
        <v>5235.0280000000002</v>
      </c>
      <c r="U91" s="6">
        <v>5159.2020000000002</v>
      </c>
      <c r="V91" s="6">
        <v>5165.7110000000002</v>
      </c>
      <c r="W91" s="6">
        <v>5227.1109999999999</v>
      </c>
      <c r="X91" s="6">
        <v>5218.4960000000001</v>
      </c>
      <c r="Y91" s="6">
        <v>5395.8109999999997</v>
      </c>
      <c r="Z91" s="6">
        <v>260.96699999999998</v>
      </c>
      <c r="AA91" s="7">
        <v>5.4149999999999997E-2</v>
      </c>
      <c r="AB91" s="6">
        <v>315.81099999999998</v>
      </c>
      <c r="AC91" s="7">
        <v>6.2170000000000003E-2</v>
      </c>
    </row>
    <row r="92" spans="1:29" hidden="1" x14ac:dyDescent="0.2">
      <c r="A92" s="5" t="s">
        <v>306</v>
      </c>
      <c r="B92" s="5" t="s">
        <v>307</v>
      </c>
      <c r="C92" s="5" t="s">
        <v>308</v>
      </c>
      <c r="D92" s="5" t="s">
        <v>66</v>
      </c>
      <c r="E92" s="5" t="s">
        <v>41</v>
      </c>
      <c r="F92" s="6">
        <v>43535.44</v>
      </c>
      <c r="G92" s="6">
        <v>44163.868999999999</v>
      </c>
      <c r="H92" s="6">
        <v>45002.050999999999</v>
      </c>
      <c r="I92" s="6">
        <v>45778.951000000001</v>
      </c>
      <c r="J92" s="6">
        <v>46611.79</v>
      </c>
      <c r="K92" s="6">
        <v>47538.553</v>
      </c>
      <c r="L92" s="6">
        <v>48712.5</v>
      </c>
      <c r="M92" s="6">
        <v>49619.072</v>
      </c>
      <c r="N92" s="6">
        <v>50182.591999999997</v>
      </c>
      <c r="O92" s="6">
        <v>50438.692999999999</v>
      </c>
      <c r="P92" s="6">
        <v>50424</v>
      </c>
      <c r="Q92" s="6">
        <v>50369.315000000002</v>
      </c>
      <c r="R92" s="6">
        <v>50613.141000000003</v>
      </c>
      <c r="S92" s="6">
        <v>50733.232000000004</v>
      </c>
      <c r="T92" s="6">
        <v>50789.201999999997</v>
      </c>
      <c r="U92" s="6">
        <v>51140.853999999999</v>
      </c>
      <c r="V92" s="6">
        <v>51733.767999999996</v>
      </c>
      <c r="W92" s="6">
        <v>52698.571000000004</v>
      </c>
      <c r="X92" s="6">
        <v>53701.614000000001</v>
      </c>
      <c r="Y92" s="6">
        <v>55090.824000000001</v>
      </c>
      <c r="Z92" s="6">
        <v>6888.56</v>
      </c>
      <c r="AA92" s="7">
        <v>0.15823000000000001</v>
      </c>
      <c r="AB92" s="6">
        <v>4666.8239999999996</v>
      </c>
      <c r="AC92" s="7">
        <v>9.2549999999999993E-2</v>
      </c>
    </row>
    <row r="93" spans="1:29" hidden="1" x14ac:dyDescent="0.2">
      <c r="A93" s="5" t="s">
        <v>309</v>
      </c>
      <c r="B93" s="5" t="s">
        <v>310</v>
      </c>
      <c r="C93" s="5" t="s">
        <v>311</v>
      </c>
      <c r="D93" s="5" t="s">
        <v>49</v>
      </c>
      <c r="E93" s="5" t="s">
        <v>41</v>
      </c>
      <c r="F93" s="6">
        <v>3514.6039999999998</v>
      </c>
      <c r="G93" s="6">
        <v>3592.4639999999999</v>
      </c>
      <c r="H93" s="6">
        <v>3674.0610000000001</v>
      </c>
      <c r="I93" s="6">
        <v>3708.2080000000001</v>
      </c>
      <c r="J93" s="6">
        <v>3766.7060000000001</v>
      </c>
      <c r="K93" s="6">
        <v>3854.152</v>
      </c>
      <c r="L93" s="6">
        <v>3960.8589999999999</v>
      </c>
      <c r="M93" s="6">
        <v>4057.152</v>
      </c>
      <c r="N93" s="6">
        <v>4144.5749999999998</v>
      </c>
      <c r="O93" s="6">
        <v>4230.7960000000003</v>
      </c>
      <c r="P93" s="6">
        <v>4305</v>
      </c>
      <c r="Q93" s="6">
        <v>4314.1109999999999</v>
      </c>
      <c r="R93" s="6">
        <v>4348.9639999999999</v>
      </c>
      <c r="S93" s="6">
        <v>4381.49</v>
      </c>
      <c r="T93" s="6">
        <v>4399.768</v>
      </c>
      <c r="U93" s="6">
        <v>4401.4650000000001</v>
      </c>
      <c r="V93" s="6">
        <v>4424.0420000000004</v>
      </c>
      <c r="W93" s="6">
        <v>4557.5069999999996</v>
      </c>
      <c r="X93" s="6">
        <v>4637.1019999999999</v>
      </c>
      <c r="Y93" s="6">
        <v>4730.8109999999997</v>
      </c>
      <c r="Z93" s="6">
        <v>790.39599999999996</v>
      </c>
      <c r="AA93" s="7">
        <v>0.22489000000000001</v>
      </c>
      <c r="AB93" s="6">
        <v>425.81099999999998</v>
      </c>
      <c r="AC93" s="7">
        <v>9.8909999999999998E-2</v>
      </c>
    </row>
    <row r="94" spans="1:29" hidden="1" x14ac:dyDescent="0.2">
      <c r="A94" s="5" t="s">
        <v>312</v>
      </c>
      <c r="B94" s="5" t="s">
        <v>313</v>
      </c>
      <c r="C94" s="5" t="s">
        <v>314</v>
      </c>
      <c r="D94" s="5" t="s">
        <v>49</v>
      </c>
      <c r="E94" s="5" t="s">
        <v>41</v>
      </c>
      <c r="F94" s="6">
        <v>821.68100000000004</v>
      </c>
      <c r="G94" s="6">
        <v>806.32899999999995</v>
      </c>
      <c r="H94" s="6">
        <v>804.42399999999998</v>
      </c>
      <c r="I94" s="6">
        <v>792.55</v>
      </c>
      <c r="J94" s="6">
        <v>795.81899999999996</v>
      </c>
      <c r="K94" s="6">
        <v>800.40899999999999</v>
      </c>
      <c r="L94" s="6">
        <v>796.21199999999999</v>
      </c>
      <c r="M94" s="6">
        <v>784.61</v>
      </c>
      <c r="N94" s="6">
        <v>797.26700000000005</v>
      </c>
      <c r="O94" s="6">
        <v>785.702</v>
      </c>
      <c r="P94" s="6">
        <v>789</v>
      </c>
      <c r="Q94" s="6">
        <v>790.99199999999996</v>
      </c>
      <c r="R94" s="6">
        <v>791.33100000000002</v>
      </c>
      <c r="S94" s="6">
        <v>797.471</v>
      </c>
      <c r="T94" s="6">
        <v>801.995</v>
      </c>
      <c r="U94" s="6">
        <v>801.654</v>
      </c>
      <c r="V94" s="6">
        <v>806.08299999999997</v>
      </c>
      <c r="W94" s="6">
        <v>811.29200000000003</v>
      </c>
      <c r="X94" s="6">
        <v>812.00599999999997</v>
      </c>
      <c r="Y94" s="6">
        <v>816.80700000000002</v>
      </c>
      <c r="Z94" s="6">
        <v>-32.680999999999997</v>
      </c>
      <c r="AA94" s="7" t="s">
        <v>315</v>
      </c>
      <c r="AB94" s="6">
        <v>27.806999999999999</v>
      </c>
      <c r="AC94" s="7">
        <v>3.524E-2</v>
      </c>
    </row>
    <row r="95" spans="1:29" hidden="1" x14ac:dyDescent="0.2">
      <c r="A95" s="5" t="s">
        <v>316</v>
      </c>
      <c r="B95" s="5" t="s">
        <v>317</v>
      </c>
      <c r="C95" s="5" t="s">
        <v>318</v>
      </c>
      <c r="D95" s="5" t="s">
        <v>73</v>
      </c>
      <c r="E95" s="5" t="s">
        <v>41</v>
      </c>
      <c r="F95" s="6">
        <v>536.05499999999995</v>
      </c>
      <c r="G95" s="6">
        <v>528.35</v>
      </c>
      <c r="H95" s="6">
        <v>519.48400000000004</v>
      </c>
      <c r="I95" s="6">
        <v>511.154</v>
      </c>
      <c r="J95" s="6">
        <v>505.15699999999998</v>
      </c>
      <c r="K95" s="6">
        <v>496.86500000000001</v>
      </c>
      <c r="L95" s="6">
        <v>491.666</v>
      </c>
      <c r="M95" s="6">
        <v>484.01499999999999</v>
      </c>
      <c r="N95" s="6">
        <v>475.85700000000003</v>
      </c>
      <c r="O95" s="6">
        <v>466.14499999999998</v>
      </c>
      <c r="P95" s="6">
        <v>457</v>
      </c>
      <c r="Q95" s="6">
        <v>460.66</v>
      </c>
      <c r="R95" s="6">
        <v>460.91899999999998</v>
      </c>
      <c r="S95" s="6">
        <v>464.09300000000002</v>
      </c>
      <c r="T95" s="6">
        <v>472.26499999999999</v>
      </c>
      <c r="U95" s="6">
        <v>471.39499999999998</v>
      </c>
      <c r="V95" s="6">
        <v>472.71499999999997</v>
      </c>
      <c r="W95" s="6">
        <v>485.81400000000002</v>
      </c>
      <c r="X95" s="6">
        <v>490.83100000000002</v>
      </c>
      <c r="Y95" s="6">
        <v>497.25</v>
      </c>
      <c r="Z95" s="6">
        <v>-79.055000000000007</v>
      </c>
      <c r="AA95" s="7" t="s">
        <v>319</v>
      </c>
      <c r="AB95" s="6">
        <v>40.25</v>
      </c>
      <c r="AC95" s="7">
        <v>8.8069999999999996E-2</v>
      </c>
    </row>
    <row r="96" spans="1:29" hidden="1" x14ac:dyDescent="0.2">
      <c r="A96" s="5" t="s">
        <v>320</v>
      </c>
      <c r="B96" s="5" t="s">
        <v>321</v>
      </c>
      <c r="C96" s="5" t="s">
        <v>322</v>
      </c>
      <c r="D96" s="5" t="s">
        <v>91</v>
      </c>
      <c r="E96" s="5" t="s">
        <v>41</v>
      </c>
      <c r="F96" s="6">
        <v>6884.799</v>
      </c>
      <c r="G96" s="6">
        <v>6906.518</v>
      </c>
      <c r="H96" s="6">
        <v>6912.8950000000004</v>
      </c>
      <c r="I96" s="6">
        <v>6926.1059999999998</v>
      </c>
      <c r="J96" s="6">
        <v>6971.2619999999997</v>
      </c>
      <c r="K96" s="6">
        <v>6985.1719999999996</v>
      </c>
      <c r="L96" s="6">
        <v>7043.165</v>
      </c>
      <c r="M96" s="6">
        <v>7066.8209999999999</v>
      </c>
      <c r="N96" s="6">
        <v>7083.09</v>
      </c>
      <c r="O96" s="6">
        <v>7075.6319999999996</v>
      </c>
      <c r="P96" s="6">
        <v>7076</v>
      </c>
      <c r="Q96" s="6">
        <v>7134.0690000000004</v>
      </c>
      <c r="R96" s="6">
        <v>7181.18</v>
      </c>
      <c r="S96" s="6">
        <v>7192.2</v>
      </c>
      <c r="T96" s="6">
        <v>7233.8490000000002</v>
      </c>
      <c r="U96" s="6">
        <v>7265.7370000000001</v>
      </c>
      <c r="V96" s="6">
        <v>7327.87</v>
      </c>
      <c r="W96" s="6">
        <v>7454.8869999999997</v>
      </c>
      <c r="X96" s="6">
        <v>7577.7110000000002</v>
      </c>
      <c r="Y96" s="6">
        <v>7706.7910000000002</v>
      </c>
      <c r="Z96" s="6">
        <v>191.20099999999999</v>
      </c>
      <c r="AA96" s="7">
        <v>2.777E-2</v>
      </c>
      <c r="AB96" s="6">
        <v>630.79100000000005</v>
      </c>
      <c r="AC96" s="7">
        <v>8.9149999999999993E-2</v>
      </c>
    </row>
    <row r="97" spans="1:29" hidden="1" x14ac:dyDescent="0.2">
      <c r="A97" s="5" t="s">
        <v>323</v>
      </c>
      <c r="B97" s="5" t="s">
        <v>324</v>
      </c>
      <c r="C97" s="5" t="s">
        <v>325</v>
      </c>
      <c r="D97" s="5" t="s">
        <v>106</v>
      </c>
      <c r="E97" s="5" t="s">
        <v>41</v>
      </c>
      <c r="F97" s="6">
        <v>4273.9129999999996</v>
      </c>
      <c r="G97" s="6">
        <v>4266.143</v>
      </c>
      <c r="H97" s="6">
        <v>4245.3819999999996</v>
      </c>
      <c r="I97" s="6">
        <v>4208.2830000000004</v>
      </c>
      <c r="J97" s="6">
        <v>4207.7920000000004</v>
      </c>
      <c r="K97" s="6">
        <v>4194.8630000000003</v>
      </c>
      <c r="L97" s="6">
        <v>4211.1509999999998</v>
      </c>
      <c r="M97" s="6">
        <v>4210.2089999999998</v>
      </c>
      <c r="N97" s="6">
        <v>4231.7979999999998</v>
      </c>
      <c r="O97" s="6">
        <v>4244.6009999999997</v>
      </c>
      <c r="P97" s="6">
        <v>4236</v>
      </c>
      <c r="Q97" s="6">
        <v>4337.5969999999998</v>
      </c>
      <c r="R97" s="6">
        <v>4308.2309999999998</v>
      </c>
      <c r="S97" s="6">
        <v>4338.7579999999998</v>
      </c>
      <c r="T97" s="6">
        <v>4362.8670000000002</v>
      </c>
      <c r="U97" s="6">
        <v>4403.5529999999999</v>
      </c>
      <c r="V97" s="6">
        <v>4397.7489999999998</v>
      </c>
      <c r="W97" s="6">
        <v>4430.07</v>
      </c>
      <c r="X97" s="6">
        <v>4451.7809999999999</v>
      </c>
      <c r="Y97" s="6">
        <v>4475.1729999999998</v>
      </c>
      <c r="Z97" s="6">
        <v>-37.912999999999997</v>
      </c>
      <c r="AA97" s="7" t="s">
        <v>326</v>
      </c>
      <c r="AB97" s="6">
        <v>239.173</v>
      </c>
      <c r="AC97" s="7">
        <v>5.6460000000000003E-2</v>
      </c>
    </row>
    <row r="98" spans="1:29" hidden="1" x14ac:dyDescent="0.2">
      <c r="A98" s="5" t="s">
        <v>327</v>
      </c>
      <c r="B98" s="5" t="s">
        <v>328</v>
      </c>
      <c r="C98" s="5" t="s">
        <v>329</v>
      </c>
      <c r="D98" s="5" t="s">
        <v>91</v>
      </c>
      <c r="E98" s="5" t="s">
        <v>41</v>
      </c>
      <c r="F98" s="6">
        <v>12892.055</v>
      </c>
      <c r="G98" s="6">
        <v>13077.645</v>
      </c>
      <c r="H98" s="6">
        <v>13202.174000000001</v>
      </c>
      <c r="I98" s="6">
        <v>13475.987999999999</v>
      </c>
      <c r="J98" s="6">
        <v>13687.254000000001</v>
      </c>
      <c r="K98" s="6">
        <v>13888.374</v>
      </c>
      <c r="L98" s="6">
        <v>14123.321</v>
      </c>
      <c r="M98" s="6">
        <v>14358.83</v>
      </c>
      <c r="N98" s="6">
        <v>14598.831</v>
      </c>
      <c r="O98" s="6">
        <v>14818.183000000001</v>
      </c>
      <c r="P98" s="6">
        <v>14998</v>
      </c>
      <c r="Q98" s="6">
        <v>15083.701999999999</v>
      </c>
      <c r="R98" s="6">
        <v>15196.886</v>
      </c>
      <c r="S98" s="6">
        <v>15219.504000000001</v>
      </c>
      <c r="T98" s="6">
        <v>15390.938</v>
      </c>
      <c r="U98" s="6">
        <v>15405.573</v>
      </c>
      <c r="V98" s="6">
        <v>15313.022999999999</v>
      </c>
      <c r="W98" s="6">
        <v>15346.665000000001</v>
      </c>
      <c r="X98" s="6">
        <v>15372.069</v>
      </c>
      <c r="Y98" s="6">
        <v>15409.870999999999</v>
      </c>
      <c r="Z98" s="6">
        <v>2105.9450000000002</v>
      </c>
      <c r="AA98" s="7">
        <v>0.16335</v>
      </c>
      <c r="AB98" s="6">
        <v>411.87099999999998</v>
      </c>
      <c r="AC98" s="7">
        <v>2.7459999999999998E-2</v>
      </c>
    </row>
    <row r="99" spans="1:29" hidden="1" x14ac:dyDescent="0.2">
      <c r="A99" s="5" t="s">
        <v>330</v>
      </c>
      <c r="B99" s="5" t="s">
        <v>331</v>
      </c>
      <c r="C99" s="5" t="s">
        <v>332</v>
      </c>
      <c r="D99" s="5" t="s">
        <v>91</v>
      </c>
      <c r="E99" s="5" t="s">
        <v>41</v>
      </c>
      <c r="F99" s="6">
        <v>5094.5219999999999</v>
      </c>
      <c r="G99" s="6">
        <v>5150.5950000000003</v>
      </c>
      <c r="H99" s="6">
        <v>5181.5410000000002</v>
      </c>
      <c r="I99" s="6">
        <v>5272.5110000000004</v>
      </c>
      <c r="J99" s="6">
        <v>5337.6490000000003</v>
      </c>
      <c r="K99" s="6">
        <v>5399.3950000000004</v>
      </c>
      <c r="L99" s="6">
        <v>5475.2619999999997</v>
      </c>
      <c r="M99" s="6">
        <v>5551.4170000000004</v>
      </c>
      <c r="N99" s="6">
        <v>5629.6480000000001</v>
      </c>
      <c r="O99" s="6">
        <v>5698.1329999999998</v>
      </c>
      <c r="P99" s="6">
        <v>5751</v>
      </c>
      <c r="Q99" s="6">
        <v>5787.76</v>
      </c>
      <c r="R99" s="6">
        <v>5803.7610000000004</v>
      </c>
      <c r="S99" s="6">
        <v>5849.8620000000001</v>
      </c>
      <c r="T99" s="6">
        <v>6057.9170000000004</v>
      </c>
      <c r="U99" s="6">
        <v>6202.4269999999997</v>
      </c>
      <c r="V99" s="6">
        <v>6440.5469999999996</v>
      </c>
      <c r="W99" s="6">
        <v>6483.3429999999998</v>
      </c>
      <c r="X99" s="6">
        <v>6540.2280000000001</v>
      </c>
      <c r="Y99" s="6">
        <v>6675.0569999999998</v>
      </c>
      <c r="Z99" s="6">
        <v>656.47799999999995</v>
      </c>
      <c r="AA99" s="7">
        <v>0.12886</v>
      </c>
      <c r="AB99" s="6">
        <v>924.05700000000002</v>
      </c>
      <c r="AC99" s="7">
        <v>0.16067999999999999</v>
      </c>
    </row>
    <row r="100" spans="1:29" hidden="1" x14ac:dyDescent="0.2">
      <c r="A100" s="5" t="s">
        <v>333</v>
      </c>
      <c r="B100" s="5" t="s">
        <v>334</v>
      </c>
      <c r="C100" s="5" t="s">
        <v>335</v>
      </c>
      <c r="D100" s="5" t="s">
        <v>55</v>
      </c>
      <c r="E100" s="5" t="s">
        <v>41</v>
      </c>
      <c r="F100" s="6">
        <v>10494.007</v>
      </c>
      <c r="G100" s="6">
        <v>10792.473</v>
      </c>
      <c r="H100" s="6">
        <v>11083.931</v>
      </c>
      <c r="I100" s="6">
        <v>11361.94</v>
      </c>
      <c r="J100" s="6">
        <v>11607.367</v>
      </c>
      <c r="K100" s="6">
        <v>11919.544</v>
      </c>
      <c r="L100" s="6">
        <v>12272.347</v>
      </c>
      <c r="M100" s="6">
        <v>12597.05</v>
      </c>
      <c r="N100" s="6">
        <v>12863.967000000001</v>
      </c>
      <c r="O100" s="6">
        <v>13066.808999999999</v>
      </c>
      <c r="P100" s="6">
        <v>13285</v>
      </c>
      <c r="Q100" s="6">
        <v>13406.865</v>
      </c>
      <c r="R100" s="6">
        <v>13517.543</v>
      </c>
      <c r="S100" s="6">
        <v>13571.273999999999</v>
      </c>
      <c r="T100" s="6">
        <v>13739.861999999999</v>
      </c>
      <c r="U100" s="6">
        <v>14005.815000000001</v>
      </c>
      <c r="V100" s="6">
        <v>14196.708000000001</v>
      </c>
      <c r="W100" s="6">
        <v>14640.838</v>
      </c>
      <c r="X100" s="6">
        <v>14965.428</v>
      </c>
      <c r="Y100" s="6">
        <v>15400.422</v>
      </c>
      <c r="Z100" s="6">
        <v>2790.9929999999999</v>
      </c>
      <c r="AA100" s="7">
        <v>0.26595999999999997</v>
      </c>
      <c r="AB100" s="6">
        <v>2115.422</v>
      </c>
      <c r="AC100" s="7">
        <v>0.15923000000000001</v>
      </c>
    </row>
    <row r="101" spans="1:29" hidden="1" x14ac:dyDescent="0.2">
      <c r="A101" s="5" t="s">
        <v>336</v>
      </c>
      <c r="B101" s="5" t="s">
        <v>337</v>
      </c>
      <c r="C101" s="5" t="s">
        <v>338</v>
      </c>
      <c r="D101" s="5" t="s">
        <v>40</v>
      </c>
      <c r="E101" s="5" t="s">
        <v>41</v>
      </c>
      <c r="F101" s="6">
        <v>1755.2719999999999</v>
      </c>
      <c r="G101" s="6">
        <v>1816.271</v>
      </c>
      <c r="H101" s="6">
        <v>1892.2829999999999</v>
      </c>
      <c r="I101" s="6">
        <v>1967.37</v>
      </c>
      <c r="J101" s="6">
        <v>2053.373</v>
      </c>
      <c r="K101" s="6">
        <v>2148.8510000000001</v>
      </c>
      <c r="L101" s="6">
        <v>2243.616</v>
      </c>
      <c r="M101" s="6">
        <v>2354.1030000000001</v>
      </c>
      <c r="N101" s="6">
        <v>2449.7440000000001</v>
      </c>
      <c r="O101" s="6">
        <v>2513.6779999999999</v>
      </c>
      <c r="P101" s="6">
        <v>2567</v>
      </c>
      <c r="Q101" s="6">
        <v>2590.08</v>
      </c>
      <c r="R101" s="6">
        <v>2615.7930000000001</v>
      </c>
      <c r="S101" s="6">
        <v>2636.35</v>
      </c>
      <c r="T101" s="6">
        <v>2647.663</v>
      </c>
      <c r="U101" s="6">
        <v>2678.277</v>
      </c>
      <c r="V101" s="6">
        <v>2694.692</v>
      </c>
      <c r="W101" s="6">
        <v>2779.288</v>
      </c>
      <c r="X101" s="6">
        <v>2848.587</v>
      </c>
      <c r="Y101" s="6">
        <v>2917.5970000000002</v>
      </c>
      <c r="Z101" s="6">
        <v>811.72799999999995</v>
      </c>
      <c r="AA101" s="7">
        <v>0.46245000000000003</v>
      </c>
      <c r="AB101" s="6">
        <v>350.59699999999998</v>
      </c>
      <c r="AC101" s="7">
        <v>0.13658000000000001</v>
      </c>
    </row>
    <row r="102" spans="1:29" hidden="1" x14ac:dyDescent="0.2">
      <c r="A102" s="5" t="s">
        <v>339</v>
      </c>
      <c r="B102" s="5" t="s">
        <v>340</v>
      </c>
      <c r="C102" s="5" t="s">
        <v>341</v>
      </c>
      <c r="D102" s="5" t="s">
        <v>49</v>
      </c>
      <c r="E102" s="5" t="s">
        <v>41</v>
      </c>
      <c r="F102" s="6">
        <v>580.14300000000003</v>
      </c>
      <c r="G102" s="6">
        <v>591.42999999999995</v>
      </c>
      <c r="H102" s="6">
        <v>603.33900000000006</v>
      </c>
      <c r="I102" s="6">
        <v>607.46900000000005</v>
      </c>
      <c r="J102" s="6">
        <v>615.61300000000006</v>
      </c>
      <c r="K102" s="6">
        <v>628.49199999999996</v>
      </c>
      <c r="L102" s="6">
        <v>644.50199999999995</v>
      </c>
      <c r="M102" s="6">
        <v>658.798</v>
      </c>
      <c r="N102" s="6">
        <v>671.64599999999996</v>
      </c>
      <c r="O102" s="6">
        <v>684.298</v>
      </c>
      <c r="P102" s="6">
        <v>695</v>
      </c>
      <c r="Q102" s="6">
        <v>700.86099999999999</v>
      </c>
      <c r="R102" s="6">
        <v>711.24699999999996</v>
      </c>
      <c r="S102" s="6">
        <v>716.01099999999997</v>
      </c>
      <c r="T102" s="6">
        <v>721.21</v>
      </c>
      <c r="U102" s="6">
        <v>729.61</v>
      </c>
      <c r="V102" s="6">
        <v>729.20600000000002</v>
      </c>
      <c r="W102" s="6">
        <v>738.48599999999999</v>
      </c>
      <c r="X102" s="6">
        <v>751.31299999999999</v>
      </c>
      <c r="Y102" s="6">
        <v>772.31700000000001</v>
      </c>
      <c r="Z102" s="6">
        <v>114.857</v>
      </c>
      <c r="AA102" s="7">
        <v>0.19797999999999999</v>
      </c>
      <c r="AB102" s="6">
        <v>77.316999999999993</v>
      </c>
      <c r="AC102" s="7">
        <v>0.11125</v>
      </c>
    </row>
    <row r="103" spans="1:29" hidden="1" x14ac:dyDescent="0.2">
      <c r="A103" s="5" t="s">
        <v>342</v>
      </c>
      <c r="B103" s="5" t="s">
        <v>343</v>
      </c>
      <c r="C103" s="5" t="s">
        <v>344</v>
      </c>
      <c r="D103" s="5" t="s">
        <v>73</v>
      </c>
      <c r="E103" s="5" t="s">
        <v>41</v>
      </c>
      <c r="F103" s="6">
        <v>709.89200000000005</v>
      </c>
      <c r="G103" s="6">
        <v>719.28899999999999</v>
      </c>
      <c r="H103" s="6">
        <v>738.18</v>
      </c>
      <c r="I103" s="6">
        <v>751.08100000000002</v>
      </c>
      <c r="J103" s="6">
        <v>768.03599999999994</v>
      </c>
      <c r="K103" s="6">
        <v>780.84900000000005</v>
      </c>
      <c r="L103" s="6">
        <v>795.39300000000003</v>
      </c>
      <c r="M103" s="6">
        <v>805.64800000000002</v>
      </c>
      <c r="N103" s="6">
        <v>812.90499999999997</v>
      </c>
      <c r="O103" s="6">
        <v>816.875</v>
      </c>
      <c r="P103" s="6">
        <v>815</v>
      </c>
      <c r="Q103" s="6">
        <v>816.95600000000002</v>
      </c>
      <c r="R103" s="6">
        <v>818.98</v>
      </c>
      <c r="S103" s="6">
        <v>823.73699999999997</v>
      </c>
      <c r="T103" s="6">
        <v>826.88800000000003</v>
      </c>
      <c r="U103" s="6">
        <v>844.99900000000002</v>
      </c>
      <c r="V103" s="6">
        <v>853.14400000000001</v>
      </c>
      <c r="W103" s="6">
        <v>872.67700000000002</v>
      </c>
      <c r="X103" s="6">
        <v>878.14099999999996</v>
      </c>
      <c r="Y103" s="6">
        <v>889.39099999999996</v>
      </c>
      <c r="Z103" s="6">
        <v>105.108</v>
      </c>
      <c r="AA103" s="7">
        <v>0.14806</v>
      </c>
      <c r="AB103" s="6">
        <v>74.391000000000005</v>
      </c>
      <c r="AC103" s="7">
        <v>9.128E-2</v>
      </c>
    </row>
    <row r="104" spans="1:29" hidden="1" x14ac:dyDescent="0.2">
      <c r="A104" s="5" t="s">
        <v>345</v>
      </c>
      <c r="B104" s="5" t="s">
        <v>346</v>
      </c>
      <c r="C104" s="5" t="s">
        <v>347</v>
      </c>
      <c r="D104" s="5" t="s">
        <v>40</v>
      </c>
      <c r="E104" s="5" t="s">
        <v>41</v>
      </c>
      <c r="F104" s="6">
        <v>5389.62</v>
      </c>
      <c r="G104" s="6">
        <v>5385.06</v>
      </c>
      <c r="H104" s="6">
        <v>5414.3289999999997</v>
      </c>
      <c r="I104" s="6">
        <v>5446.0730000000003</v>
      </c>
      <c r="J104" s="6">
        <v>5494.6610000000001</v>
      </c>
      <c r="K104" s="6">
        <v>5577.5720000000001</v>
      </c>
      <c r="L104" s="6">
        <v>5625.2129999999997</v>
      </c>
      <c r="M104" s="6">
        <v>5689.0739999999996</v>
      </c>
      <c r="N104" s="6">
        <v>5747.6040000000003</v>
      </c>
      <c r="O104" s="6">
        <v>5787.1360000000004</v>
      </c>
      <c r="P104" s="6">
        <v>5791</v>
      </c>
      <c r="Q104" s="6">
        <v>5824.3519999999999</v>
      </c>
      <c r="R104" s="6">
        <v>5872.3059999999996</v>
      </c>
      <c r="S104" s="6">
        <v>5903.9849999999997</v>
      </c>
      <c r="T104" s="6">
        <v>5980.3860000000004</v>
      </c>
      <c r="U104" s="6">
        <v>6050.0320000000002</v>
      </c>
      <c r="V104" s="6">
        <v>6162.0550000000003</v>
      </c>
      <c r="W104" s="6">
        <v>6281.4470000000001</v>
      </c>
      <c r="X104" s="6">
        <v>6407.15</v>
      </c>
      <c r="Y104" s="6">
        <v>6540.3040000000001</v>
      </c>
      <c r="Z104" s="6">
        <v>401.38</v>
      </c>
      <c r="AA104" s="7">
        <v>7.4469999999999995E-2</v>
      </c>
      <c r="AB104" s="6">
        <v>749.30399999999997</v>
      </c>
      <c r="AC104" s="7">
        <v>0.12939000000000001</v>
      </c>
    </row>
    <row r="105" spans="1:29" hidden="1" x14ac:dyDescent="0.2">
      <c r="A105" s="5" t="s">
        <v>348</v>
      </c>
      <c r="B105" s="5" t="s">
        <v>349</v>
      </c>
      <c r="C105" s="5" t="s">
        <v>350</v>
      </c>
      <c r="D105" s="5" t="s">
        <v>49</v>
      </c>
      <c r="E105" s="5" t="s">
        <v>41</v>
      </c>
      <c r="F105" s="6">
        <v>737.33600000000001</v>
      </c>
      <c r="G105" s="6">
        <v>744.45100000000002</v>
      </c>
      <c r="H105" s="6">
        <v>738.79899999999998</v>
      </c>
      <c r="I105" s="6">
        <v>727.45799999999997</v>
      </c>
      <c r="J105" s="6">
        <v>735.61199999999997</v>
      </c>
      <c r="K105" s="6">
        <v>737.44200000000001</v>
      </c>
      <c r="L105" s="6">
        <v>739.702</v>
      </c>
      <c r="M105" s="6">
        <v>744.27700000000004</v>
      </c>
      <c r="N105" s="6">
        <v>748.25300000000004</v>
      </c>
      <c r="O105" s="6">
        <v>745.33500000000004</v>
      </c>
      <c r="P105" s="6">
        <v>739</v>
      </c>
      <c r="Q105" s="6">
        <v>734.61300000000006</v>
      </c>
      <c r="R105" s="6">
        <v>737.53499999999997</v>
      </c>
      <c r="S105" s="6">
        <v>737.904</v>
      </c>
      <c r="T105" s="6">
        <v>734.63900000000001</v>
      </c>
      <c r="U105" s="6">
        <v>735.80100000000004</v>
      </c>
      <c r="V105" s="6">
        <v>724.875</v>
      </c>
      <c r="W105" s="6">
        <v>720.31100000000004</v>
      </c>
      <c r="X105" s="6">
        <v>720.36099999999999</v>
      </c>
      <c r="Y105" s="6">
        <v>731.28200000000004</v>
      </c>
      <c r="Z105" s="6">
        <v>1.6639999999999999</v>
      </c>
      <c r="AA105" s="7">
        <v>2.2599999999999999E-3</v>
      </c>
      <c r="AB105" s="6">
        <v>-7.718</v>
      </c>
      <c r="AC105" s="7" t="s">
        <v>351</v>
      </c>
    </row>
    <row r="106" spans="1:29" hidden="1" x14ac:dyDescent="0.2">
      <c r="A106" s="5" t="s">
        <v>352</v>
      </c>
      <c r="B106" s="5" t="s">
        <v>353</v>
      </c>
      <c r="C106" s="5" t="s">
        <v>354</v>
      </c>
      <c r="D106" s="5" t="s">
        <v>91</v>
      </c>
      <c r="E106" s="5" t="s">
        <v>41</v>
      </c>
      <c r="F106" s="6">
        <v>5455.2259999999997</v>
      </c>
      <c r="G106" s="6">
        <v>5460.558</v>
      </c>
      <c r="H106" s="6">
        <v>5439.6909999999998</v>
      </c>
      <c r="I106" s="6">
        <v>5481.9380000000001</v>
      </c>
      <c r="J106" s="6">
        <v>5497.0870000000004</v>
      </c>
      <c r="K106" s="6">
        <v>5508.7690000000002</v>
      </c>
      <c r="L106" s="6">
        <v>5534.7910000000002</v>
      </c>
      <c r="M106" s="6">
        <v>5560.9139999999998</v>
      </c>
      <c r="N106" s="6">
        <v>5588.9120000000003</v>
      </c>
      <c r="O106" s="6">
        <v>5607.0889999999999</v>
      </c>
      <c r="P106" s="6">
        <v>5610</v>
      </c>
      <c r="Q106" s="6">
        <v>5647.2719999999999</v>
      </c>
      <c r="R106" s="6">
        <v>5670.3209999999999</v>
      </c>
      <c r="S106" s="6">
        <v>5733.0460000000003</v>
      </c>
      <c r="T106" s="6">
        <v>5774.8890000000001</v>
      </c>
      <c r="U106" s="6">
        <v>5797.9870000000001</v>
      </c>
      <c r="V106" s="6">
        <v>5772.13</v>
      </c>
      <c r="W106" s="6">
        <v>5820.8</v>
      </c>
      <c r="X106" s="6">
        <v>5847.982</v>
      </c>
      <c r="Y106" s="6">
        <v>5879.0039999999999</v>
      </c>
      <c r="Z106" s="6">
        <v>154.774</v>
      </c>
      <c r="AA106" s="7">
        <v>2.8369999999999999E-2</v>
      </c>
      <c r="AB106" s="6">
        <v>269.00400000000002</v>
      </c>
      <c r="AC106" s="7">
        <v>4.795E-2</v>
      </c>
    </row>
    <row r="107" spans="1:29" hidden="1" x14ac:dyDescent="0.2">
      <c r="A107" s="5" t="s">
        <v>355</v>
      </c>
      <c r="B107" s="5" t="s">
        <v>356</v>
      </c>
      <c r="C107" s="5" t="s">
        <v>357</v>
      </c>
      <c r="D107" s="5" t="s">
        <v>66</v>
      </c>
      <c r="E107" s="5" t="s">
        <v>41</v>
      </c>
      <c r="F107" s="6">
        <v>122087.912</v>
      </c>
      <c r="G107" s="6">
        <v>122259.004</v>
      </c>
      <c r="H107" s="6">
        <v>122678.81299999999</v>
      </c>
      <c r="I107" s="6">
        <v>122311.575</v>
      </c>
      <c r="J107" s="6">
        <v>122099.595</v>
      </c>
      <c r="K107" s="6">
        <v>121997.291</v>
      </c>
      <c r="L107" s="6">
        <v>122966.613</v>
      </c>
      <c r="M107" s="6">
        <v>123638.098</v>
      </c>
      <c r="N107" s="6">
        <v>123918.201</v>
      </c>
      <c r="O107" s="6">
        <v>124071.16899999999</v>
      </c>
      <c r="P107" s="6">
        <v>124481</v>
      </c>
      <c r="Q107" s="6">
        <v>124519.368</v>
      </c>
      <c r="R107" s="6">
        <v>124995.124</v>
      </c>
      <c r="S107" s="6">
        <v>125971.01</v>
      </c>
      <c r="T107" s="6">
        <v>127429.92600000001</v>
      </c>
      <c r="U107" s="6">
        <v>128296.558</v>
      </c>
      <c r="V107" s="6">
        <v>130464.8</v>
      </c>
      <c r="W107" s="6">
        <v>132618.647</v>
      </c>
      <c r="X107" s="6">
        <v>134253.06400000001</v>
      </c>
      <c r="Y107" s="6">
        <v>134982.89600000001</v>
      </c>
      <c r="Z107" s="6">
        <v>2393.0880000000002</v>
      </c>
      <c r="AA107" s="7">
        <v>1.9599999999999999E-2</v>
      </c>
      <c r="AB107" s="6">
        <v>10501.896000000001</v>
      </c>
      <c r="AC107" s="7">
        <v>8.4370000000000001E-2</v>
      </c>
    </row>
    <row r="108" spans="1:29" hidden="1" x14ac:dyDescent="0.2">
      <c r="A108" s="5" t="s">
        <v>358</v>
      </c>
      <c r="B108" s="5" t="s">
        <v>359</v>
      </c>
      <c r="C108" s="5" t="s">
        <v>360</v>
      </c>
      <c r="D108" s="5" t="s">
        <v>73</v>
      </c>
      <c r="E108" s="5" t="s">
        <v>41</v>
      </c>
      <c r="F108" s="6">
        <v>7684.9449999999997</v>
      </c>
      <c r="G108" s="6">
        <v>7775.6440000000002</v>
      </c>
      <c r="H108" s="6">
        <v>7968.4059999999999</v>
      </c>
      <c r="I108" s="6">
        <v>8096.6880000000001</v>
      </c>
      <c r="J108" s="6">
        <v>8268.3709999999992</v>
      </c>
      <c r="K108" s="6">
        <v>8395.3209999999999</v>
      </c>
      <c r="L108" s="6">
        <v>8541.0519999999997</v>
      </c>
      <c r="M108" s="6">
        <v>8640.4549999999999</v>
      </c>
      <c r="N108" s="6">
        <v>8707.6229999999996</v>
      </c>
      <c r="O108" s="6">
        <v>8739.991</v>
      </c>
      <c r="P108" s="6">
        <v>8710</v>
      </c>
      <c r="Q108" s="6">
        <v>8980.3960000000006</v>
      </c>
      <c r="R108" s="6">
        <v>9029.7309999999998</v>
      </c>
      <c r="S108" s="6">
        <v>9057.6309999999994</v>
      </c>
      <c r="T108" s="6">
        <v>9132.19</v>
      </c>
      <c r="U108" s="6">
        <v>9295.3880000000008</v>
      </c>
      <c r="V108" s="6">
        <v>9526.8629999999994</v>
      </c>
      <c r="W108" s="6">
        <v>9821.866</v>
      </c>
      <c r="X108" s="6">
        <v>10157.084999999999</v>
      </c>
      <c r="Y108" s="6">
        <v>10607.954</v>
      </c>
      <c r="Z108" s="6">
        <v>1025.0550000000001</v>
      </c>
      <c r="AA108" s="7">
        <v>0.13338</v>
      </c>
      <c r="AB108" s="6">
        <v>1897.954</v>
      </c>
      <c r="AC108" s="7">
        <v>0.21790999999999999</v>
      </c>
    </row>
    <row r="109" spans="1:29" hidden="1" x14ac:dyDescent="0.2">
      <c r="A109" s="5" t="s">
        <v>361</v>
      </c>
      <c r="B109" s="5" t="s">
        <v>362</v>
      </c>
      <c r="C109" s="5" t="s">
        <v>363</v>
      </c>
      <c r="D109" s="5" t="s">
        <v>40</v>
      </c>
      <c r="E109" s="5" t="s">
        <v>41</v>
      </c>
      <c r="F109" s="6">
        <v>4826.482</v>
      </c>
      <c r="G109" s="6">
        <v>4880.3530000000001</v>
      </c>
      <c r="H109" s="6">
        <v>4976.1109999999999</v>
      </c>
      <c r="I109" s="6">
        <v>5069.915</v>
      </c>
      <c r="J109" s="6">
        <v>5191.8050000000003</v>
      </c>
      <c r="K109" s="6">
        <v>5336.7569999999996</v>
      </c>
      <c r="L109" s="6">
        <v>5478.5649999999996</v>
      </c>
      <c r="M109" s="6">
        <v>5657.1139999999996</v>
      </c>
      <c r="N109" s="6">
        <v>5798.3909999999996</v>
      </c>
      <c r="O109" s="6">
        <v>5864.8530000000001</v>
      </c>
      <c r="P109" s="6">
        <v>5908</v>
      </c>
      <c r="Q109" s="6">
        <v>5969.5339999999997</v>
      </c>
      <c r="R109" s="6">
        <v>6014.1149999999998</v>
      </c>
      <c r="S109" s="6">
        <v>6074.2960000000003</v>
      </c>
      <c r="T109" s="6">
        <v>6107.4080000000004</v>
      </c>
      <c r="U109" s="6">
        <v>6170.4620000000004</v>
      </c>
      <c r="V109" s="6">
        <v>6170.59</v>
      </c>
      <c r="W109" s="6">
        <v>6289.7820000000002</v>
      </c>
      <c r="X109" s="6">
        <v>6392.51</v>
      </c>
      <c r="Y109" s="6">
        <v>6563.5439999999999</v>
      </c>
      <c r="Z109" s="6">
        <v>1081.518</v>
      </c>
      <c r="AA109" s="7">
        <v>0.22408</v>
      </c>
      <c r="AB109" s="6">
        <v>655.54399999999998</v>
      </c>
      <c r="AC109" s="7">
        <v>0.11096</v>
      </c>
    </row>
    <row r="110" spans="1:29" hidden="1" x14ac:dyDescent="0.2">
      <c r="A110" s="5" t="s">
        <v>364</v>
      </c>
      <c r="B110" s="5" t="s">
        <v>365</v>
      </c>
      <c r="C110" s="5" t="s">
        <v>366</v>
      </c>
      <c r="D110" s="5" t="s">
        <v>40</v>
      </c>
      <c r="E110" s="5" t="s">
        <v>41</v>
      </c>
      <c r="F110" s="6">
        <v>11271.368</v>
      </c>
      <c r="G110" s="6">
        <v>11382.074000000001</v>
      </c>
      <c r="H110" s="6">
        <v>11326.071</v>
      </c>
      <c r="I110" s="6">
        <v>11221.141</v>
      </c>
      <c r="J110" s="6">
        <v>11182.722</v>
      </c>
      <c r="K110" s="6">
        <v>11162.843000000001</v>
      </c>
      <c r="L110" s="6">
        <v>11146.485000000001</v>
      </c>
      <c r="M110" s="6">
        <v>11081.082</v>
      </c>
      <c r="N110" s="6">
        <v>10985.843000000001</v>
      </c>
      <c r="O110" s="6">
        <v>10894.299000000001</v>
      </c>
      <c r="P110" s="6">
        <v>10797</v>
      </c>
      <c r="Q110" s="6">
        <v>10734.768</v>
      </c>
      <c r="R110" s="6">
        <v>10740.839</v>
      </c>
      <c r="S110" s="6">
        <v>10690.217000000001</v>
      </c>
      <c r="T110" s="6">
        <v>10699.557000000001</v>
      </c>
      <c r="U110" s="6">
        <v>10656.535</v>
      </c>
      <c r="V110" s="6">
        <v>10639.02</v>
      </c>
      <c r="W110" s="6">
        <v>10620.623</v>
      </c>
      <c r="X110" s="6">
        <v>10634.843000000001</v>
      </c>
      <c r="Y110" s="6">
        <v>10607.235000000001</v>
      </c>
      <c r="Z110" s="6">
        <v>-474.36799999999999</v>
      </c>
      <c r="AA110" s="7" t="s">
        <v>367</v>
      </c>
      <c r="AB110" s="6">
        <v>-189.76499999999999</v>
      </c>
      <c r="AC110" s="7" t="s">
        <v>368</v>
      </c>
    </row>
    <row r="111" spans="1:29" hidden="1" x14ac:dyDescent="0.2">
      <c r="A111" s="5" t="s">
        <v>369</v>
      </c>
      <c r="B111" s="5" t="s">
        <v>370</v>
      </c>
      <c r="C111" s="5" t="s">
        <v>371</v>
      </c>
      <c r="D111" s="5" t="s">
        <v>49</v>
      </c>
      <c r="E111" s="5" t="s">
        <v>41</v>
      </c>
      <c r="F111" s="6">
        <v>1170.114</v>
      </c>
      <c r="G111" s="6">
        <v>1181.4829999999999</v>
      </c>
      <c r="H111" s="6">
        <v>1186.0999999999999</v>
      </c>
      <c r="I111" s="6">
        <v>1187.6880000000001</v>
      </c>
      <c r="J111" s="6">
        <v>1181.3810000000001</v>
      </c>
      <c r="K111" s="6">
        <v>1185.999</v>
      </c>
      <c r="L111" s="6">
        <v>1193.636</v>
      </c>
      <c r="M111" s="6">
        <v>1195.6859999999999</v>
      </c>
      <c r="N111" s="6">
        <v>1201.425</v>
      </c>
      <c r="O111" s="6">
        <v>1205.3399999999999</v>
      </c>
      <c r="P111" s="6">
        <v>1202</v>
      </c>
      <c r="Q111" s="6">
        <v>1209.261</v>
      </c>
      <c r="R111" s="6">
        <v>1216.0730000000001</v>
      </c>
      <c r="S111" s="6">
        <v>1211.4179999999999</v>
      </c>
      <c r="T111" s="6">
        <v>1212.828</v>
      </c>
      <c r="U111" s="6">
        <v>1220.7460000000001</v>
      </c>
      <c r="V111" s="6">
        <v>1212.9449999999999</v>
      </c>
      <c r="W111" s="6">
        <v>1218.1369999999999</v>
      </c>
      <c r="X111" s="6">
        <v>1219.7829999999999</v>
      </c>
      <c r="Y111" s="6">
        <v>1221.002</v>
      </c>
      <c r="Z111" s="6">
        <v>31.885999999999999</v>
      </c>
      <c r="AA111" s="7">
        <v>2.725E-2</v>
      </c>
      <c r="AB111" s="6">
        <v>19.001999999999999</v>
      </c>
      <c r="AC111" s="7">
        <v>1.5810000000000001E-2</v>
      </c>
    </row>
    <row r="112" spans="1:29" hidden="1" x14ac:dyDescent="0.2">
      <c r="A112" s="5" t="s">
        <v>372</v>
      </c>
      <c r="B112" s="5" t="s">
        <v>373</v>
      </c>
      <c r="C112" s="5" t="s">
        <v>374</v>
      </c>
      <c r="D112" s="5" t="s">
        <v>55</v>
      </c>
      <c r="E112" s="5" t="s">
        <v>41</v>
      </c>
      <c r="F112" s="6">
        <v>511.00200000000001</v>
      </c>
      <c r="G112" s="6">
        <v>513.43200000000002</v>
      </c>
      <c r="H112" s="6">
        <v>515.47900000000004</v>
      </c>
      <c r="I112" s="6">
        <v>516.89599999999996</v>
      </c>
      <c r="J112" s="6">
        <v>516.87</v>
      </c>
      <c r="K112" s="6">
        <v>519.81600000000003</v>
      </c>
      <c r="L112" s="6">
        <v>524.43499999999995</v>
      </c>
      <c r="M112" s="6">
        <v>527.75800000000004</v>
      </c>
      <c r="N112" s="6">
        <v>528.63599999999997</v>
      </c>
      <c r="O112" s="6">
        <v>526.95500000000004</v>
      </c>
      <c r="P112" s="6">
        <v>526</v>
      </c>
      <c r="Q112" s="6">
        <v>527.36800000000005</v>
      </c>
      <c r="R112" s="6">
        <v>533.20500000000004</v>
      </c>
      <c r="S112" s="6">
        <v>536.02599999999995</v>
      </c>
      <c r="T112" s="6">
        <v>539.88599999999997</v>
      </c>
      <c r="U112" s="6">
        <v>528.07399999999996</v>
      </c>
      <c r="V112" s="6">
        <v>542.09299999999996</v>
      </c>
      <c r="W112" s="6">
        <v>561.52700000000004</v>
      </c>
      <c r="X112" s="6">
        <v>567.74099999999999</v>
      </c>
      <c r="Y112" s="6">
        <v>572.76800000000003</v>
      </c>
      <c r="Z112" s="6">
        <v>14.997999999999999</v>
      </c>
      <c r="AA112" s="7">
        <v>2.9350000000000001E-2</v>
      </c>
      <c r="AB112" s="6">
        <v>46.768000000000001</v>
      </c>
      <c r="AC112" s="7">
        <v>8.8910000000000003E-2</v>
      </c>
    </row>
    <row r="113" spans="1:29" hidden="1" x14ac:dyDescent="0.2">
      <c r="A113" s="5" t="s">
        <v>375</v>
      </c>
      <c r="B113" s="5" t="s">
        <v>376</v>
      </c>
      <c r="C113" s="5" t="s">
        <v>377</v>
      </c>
      <c r="D113" s="5" t="s">
        <v>66</v>
      </c>
      <c r="E113" s="5" t="s">
        <v>41</v>
      </c>
      <c r="F113" s="6">
        <v>73005.063999999998</v>
      </c>
      <c r="G113" s="6">
        <v>75528.489000000001</v>
      </c>
      <c r="H113" s="6">
        <v>78207.77</v>
      </c>
      <c r="I113" s="6">
        <v>80376.922999999995</v>
      </c>
      <c r="J113" s="6">
        <v>82627.396999999997</v>
      </c>
      <c r="K113" s="6">
        <v>84936.615000000005</v>
      </c>
      <c r="L113" s="6">
        <v>87999.551999999996</v>
      </c>
      <c r="M113" s="6">
        <v>90871.850999999995</v>
      </c>
      <c r="N113" s="6">
        <v>93465.683999999994</v>
      </c>
      <c r="O113" s="6">
        <v>95962.691999999995</v>
      </c>
      <c r="P113" s="6">
        <v>98660</v>
      </c>
      <c r="Q113" s="6">
        <v>99615.301000000007</v>
      </c>
      <c r="R113" s="6">
        <v>100852.397</v>
      </c>
      <c r="S113" s="6">
        <v>102955.13800000001</v>
      </c>
      <c r="T113" s="6">
        <v>105371.686</v>
      </c>
      <c r="U113" s="6">
        <v>106603.512</v>
      </c>
      <c r="V113" s="6">
        <v>108979.09299999999</v>
      </c>
      <c r="W113" s="6">
        <v>111416.58900000001</v>
      </c>
      <c r="X113" s="6">
        <v>114346.099</v>
      </c>
      <c r="Y113" s="6">
        <v>115448.219</v>
      </c>
      <c r="Z113" s="6">
        <v>25654.936000000002</v>
      </c>
      <c r="AA113" s="7">
        <v>0.35141</v>
      </c>
      <c r="AB113" s="6">
        <v>16788.219000000001</v>
      </c>
      <c r="AC113" s="7">
        <v>0.17016000000000001</v>
      </c>
    </row>
    <row r="114" spans="1:29" hidden="1" x14ac:dyDescent="0.2">
      <c r="A114" s="5" t="s">
        <v>378</v>
      </c>
      <c r="B114" s="5" t="s">
        <v>379</v>
      </c>
      <c r="C114" s="5" t="s">
        <v>380</v>
      </c>
      <c r="D114" s="5" t="s">
        <v>62</v>
      </c>
      <c r="E114" s="5" t="s">
        <v>41</v>
      </c>
      <c r="F114" s="6">
        <v>452.03300000000002</v>
      </c>
      <c r="G114" s="6">
        <v>430.26499999999999</v>
      </c>
      <c r="H114" s="6">
        <v>415.96</v>
      </c>
      <c r="I114" s="6">
        <v>408.66300000000001</v>
      </c>
      <c r="J114" s="6">
        <v>408.78699999999998</v>
      </c>
      <c r="K114" s="6">
        <v>410.25700000000001</v>
      </c>
      <c r="L114" s="6">
        <v>409.56700000000001</v>
      </c>
      <c r="M114" s="6">
        <v>404.774</v>
      </c>
      <c r="N114" s="6">
        <v>396.67500000000001</v>
      </c>
      <c r="O114" s="6">
        <v>389.91699999999997</v>
      </c>
      <c r="P114" s="6">
        <v>384</v>
      </c>
      <c r="Q114" s="6">
        <v>380.77100000000002</v>
      </c>
      <c r="R114" s="6">
        <v>385.40199999999999</v>
      </c>
      <c r="S114" s="6">
        <v>393.10300000000001</v>
      </c>
      <c r="T114" s="6">
        <v>376.90699999999998</v>
      </c>
      <c r="U114" s="6">
        <v>378.07900000000001</v>
      </c>
      <c r="V114" s="6">
        <v>383.33800000000002</v>
      </c>
      <c r="W114" s="6">
        <v>366.69499999999999</v>
      </c>
      <c r="X114" s="6">
        <v>354.93</v>
      </c>
      <c r="Y114" s="6">
        <v>356.00599999999997</v>
      </c>
      <c r="Z114" s="6">
        <v>-68.033000000000001</v>
      </c>
      <c r="AA114" s="7" t="s">
        <v>381</v>
      </c>
      <c r="AB114" s="6">
        <v>-27.994</v>
      </c>
      <c r="AC114" s="7" t="s">
        <v>382</v>
      </c>
    </row>
    <row r="115" spans="1:29" hidden="1" x14ac:dyDescent="0.2">
      <c r="A115" s="5" t="s">
        <v>383</v>
      </c>
      <c r="B115" s="5" t="s">
        <v>384</v>
      </c>
      <c r="C115" s="5" t="s">
        <v>385</v>
      </c>
      <c r="D115" s="5" t="s">
        <v>73</v>
      </c>
      <c r="E115" s="5" t="s">
        <v>41</v>
      </c>
      <c r="F115" s="6">
        <v>4760.652</v>
      </c>
      <c r="G115" s="6">
        <v>4929.7820000000002</v>
      </c>
      <c r="H115" s="6">
        <v>5080.05</v>
      </c>
      <c r="I115" s="6">
        <v>5242.0860000000002</v>
      </c>
      <c r="J115" s="6">
        <v>5390.2039999999997</v>
      </c>
      <c r="K115" s="6">
        <v>5557.0140000000001</v>
      </c>
      <c r="L115" s="6">
        <v>5743.9139999999998</v>
      </c>
      <c r="M115" s="6">
        <v>5923.5559999999996</v>
      </c>
      <c r="N115" s="6">
        <v>6096.8419999999996</v>
      </c>
      <c r="O115" s="6">
        <v>6238.0929999999998</v>
      </c>
      <c r="P115" s="6">
        <v>6354</v>
      </c>
      <c r="Q115" s="6">
        <v>6419.335</v>
      </c>
      <c r="R115" s="6">
        <v>6473.47</v>
      </c>
      <c r="S115" s="6">
        <v>6521.5420000000004</v>
      </c>
      <c r="T115" s="6">
        <v>6581.2730000000001</v>
      </c>
      <c r="U115" s="6">
        <v>6655.3469999999998</v>
      </c>
      <c r="V115" s="6">
        <v>6775.348</v>
      </c>
      <c r="W115" s="6">
        <v>6964.9350000000004</v>
      </c>
      <c r="X115" s="6">
        <v>7233.7950000000001</v>
      </c>
      <c r="Y115" s="6">
        <v>7517.4030000000002</v>
      </c>
      <c r="Z115" s="6">
        <v>1593.348</v>
      </c>
      <c r="AA115" s="7">
        <v>0.33468999999999999</v>
      </c>
      <c r="AB115" s="6">
        <v>1163.403</v>
      </c>
      <c r="AC115" s="7">
        <v>0.18310000000000001</v>
      </c>
    </row>
    <row r="116" spans="1:29" hidden="1" x14ac:dyDescent="0.2">
      <c r="A116" s="5" t="s">
        <v>386</v>
      </c>
      <c r="B116" s="5" t="s">
        <v>387</v>
      </c>
      <c r="C116" s="5" t="s">
        <v>388</v>
      </c>
      <c r="D116" s="5" t="s">
        <v>49</v>
      </c>
      <c r="E116" s="5" t="s">
        <v>41</v>
      </c>
      <c r="F116" s="6">
        <v>470.43700000000001</v>
      </c>
      <c r="G116" s="6">
        <v>477.02100000000002</v>
      </c>
      <c r="H116" s="6">
        <v>480.86399999999998</v>
      </c>
      <c r="I116" s="6">
        <v>483.46899999999999</v>
      </c>
      <c r="J116" s="6">
        <v>482.85599999999999</v>
      </c>
      <c r="K116" s="6">
        <v>486.69799999999998</v>
      </c>
      <c r="L116" s="6">
        <v>491.791</v>
      </c>
      <c r="M116" s="6">
        <v>494.577</v>
      </c>
      <c r="N116" s="6">
        <v>498.89</v>
      </c>
      <c r="O116" s="6">
        <v>502.47800000000001</v>
      </c>
      <c r="P116" s="6">
        <v>503</v>
      </c>
      <c r="Q116" s="6">
        <v>504.87700000000001</v>
      </c>
      <c r="R116" s="6">
        <v>506.029</v>
      </c>
      <c r="S116" s="6">
        <v>503.25400000000002</v>
      </c>
      <c r="T116" s="6">
        <v>502.74099999999999</v>
      </c>
      <c r="U116" s="6">
        <v>504.77300000000002</v>
      </c>
      <c r="V116" s="6">
        <v>501.54899999999998</v>
      </c>
      <c r="W116" s="6">
        <v>501.56</v>
      </c>
      <c r="X116" s="6">
        <v>502.25900000000001</v>
      </c>
      <c r="Y116" s="6">
        <v>501.95699999999999</v>
      </c>
      <c r="Z116" s="6">
        <v>32.563000000000002</v>
      </c>
      <c r="AA116" s="7">
        <v>6.9220000000000004E-2</v>
      </c>
      <c r="AB116" s="6">
        <v>-1.0429999999999999</v>
      </c>
      <c r="AC116" s="7" t="s">
        <v>389</v>
      </c>
    </row>
    <row r="117" spans="1:29" hidden="1" x14ac:dyDescent="0.2">
      <c r="A117" s="5" t="s">
        <v>390</v>
      </c>
      <c r="B117" s="5" t="s">
        <v>391</v>
      </c>
      <c r="C117" s="5" t="s">
        <v>392</v>
      </c>
      <c r="D117" s="5" t="s">
        <v>73</v>
      </c>
      <c r="E117" s="5" t="s">
        <v>41</v>
      </c>
      <c r="F117" s="6">
        <v>26129.824000000001</v>
      </c>
      <c r="G117" s="6">
        <v>26417.508000000002</v>
      </c>
      <c r="H117" s="6">
        <v>26604.073</v>
      </c>
      <c r="I117" s="6">
        <v>26852.953000000001</v>
      </c>
      <c r="J117" s="6">
        <v>27031.572</v>
      </c>
      <c r="K117" s="6">
        <v>27304.249</v>
      </c>
      <c r="L117" s="6">
        <v>27672.338</v>
      </c>
      <c r="M117" s="6">
        <v>28001.066999999999</v>
      </c>
      <c r="N117" s="6">
        <v>28297.041000000001</v>
      </c>
      <c r="O117" s="6">
        <v>28444.764999999999</v>
      </c>
      <c r="P117" s="6">
        <v>28482</v>
      </c>
      <c r="Q117" s="6">
        <v>28555.918000000001</v>
      </c>
      <c r="R117" s="6">
        <v>28579.745999999999</v>
      </c>
      <c r="S117" s="6">
        <v>28658.856</v>
      </c>
      <c r="T117" s="6">
        <v>28715.065999999999</v>
      </c>
      <c r="U117" s="6">
        <v>28754.069</v>
      </c>
      <c r="V117" s="6">
        <v>28795.701000000001</v>
      </c>
      <c r="W117" s="6">
        <v>28905.687999999998</v>
      </c>
      <c r="X117" s="6">
        <v>29254.800999999999</v>
      </c>
      <c r="Y117" s="6">
        <v>29566.954000000002</v>
      </c>
      <c r="Z117" s="6">
        <v>2352.1759999999999</v>
      </c>
      <c r="AA117" s="7">
        <v>9.0020000000000003E-2</v>
      </c>
      <c r="AB117" s="6">
        <v>1084.954</v>
      </c>
      <c r="AC117" s="7">
        <v>3.8089999999999999E-2</v>
      </c>
    </row>
    <row r="118" spans="1:29" hidden="1" x14ac:dyDescent="0.2">
      <c r="A118" s="5" t="s">
        <v>393</v>
      </c>
      <c r="B118" s="5" t="s">
        <v>394</v>
      </c>
      <c r="C118" s="5" t="s">
        <v>395</v>
      </c>
      <c r="D118" s="5" t="s">
        <v>62</v>
      </c>
      <c r="E118" s="5" t="s">
        <v>41</v>
      </c>
      <c r="F118" s="6">
        <v>68439.231</v>
      </c>
      <c r="G118" s="6">
        <v>69922.857999999993</v>
      </c>
      <c r="H118" s="6">
        <v>71516.990999999995</v>
      </c>
      <c r="I118" s="6">
        <v>73410.25</v>
      </c>
      <c r="J118" s="6">
        <v>75448.414000000004</v>
      </c>
      <c r="K118" s="6">
        <v>77231.180999999997</v>
      </c>
      <c r="L118" s="6">
        <v>78799.061000000002</v>
      </c>
      <c r="M118" s="6">
        <v>80304.179999999993</v>
      </c>
      <c r="N118" s="6">
        <v>81643.528999999995</v>
      </c>
      <c r="O118" s="6">
        <v>83616.960000000006</v>
      </c>
      <c r="P118" s="6">
        <v>85577</v>
      </c>
      <c r="Q118" s="6">
        <v>86577.252999999997</v>
      </c>
      <c r="R118" s="6">
        <v>87222.789000000004</v>
      </c>
      <c r="S118" s="6">
        <v>88735.615000000005</v>
      </c>
      <c r="T118" s="6">
        <v>90237.104999999996</v>
      </c>
      <c r="U118" s="6">
        <v>91259.301000000007</v>
      </c>
      <c r="V118" s="6">
        <v>92375.956999999995</v>
      </c>
      <c r="W118" s="6">
        <v>94012.150999999998</v>
      </c>
      <c r="X118" s="6">
        <v>95991.494999999995</v>
      </c>
      <c r="Y118" s="6">
        <v>98425.381999999998</v>
      </c>
      <c r="Z118" s="6">
        <v>17137.769</v>
      </c>
      <c r="AA118" s="7">
        <v>0.25041000000000002</v>
      </c>
      <c r="AB118" s="6">
        <v>12848.382</v>
      </c>
      <c r="AC118" s="7">
        <v>0.15014</v>
      </c>
    </row>
    <row r="119" spans="1:29" hidden="1" x14ac:dyDescent="0.2">
      <c r="A119" s="5" t="s">
        <v>396</v>
      </c>
      <c r="B119" s="5" t="s">
        <v>397</v>
      </c>
      <c r="C119" s="5" t="s">
        <v>398</v>
      </c>
      <c r="D119" s="5" t="s">
        <v>66</v>
      </c>
      <c r="E119" s="5" t="s">
        <v>41</v>
      </c>
      <c r="F119" s="6">
        <v>138061.16699999999</v>
      </c>
      <c r="G119" s="6">
        <v>140000.26199999999</v>
      </c>
      <c r="H119" s="6">
        <v>142225.77900000001</v>
      </c>
      <c r="I119" s="6">
        <v>143532.796</v>
      </c>
      <c r="J119" s="6">
        <v>145007.103</v>
      </c>
      <c r="K119" s="6">
        <v>146600.49</v>
      </c>
      <c r="L119" s="6">
        <v>149487.122</v>
      </c>
      <c r="M119" s="6">
        <v>152027.92000000001</v>
      </c>
      <c r="N119" s="6">
        <v>154094.08499999999</v>
      </c>
      <c r="O119" s="6">
        <v>156001.43900000001</v>
      </c>
      <c r="P119" s="6">
        <v>158233</v>
      </c>
      <c r="Q119" s="6">
        <v>158468.32699999999</v>
      </c>
      <c r="R119" s="6">
        <v>159795.53899999999</v>
      </c>
      <c r="S119" s="6">
        <v>161821.03899999999</v>
      </c>
      <c r="T119" s="6">
        <v>163527.51</v>
      </c>
      <c r="U119" s="6">
        <v>164979.522</v>
      </c>
      <c r="V119" s="6">
        <v>167165.231</v>
      </c>
      <c r="W119" s="6">
        <v>170768.93</v>
      </c>
      <c r="X119" s="6">
        <v>172793.90599999999</v>
      </c>
      <c r="Y119" s="6">
        <v>173917.46599999999</v>
      </c>
      <c r="Z119" s="6">
        <v>20171.832999999999</v>
      </c>
      <c r="AA119" s="7">
        <v>0.14610999999999999</v>
      </c>
      <c r="AB119" s="6">
        <v>15684.466</v>
      </c>
      <c r="AC119" s="7">
        <v>9.912E-2</v>
      </c>
    </row>
    <row r="120" spans="1:29" hidden="1" x14ac:dyDescent="0.2">
      <c r="A120" s="5" t="s">
        <v>399</v>
      </c>
      <c r="B120" s="5" t="s">
        <v>400</v>
      </c>
      <c r="C120" s="5" t="s">
        <v>401</v>
      </c>
      <c r="D120" s="5" t="s">
        <v>49</v>
      </c>
      <c r="E120" s="5" t="s">
        <v>41</v>
      </c>
      <c r="F120" s="6">
        <v>5143.5820000000003</v>
      </c>
      <c r="G120" s="6">
        <v>5165.05</v>
      </c>
      <c r="H120" s="6">
        <v>5183.2520000000004</v>
      </c>
      <c r="I120" s="6">
        <v>5206.5360000000001</v>
      </c>
      <c r="J120" s="6">
        <v>5226.5119999999997</v>
      </c>
      <c r="K120" s="6">
        <v>5263.5649999999996</v>
      </c>
      <c r="L120" s="6">
        <v>5313.6239999999998</v>
      </c>
      <c r="M120" s="6">
        <v>5342.8040000000001</v>
      </c>
      <c r="N120" s="6">
        <v>5387.1090000000004</v>
      </c>
      <c r="O120" s="6">
        <v>5399.3850000000002</v>
      </c>
      <c r="P120" s="6">
        <v>5385</v>
      </c>
      <c r="Q120" s="6">
        <v>5392.3</v>
      </c>
      <c r="R120" s="6">
        <v>5416.0129999999999</v>
      </c>
      <c r="S120" s="6">
        <v>5427.0020000000004</v>
      </c>
      <c r="T120" s="6">
        <v>5454.8860000000004</v>
      </c>
      <c r="U120" s="6">
        <v>5477.5529999999999</v>
      </c>
      <c r="V120" s="6">
        <v>5487.6670000000004</v>
      </c>
      <c r="W120" s="6">
        <v>5541.9880000000003</v>
      </c>
      <c r="X120" s="6">
        <v>5590.0050000000001</v>
      </c>
      <c r="Y120" s="6">
        <v>5639.0479999999998</v>
      </c>
      <c r="Z120" s="6">
        <v>241.41800000000001</v>
      </c>
      <c r="AA120" s="7">
        <v>4.6940000000000003E-2</v>
      </c>
      <c r="AB120" s="6">
        <v>254.048</v>
      </c>
      <c r="AC120" s="7">
        <v>4.718E-2</v>
      </c>
    </row>
    <row r="121" spans="1:29" hidden="1" x14ac:dyDescent="0.2">
      <c r="A121" s="5" t="s">
        <v>402</v>
      </c>
      <c r="B121" s="5" t="s">
        <v>403</v>
      </c>
      <c r="C121" s="5" t="s">
        <v>404</v>
      </c>
      <c r="D121" s="5" t="s">
        <v>62</v>
      </c>
      <c r="E121" s="5" t="s">
        <v>41</v>
      </c>
      <c r="F121" s="6">
        <v>7605.44</v>
      </c>
      <c r="G121" s="6">
        <v>7660.4740000000002</v>
      </c>
      <c r="H121" s="6">
        <v>7728.1419999999998</v>
      </c>
      <c r="I121" s="6">
        <v>7828.0330000000004</v>
      </c>
      <c r="J121" s="6">
        <v>7942.6559999999999</v>
      </c>
      <c r="K121" s="6">
        <v>8029.8980000000001</v>
      </c>
      <c r="L121" s="6">
        <v>8094.8720000000003</v>
      </c>
      <c r="M121" s="6">
        <v>8153.8680000000004</v>
      </c>
      <c r="N121" s="6">
        <v>8196.6849999999995</v>
      </c>
      <c r="O121" s="6">
        <v>8303.2870000000003</v>
      </c>
      <c r="P121" s="6">
        <v>8408</v>
      </c>
      <c r="Q121" s="6">
        <v>8590.5949999999993</v>
      </c>
      <c r="R121" s="6">
        <v>8807.4840000000004</v>
      </c>
      <c r="S121" s="6">
        <v>8828.4539999999997</v>
      </c>
      <c r="T121" s="6">
        <v>8909.0840000000007</v>
      </c>
      <c r="U121" s="6">
        <v>8928.8009999999995</v>
      </c>
      <c r="V121" s="6">
        <v>8983.6080000000002</v>
      </c>
      <c r="W121" s="6">
        <v>9114.6149999999998</v>
      </c>
      <c r="X121" s="6">
        <v>9178.9330000000009</v>
      </c>
      <c r="Y121" s="6">
        <v>9536.5669999999991</v>
      </c>
      <c r="Z121" s="6">
        <v>802.56</v>
      </c>
      <c r="AA121" s="7">
        <v>0.10552</v>
      </c>
      <c r="AB121" s="6">
        <v>1128.567</v>
      </c>
      <c r="AC121" s="7">
        <v>0.13422999999999999</v>
      </c>
    </row>
    <row r="122" spans="1:29" hidden="1" x14ac:dyDescent="0.2">
      <c r="A122" s="5" t="s">
        <v>405</v>
      </c>
      <c r="B122" s="5" t="s">
        <v>406</v>
      </c>
      <c r="C122" s="5" t="s">
        <v>407</v>
      </c>
      <c r="D122" s="5" t="s">
        <v>91</v>
      </c>
      <c r="E122" s="5" t="s">
        <v>41</v>
      </c>
      <c r="F122" s="6">
        <v>2845.2869999999998</v>
      </c>
      <c r="G122" s="6">
        <v>2912.5050000000001</v>
      </c>
      <c r="H122" s="6">
        <v>2979.2710000000002</v>
      </c>
      <c r="I122" s="6">
        <v>3080.252</v>
      </c>
      <c r="J122" s="6">
        <v>3210.4169999999999</v>
      </c>
      <c r="K122" s="6">
        <v>3304.9090000000001</v>
      </c>
      <c r="L122" s="6">
        <v>3366.703</v>
      </c>
      <c r="M122" s="6">
        <v>3467.6610000000001</v>
      </c>
      <c r="N122" s="6">
        <v>3573.0970000000002</v>
      </c>
      <c r="O122" s="6">
        <v>3639.4250000000002</v>
      </c>
      <c r="P122" s="6">
        <v>3673</v>
      </c>
      <c r="Q122" s="6">
        <v>3743.0859999999998</v>
      </c>
      <c r="R122" s="6">
        <v>3771.424</v>
      </c>
      <c r="S122" s="6">
        <v>3803.4029999999998</v>
      </c>
      <c r="T122" s="6">
        <v>3830.502</v>
      </c>
      <c r="U122" s="6">
        <v>3835.6170000000002</v>
      </c>
      <c r="V122" s="6">
        <v>3880.4209999999998</v>
      </c>
      <c r="W122" s="6">
        <v>3987.31</v>
      </c>
      <c r="X122" s="6">
        <v>4063.9160000000002</v>
      </c>
      <c r="Y122" s="6">
        <v>4110.9459999999999</v>
      </c>
      <c r="Z122" s="6">
        <v>827.71299999999997</v>
      </c>
      <c r="AA122" s="7">
        <v>0.29091</v>
      </c>
      <c r="AB122" s="6">
        <v>437.94600000000003</v>
      </c>
      <c r="AC122" s="7">
        <v>0.11923</v>
      </c>
    </row>
    <row r="123" spans="1:29" hidden="1" x14ac:dyDescent="0.2">
      <c r="A123" s="5" t="s">
        <v>408</v>
      </c>
      <c r="B123" s="5" t="s">
        <v>409</v>
      </c>
      <c r="C123" s="5" t="s">
        <v>410</v>
      </c>
      <c r="D123" s="5" t="s">
        <v>73</v>
      </c>
      <c r="E123" s="5" t="s">
        <v>41</v>
      </c>
      <c r="F123" s="6">
        <v>682.08699999999999</v>
      </c>
      <c r="G123" s="6">
        <v>673.33199999999999</v>
      </c>
      <c r="H123" s="6">
        <v>663.096</v>
      </c>
      <c r="I123" s="6">
        <v>653.54700000000003</v>
      </c>
      <c r="J123" s="6">
        <v>646.976</v>
      </c>
      <c r="K123" s="6">
        <v>637.476</v>
      </c>
      <c r="L123" s="6">
        <v>631.95600000000002</v>
      </c>
      <c r="M123" s="6">
        <v>623.27800000000002</v>
      </c>
      <c r="N123" s="6">
        <v>613.94500000000005</v>
      </c>
      <c r="O123" s="6">
        <v>602.60599999999999</v>
      </c>
      <c r="P123" s="6">
        <v>592</v>
      </c>
      <c r="Q123" s="6">
        <v>593.93200000000002</v>
      </c>
      <c r="R123" s="6">
        <v>594.63099999999997</v>
      </c>
      <c r="S123" s="6">
        <v>594.28099999999995</v>
      </c>
      <c r="T123" s="6">
        <v>590.01</v>
      </c>
      <c r="U123" s="6">
        <v>586.86800000000005</v>
      </c>
      <c r="V123" s="6">
        <v>594.61400000000003</v>
      </c>
      <c r="W123" s="6">
        <v>600.15599999999995</v>
      </c>
      <c r="X123" s="6">
        <v>603.91700000000003</v>
      </c>
      <c r="Y123" s="6">
        <v>611.55799999999999</v>
      </c>
      <c r="Z123" s="6">
        <v>-90.087000000000003</v>
      </c>
      <c r="AA123" s="7" t="s">
        <v>411</v>
      </c>
      <c r="AB123" s="6">
        <v>19.558</v>
      </c>
      <c r="AC123" s="7">
        <v>3.304E-2</v>
      </c>
    </row>
    <row r="124" spans="1:29" hidden="1" x14ac:dyDescent="0.2">
      <c r="A124" s="5" t="s">
        <v>412</v>
      </c>
      <c r="B124" s="5" t="s">
        <v>413</v>
      </c>
      <c r="C124" s="5" t="s">
        <v>414</v>
      </c>
      <c r="D124" s="5" t="s">
        <v>73</v>
      </c>
      <c r="E124" s="5" t="s">
        <v>41</v>
      </c>
      <c r="F124" s="6">
        <v>6733.143</v>
      </c>
      <c r="G124" s="6">
        <v>6869.8040000000001</v>
      </c>
      <c r="H124" s="6">
        <v>7097.1909999999998</v>
      </c>
      <c r="I124" s="6">
        <v>7267.9679999999998</v>
      </c>
      <c r="J124" s="6">
        <v>7478.3230000000003</v>
      </c>
      <c r="K124" s="6">
        <v>7648.8310000000001</v>
      </c>
      <c r="L124" s="6">
        <v>7836.8580000000002</v>
      </c>
      <c r="M124" s="6">
        <v>7982.6019999999999</v>
      </c>
      <c r="N124" s="6">
        <v>8098.2889999999998</v>
      </c>
      <c r="O124" s="6">
        <v>8180.93</v>
      </c>
      <c r="P124" s="6">
        <v>8204</v>
      </c>
      <c r="Q124" s="6">
        <v>8289.4030000000002</v>
      </c>
      <c r="R124" s="6">
        <v>8335.1170000000002</v>
      </c>
      <c r="S124" s="6">
        <v>8403.8279999999995</v>
      </c>
      <c r="T124" s="6">
        <v>8487.0679999999993</v>
      </c>
      <c r="U124" s="6">
        <v>8635.7880000000005</v>
      </c>
      <c r="V124" s="6">
        <v>8769.723</v>
      </c>
      <c r="W124" s="6">
        <v>8894.1849999999995</v>
      </c>
      <c r="X124" s="6">
        <v>9086.1910000000007</v>
      </c>
      <c r="Y124" s="6">
        <v>9275.6560000000009</v>
      </c>
      <c r="Z124" s="6">
        <v>1470.857</v>
      </c>
      <c r="AA124" s="7">
        <v>0.21845000000000001</v>
      </c>
      <c r="AB124" s="6">
        <v>1071.6559999999999</v>
      </c>
      <c r="AC124" s="7">
        <v>0.13063</v>
      </c>
    </row>
    <row r="125" spans="1:29" hidden="1" x14ac:dyDescent="0.2">
      <c r="A125" s="5" t="s">
        <v>415</v>
      </c>
      <c r="B125" s="5" t="s">
        <v>416</v>
      </c>
      <c r="C125" s="5" t="s">
        <v>417</v>
      </c>
      <c r="D125" s="5" t="s">
        <v>55</v>
      </c>
      <c r="E125" s="5" t="s">
        <v>41</v>
      </c>
      <c r="F125" s="6">
        <v>4145.3159999999998</v>
      </c>
      <c r="G125" s="6">
        <v>4195.152</v>
      </c>
      <c r="H125" s="6">
        <v>4258.9889999999996</v>
      </c>
      <c r="I125" s="6">
        <v>4289.47</v>
      </c>
      <c r="J125" s="6">
        <v>4362.6270000000004</v>
      </c>
      <c r="K125" s="6">
        <v>4421.1499999999996</v>
      </c>
      <c r="L125" s="6">
        <v>4505.9070000000002</v>
      </c>
      <c r="M125" s="6">
        <v>4576.2349999999997</v>
      </c>
      <c r="N125" s="6">
        <v>4636.7060000000001</v>
      </c>
      <c r="O125" s="6">
        <v>4683.4369999999999</v>
      </c>
      <c r="P125" s="6">
        <v>4694</v>
      </c>
      <c r="Q125" s="6">
        <v>4691.1260000000002</v>
      </c>
      <c r="R125" s="6">
        <v>4705.701</v>
      </c>
      <c r="S125" s="6">
        <v>4709.4560000000001</v>
      </c>
      <c r="T125" s="6">
        <v>4745.7219999999998</v>
      </c>
      <c r="U125" s="6">
        <v>4783.1170000000002</v>
      </c>
      <c r="V125" s="6">
        <v>4873.0410000000002</v>
      </c>
      <c r="W125" s="6">
        <v>4979.0959999999995</v>
      </c>
      <c r="X125" s="6">
        <v>5045.6750000000002</v>
      </c>
      <c r="Y125" s="6">
        <v>5144.152</v>
      </c>
      <c r="Z125" s="6">
        <v>548.68399999999997</v>
      </c>
      <c r="AA125" s="7">
        <v>0.13236000000000001</v>
      </c>
      <c r="AB125" s="6">
        <v>450.15199999999999</v>
      </c>
      <c r="AC125" s="7">
        <v>9.5899999999999999E-2</v>
      </c>
    </row>
    <row r="126" spans="1:29" hidden="1" x14ac:dyDescent="0.2">
      <c r="A126" s="5" t="s">
        <v>418</v>
      </c>
      <c r="B126" s="5" t="s">
        <v>419</v>
      </c>
      <c r="C126" s="5" t="s">
        <v>420</v>
      </c>
      <c r="D126" s="5" t="s">
        <v>49</v>
      </c>
      <c r="E126" s="5" t="s">
        <v>41</v>
      </c>
      <c r="F126" s="6">
        <v>788.00599999999997</v>
      </c>
      <c r="G126" s="6">
        <v>766.36500000000001</v>
      </c>
      <c r="H126" s="6">
        <v>756.81700000000001</v>
      </c>
      <c r="I126" s="6">
        <v>738.3</v>
      </c>
      <c r="J126" s="6">
        <v>733.72500000000002</v>
      </c>
      <c r="K126" s="6">
        <v>729.75199999999995</v>
      </c>
      <c r="L126" s="6">
        <v>717.91499999999996</v>
      </c>
      <c r="M126" s="6">
        <v>700.03599999999994</v>
      </c>
      <c r="N126" s="6">
        <v>703.01400000000001</v>
      </c>
      <c r="O126" s="6">
        <v>685.13800000000003</v>
      </c>
      <c r="P126" s="6">
        <v>680</v>
      </c>
      <c r="Q126" s="6">
        <v>677.41200000000003</v>
      </c>
      <c r="R126" s="6">
        <v>676.19899999999996</v>
      </c>
      <c r="S126" s="6">
        <v>676.673</v>
      </c>
      <c r="T126" s="6">
        <v>682.02</v>
      </c>
      <c r="U126" s="6">
        <v>682.38199999999995</v>
      </c>
      <c r="V126" s="6">
        <v>687.85299999999995</v>
      </c>
      <c r="W126" s="6">
        <v>685.64099999999996</v>
      </c>
      <c r="X126" s="6">
        <v>690.39499999999998</v>
      </c>
      <c r="Y126" s="6">
        <v>691.34500000000003</v>
      </c>
      <c r="Z126" s="6">
        <v>-108.006</v>
      </c>
      <c r="AA126" s="7" t="s">
        <v>421</v>
      </c>
      <c r="AB126" s="6">
        <v>11.345000000000001</v>
      </c>
      <c r="AC126" s="7">
        <v>1.668E-2</v>
      </c>
    </row>
    <row r="127" spans="1:29" hidden="1" x14ac:dyDescent="0.2">
      <c r="A127" s="5" t="s">
        <v>422</v>
      </c>
      <c r="B127" s="5" t="s">
        <v>423</v>
      </c>
      <c r="C127" s="5" t="s">
        <v>424</v>
      </c>
      <c r="D127" s="5" t="s">
        <v>106</v>
      </c>
      <c r="E127" s="5" t="s">
        <v>41</v>
      </c>
      <c r="F127" s="6">
        <v>6808.6229999999996</v>
      </c>
      <c r="G127" s="6">
        <v>6808.7920000000004</v>
      </c>
      <c r="H127" s="6">
        <v>6829.62</v>
      </c>
      <c r="I127" s="6">
        <v>6817.0640000000003</v>
      </c>
      <c r="J127" s="6">
        <v>6841.2359999999999</v>
      </c>
      <c r="K127" s="6">
        <v>6908.9139999999998</v>
      </c>
      <c r="L127" s="6">
        <v>6978.7860000000001</v>
      </c>
      <c r="M127" s="6">
        <v>7041.0889999999999</v>
      </c>
      <c r="N127" s="6">
        <v>7117.9939999999997</v>
      </c>
      <c r="O127" s="6">
        <v>7133.5559999999996</v>
      </c>
      <c r="P127" s="6">
        <v>7135</v>
      </c>
      <c r="Q127" s="6">
        <v>7212.1559999999999</v>
      </c>
      <c r="R127" s="6">
        <v>7292.701</v>
      </c>
      <c r="S127" s="6">
        <v>7367.5429999999997</v>
      </c>
      <c r="T127" s="6">
        <v>7488.9030000000002</v>
      </c>
      <c r="U127" s="6">
        <v>7614.3950000000004</v>
      </c>
      <c r="V127" s="6">
        <v>7803.8779999999997</v>
      </c>
      <c r="W127" s="6">
        <v>7975.5280000000002</v>
      </c>
      <c r="X127" s="6">
        <v>8156.335</v>
      </c>
      <c r="Y127" s="6">
        <v>8272.9709999999995</v>
      </c>
      <c r="Z127" s="6">
        <v>326.37700000000001</v>
      </c>
      <c r="AA127" s="7">
        <v>4.7940000000000003E-2</v>
      </c>
      <c r="AB127" s="6">
        <v>1137.971</v>
      </c>
      <c r="AC127" s="7">
        <v>0.15948999999999999</v>
      </c>
    </row>
    <row r="128" spans="1:29" hidden="1" x14ac:dyDescent="0.2">
      <c r="A128" s="5" t="s">
        <v>425</v>
      </c>
      <c r="B128" s="5" t="s">
        <v>426</v>
      </c>
      <c r="C128" s="5" t="s">
        <v>427</v>
      </c>
      <c r="D128" s="5" t="s">
        <v>40</v>
      </c>
      <c r="E128" s="5" t="s">
        <v>41</v>
      </c>
      <c r="F128" s="6">
        <v>1283.347</v>
      </c>
      <c r="G128" s="6">
        <v>1291.664</v>
      </c>
      <c r="H128" s="6">
        <v>1280.998</v>
      </c>
      <c r="I128" s="6">
        <v>1264.826</v>
      </c>
      <c r="J128" s="6">
        <v>1256.1659999999999</v>
      </c>
      <c r="K128" s="6">
        <v>1249.58</v>
      </c>
      <c r="L128" s="6">
        <v>1243.364</v>
      </c>
      <c r="M128" s="6">
        <v>1231.6600000000001</v>
      </c>
      <c r="N128" s="6">
        <v>1216.675</v>
      </c>
      <c r="O128" s="6">
        <v>1202.136</v>
      </c>
      <c r="P128" s="6">
        <v>1187</v>
      </c>
      <c r="Q128" s="6">
        <v>1191.4449999999999</v>
      </c>
      <c r="R128" s="6">
        <v>1189.7860000000001</v>
      </c>
      <c r="S128" s="6">
        <v>1186.3109999999999</v>
      </c>
      <c r="T128" s="6">
        <v>1180.8599999999999</v>
      </c>
      <c r="U128" s="6">
        <v>1168.9849999999999</v>
      </c>
      <c r="V128" s="6">
        <v>1150.7909999999999</v>
      </c>
      <c r="W128" s="6">
        <v>1144.509</v>
      </c>
      <c r="X128" s="6">
        <v>1145.9259999999999</v>
      </c>
      <c r="Y128" s="6">
        <v>1142.8989999999999</v>
      </c>
      <c r="Z128" s="6">
        <v>-96.346999999999994</v>
      </c>
      <c r="AA128" s="7" t="s">
        <v>428</v>
      </c>
      <c r="AB128" s="6">
        <v>-44.100999999999999</v>
      </c>
      <c r="AC128" s="7" t="s">
        <v>429</v>
      </c>
    </row>
    <row r="129" spans="1:29" hidden="1" x14ac:dyDescent="0.2">
      <c r="A129" s="5" t="s">
        <v>430</v>
      </c>
      <c r="B129" s="5" t="s">
        <v>431</v>
      </c>
      <c r="C129" s="5" t="s">
        <v>432</v>
      </c>
      <c r="D129" s="5" t="s">
        <v>55</v>
      </c>
      <c r="E129" s="5" t="s">
        <v>41</v>
      </c>
      <c r="F129" s="6">
        <v>29887.633000000002</v>
      </c>
      <c r="G129" s="6">
        <v>30952.137999999999</v>
      </c>
      <c r="H129" s="6">
        <v>31997.1</v>
      </c>
      <c r="I129" s="6">
        <v>33003.406999999999</v>
      </c>
      <c r="J129" s="6">
        <v>33914.491999999998</v>
      </c>
      <c r="K129" s="6">
        <v>35020.580999999998</v>
      </c>
      <c r="L129" s="6">
        <v>36247.675999999999</v>
      </c>
      <c r="M129" s="6">
        <v>37393.538</v>
      </c>
      <c r="N129" s="6">
        <v>38368.271999999997</v>
      </c>
      <c r="O129" s="6">
        <v>39150.546000000002</v>
      </c>
      <c r="P129" s="6">
        <v>39977</v>
      </c>
      <c r="Q129" s="6">
        <v>40245.156000000003</v>
      </c>
      <c r="R129" s="6">
        <v>40715.642999999996</v>
      </c>
      <c r="S129" s="6">
        <v>41401.605000000003</v>
      </c>
      <c r="T129" s="6">
        <v>41923.281000000003</v>
      </c>
      <c r="U129" s="6">
        <v>43037.03</v>
      </c>
      <c r="V129" s="6">
        <v>44348.364000000001</v>
      </c>
      <c r="W129" s="6">
        <v>45521.559000000001</v>
      </c>
      <c r="X129" s="6">
        <v>46490.591999999997</v>
      </c>
      <c r="Y129" s="6">
        <v>47141.033000000003</v>
      </c>
      <c r="Z129" s="6">
        <v>10089.367</v>
      </c>
      <c r="AA129" s="7">
        <v>0.33757999999999999</v>
      </c>
      <c r="AB129" s="6">
        <v>7164.0330000000004</v>
      </c>
      <c r="AC129" s="7">
        <v>0.1792</v>
      </c>
    </row>
    <row r="130" spans="1:29" hidden="1" x14ac:dyDescent="0.2">
      <c r="A130" s="5" t="s">
        <v>433</v>
      </c>
      <c r="B130" s="5" t="s">
        <v>434</v>
      </c>
      <c r="C130" s="5" t="s">
        <v>435</v>
      </c>
      <c r="D130" s="5" t="s">
        <v>66</v>
      </c>
      <c r="E130" s="5" t="s">
        <v>41</v>
      </c>
      <c r="F130" s="6">
        <v>154875.75399999999</v>
      </c>
      <c r="G130" s="6">
        <v>157048.18400000001</v>
      </c>
      <c r="H130" s="6">
        <v>159541.891</v>
      </c>
      <c r="I130" s="6">
        <v>161005.30900000001</v>
      </c>
      <c r="J130" s="6">
        <v>162656.38699999999</v>
      </c>
      <c r="K130" s="6">
        <v>164441.05600000001</v>
      </c>
      <c r="L130" s="6">
        <v>167676.361</v>
      </c>
      <c r="M130" s="6">
        <v>170523.68100000001</v>
      </c>
      <c r="N130" s="6">
        <v>172838.696</v>
      </c>
      <c r="O130" s="6">
        <v>174975.54</v>
      </c>
      <c r="P130" s="6">
        <v>177476</v>
      </c>
      <c r="Q130" s="6">
        <v>179371.209</v>
      </c>
      <c r="R130" s="6">
        <v>180788.579</v>
      </c>
      <c r="S130" s="6">
        <v>182155.25099999999</v>
      </c>
      <c r="T130" s="6">
        <v>186432.70800000001</v>
      </c>
      <c r="U130" s="6">
        <v>189309.239</v>
      </c>
      <c r="V130" s="6">
        <v>192425.842</v>
      </c>
      <c r="W130" s="6">
        <v>195324.31</v>
      </c>
      <c r="X130" s="6">
        <v>198592.42600000001</v>
      </c>
      <c r="Y130" s="6">
        <v>201970.55100000001</v>
      </c>
      <c r="Z130" s="6">
        <v>22600.245999999999</v>
      </c>
      <c r="AA130" s="7">
        <v>0.14593</v>
      </c>
      <c r="AB130" s="6">
        <v>24494.550999999999</v>
      </c>
      <c r="AC130" s="7">
        <v>0.13802</v>
      </c>
    </row>
    <row r="131" spans="1:29" hidden="1" x14ac:dyDescent="0.2">
      <c r="A131" s="5" t="s">
        <v>436</v>
      </c>
      <c r="B131" s="5" t="s">
        <v>437</v>
      </c>
      <c r="C131" s="5" t="s">
        <v>438</v>
      </c>
      <c r="D131" s="5" t="s">
        <v>55</v>
      </c>
      <c r="E131" s="5" t="s">
        <v>41</v>
      </c>
      <c r="F131" s="6">
        <v>11723.37</v>
      </c>
      <c r="G131" s="6">
        <v>11965.111999999999</v>
      </c>
      <c r="H131" s="6">
        <v>12198.8</v>
      </c>
      <c r="I131" s="6">
        <v>12417.626</v>
      </c>
      <c r="J131" s="6">
        <v>12601.106</v>
      </c>
      <c r="K131" s="6">
        <v>12857.073</v>
      </c>
      <c r="L131" s="6">
        <v>13156.163</v>
      </c>
      <c r="M131" s="6">
        <v>13424.357</v>
      </c>
      <c r="N131" s="6">
        <v>13630.822</v>
      </c>
      <c r="O131" s="6">
        <v>13769.921</v>
      </c>
      <c r="P131" s="6">
        <v>13926</v>
      </c>
      <c r="Q131" s="6">
        <v>13931.218999999999</v>
      </c>
      <c r="R131" s="6">
        <v>14003.037</v>
      </c>
      <c r="S131" s="6">
        <v>14014.721</v>
      </c>
      <c r="T131" s="6">
        <v>14103.38</v>
      </c>
      <c r="U131" s="6">
        <v>14632.463</v>
      </c>
      <c r="V131" s="6">
        <v>15036.531000000001</v>
      </c>
      <c r="W131" s="6">
        <v>15761.421</v>
      </c>
      <c r="X131" s="6">
        <v>16552.463</v>
      </c>
      <c r="Y131" s="6">
        <v>16907.226999999999</v>
      </c>
      <c r="Z131" s="6">
        <v>2202.63</v>
      </c>
      <c r="AA131" s="7">
        <v>0.18787999999999999</v>
      </c>
      <c r="AB131" s="6">
        <v>2981.2269999999999</v>
      </c>
      <c r="AC131" s="7">
        <v>0.21407999999999999</v>
      </c>
    </row>
    <row r="132" spans="1:29" hidden="1" x14ac:dyDescent="0.2">
      <c r="A132" s="5" t="s">
        <v>439</v>
      </c>
      <c r="B132" s="5" t="s">
        <v>440</v>
      </c>
      <c r="C132" s="5" t="s">
        <v>441</v>
      </c>
      <c r="D132" s="5" t="s">
        <v>49</v>
      </c>
      <c r="E132" s="5" t="s">
        <v>41</v>
      </c>
      <c r="F132" s="6">
        <v>219.292</v>
      </c>
      <c r="G132" s="6">
        <v>211.803</v>
      </c>
      <c r="H132" s="6">
        <v>207.87</v>
      </c>
      <c r="I132" s="6">
        <v>201.41200000000001</v>
      </c>
      <c r="J132" s="6">
        <v>198.80099999999999</v>
      </c>
      <c r="K132" s="6">
        <v>196.43700000000001</v>
      </c>
      <c r="L132" s="6">
        <v>191.893</v>
      </c>
      <c r="M132" s="6">
        <v>185.64500000000001</v>
      </c>
      <c r="N132" s="6">
        <v>185.04300000000001</v>
      </c>
      <c r="O132" s="6">
        <v>178.83799999999999</v>
      </c>
      <c r="P132" s="6">
        <v>176</v>
      </c>
      <c r="Q132" s="6">
        <v>185.55</v>
      </c>
      <c r="R132" s="6">
        <v>185.21799999999999</v>
      </c>
      <c r="S132" s="6">
        <v>185.839</v>
      </c>
      <c r="T132" s="6">
        <v>185.82</v>
      </c>
      <c r="U132" s="6">
        <v>185.38200000000001</v>
      </c>
      <c r="V132" s="6">
        <v>186.90700000000001</v>
      </c>
      <c r="W132" s="6">
        <v>187.18600000000001</v>
      </c>
      <c r="X132" s="6">
        <v>187.227</v>
      </c>
      <c r="Y132" s="6">
        <v>187.19</v>
      </c>
      <c r="Z132" s="6">
        <v>-43.292000000000002</v>
      </c>
      <c r="AA132" s="7" t="s">
        <v>442</v>
      </c>
      <c r="AB132" s="6">
        <v>11.19</v>
      </c>
      <c r="AC132" s="7">
        <v>6.3579999999999998E-2</v>
      </c>
    </row>
    <row r="133" spans="1:29" hidden="1" x14ac:dyDescent="0.2">
      <c r="A133" s="5" t="s">
        <v>443</v>
      </c>
      <c r="B133" s="5" t="s">
        <v>444</v>
      </c>
      <c r="C133" s="5" t="s">
        <v>445</v>
      </c>
      <c r="D133" s="5" t="s">
        <v>49</v>
      </c>
      <c r="E133" s="5" t="s">
        <v>41</v>
      </c>
      <c r="F133" s="6">
        <v>3620.4250000000002</v>
      </c>
      <c r="G133" s="6">
        <v>3701.172</v>
      </c>
      <c r="H133" s="6">
        <v>3785.7649999999999</v>
      </c>
      <c r="I133" s="6">
        <v>3821.453</v>
      </c>
      <c r="J133" s="6">
        <v>3882.2359999999999</v>
      </c>
      <c r="K133" s="6">
        <v>3972.8339999999998</v>
      </c>
      <c r="L133" s="6">
        <v>4083.3139999999999</v>
      </c>
      <c r="M133" s="6">
        <v>4183.0550000000003</v>
      </c>
      <c r="N133" s="6">
        <v>4273.6580000000004</v>
      </c>
      <c r="O133" s="6">
        <v>4363.0230000000001</v>
      </c>
      <c r="P133" s="6">
        <v>4440</v>
      </c>
      <c r="Q133" s="6">
        <v>4451.4170000000004</v>
      </c>
      <c r="R133" s="6">
        <v>4510.1840000000002</v>
      </c>
      <c r="S133" s="6">
        <v>4541.107</v>
      </c>
      <c r="T133" s="6">
        <v>4580.875</v>
      </c>
      <c r="U133" s="6">
        <v>4574.9840000000004</v>
      </c>
      <c r="V133" s="6">
        <v>4570.7780000000002</v>
      </c>
      <c r="W133" s="6">
        <v>4672.2250000000004</v>
      </c>
      <c r="X133" s="6">
        <v>4742.2650000000003</v>
      </c>
      <c r="Y133" s="6">
        <v>4788.7759999999998</v>
      </c>
      <c r="Z133" s="6">
        <v>819.57500000000005</v>
      </c>
      <c r="AA133" s="7">
        <v>0.22638</v>
      </c>
      <c r="AB133" s="6">
        <v>348.77600000000001</v>
      </c>
      <c r="AC133" s="7">
        <v>7.8549999999999995E-2</v>
      </c>
    </row>
    <row r="134" spans="1:29" hidden="1" x14ac:dyDescent="0.2">
      <c r="A134" s="5" t="s">
        <v>446</v>
      </c>
      <c r="B134" s="5" t="s">
        <v>447</v>
      </c>
      <c r="C134" s="5" t="s">
        <v>448</v>
      </c>
      <c r="D134" s="5" t="s">
        <v>49</v>
      </c>
      <c r="E134" s="5" t="s">
        <v>41</v>
      </c>
      <c r="F134" s="6">
        <v>1151.173</v>
      </c>
      <c r="G134" s="6">
        <v>1157.393</v>
      </c>
      <c r="H134" s="6">
        <v>1159.508</v>
      </c>
      <c r="I134" s="6">
        <v>1158.799</v>
      </c>
      <c r="J134" s="6">
        <v>1174.1579999999999</v>
      </c>
      <c r="K134" s="6">
        <v>1172.3969999999999</v>
      </c>
      <c r="L134" s="6">
        <v>1163.6980000000001</v>
      </c>
      <c r="M134" s="6">
        <v>1169.69</v>
      </c>
      <c r="N134" s="6">
        <v>1174.7460000000001</v>
      </c>
      <c r="O134" s="6">
        <v>1176.692</v>
      </c>
      <c r="P134" s="6">
        <v>1185</v>
      </c>
      <c r="Q134" s="6">
        <v>1188.2940000000001</v>
      </c>
      <c r="R134" s="6">
        <v>1197.33</v>
      </c>
      <c r="S134" s="6">
        <v>1212.0429999999999</v>
      </c>
      <c r="T134" s="6">
        <v>1211.953</v>
      </c>
      <c r="U134" s="6">
        <v>1213.787</v>
      </c>
      <c r="V134" s="6">
        <v>1196.42</v>
      </c>
      <c r="W134" s="6">
        <v>1204.575</v>
      </c>
      <c r="X134" s="6">
        <v>1204.021</v>
      </c>
      <c r="Y134" s="6">
        <v>1210.079</v>
      </c>
      <c r="Z134" s="6">
        <v>33.826999999999998</v>
      </c>
      <c r="AA134" s="7">
        <v>2.938E-2</v>
      </c>
      <c r="AB134" s="6">
        <v>25.079000000000001</v>
      </c>
      <c r="AC134" s="7">
        <v>2.1160000000000002E-2</v>
      </c>
    </row>
    <row r="135" spans="1:29" hidden="1" x14ac:dyDescent="0.2">
      <c r="A135" s="5" t="s">
        <v>449</v>
      </c>
      <c r="B135" s="5" t="s">
        <v>450</v>
      </c>
      <c r="C135" s="5" t="s">
        <v>451</v>
      </c>
      <c r="D135" s="5" t="s">
        <v>73</v>
      </c>
      <c r="E135" s="5" t="s">
        <v>41</v>
      </c>
      <c r="F135" s="6">
        <v>43495.512000000002</v>
      </c>
      <c r="G135" s="6">
        <v>43769.830999999998</v>
      </c>
      <c r="H135" s="6">
        <v>43876.68</v>
      </c>
      <c r="I135" s="6">
        <v>44086.521999999997</v>
      </c>
      <c r="J135" s="6">
        <v>44181.322</v>
      </c>
      <c r="K135" s="6">
        <v>44429.902000000002</v>
      </c>
      <c r="L135" s="6">
        <v>44832.665999999997</v>
      </c>
      <c r="M135" s="6">
        <v>45170.137999999999</v>
      </c>
      <c r="N135" s="6">
        <v>45453.648999999998</v>
      </c>
      <c r="O135" s="6">
        <v>45499.249000000003</v>
      </c>
      <c r="P135" s="6">
        <v>45370</v>
      </c>
      <c r="Q135" s="6">
        <v>45429.239000000001</v>
      </c>
      <c r="R135" s="6">
        <v>45530.451999999997</v>
      </c>
      <c r="S135" s="6">
        <v>45585.103000000003</v>
      </c>
      <c r="T135" s="6">
        <v>45680.756000000001</v>
      </c>
      <c r="U135" s="6">
        <v>45813.947999999997</v>
      </c>
      <c r="V135" s="6">
        <v>45970.207999999999</v>
      </c>
      <c r="W135" s="6">
        <v>46324.862999999998</v>
      </c>
      <c r="X135" s="6">
        <v>46604.517</v>
      </c>
      <c r="Y135" s="6">
        <v>47094.086000000003</v>
      </c>
      <c r="Z135" s="6">
        <v>1874.4880000000001</v>
      </c>
      <c r="AA135" s="7">
        <v>4.3099999999999999E-2</v>
      </c>
      <c r="AB135" s="6">
        <v>1724.086</v>
      </c>
      <c r="AC135" s="7">
        <v>3.7999999999999999E-2</v>
      </c>
    </row>
    <row r="136" spans="1:29" hidden="1" x14ac:dyDescent="0.2">
      <c r="A136" s="5" t="s">
        <v>452</v>
      </c>
      <c r="B136" s="5" t="s">
        <v>453</v>
      </c>
      <c r="C136" s="5" t="s">
        <v>454</v>
      </c>
      <c r="D136" s="5" t="s">
        <v>49</v>
      </c>
      <c r="E136" s="5" t="s">
        <v>41</v>
      </c>
      <c r="F136" s="6">
        <v>1491.396</v>
      </c>
      <c r="G136" s="6">
        <v>1510.2070000000001</v>
      </c>
      <c r="H136" s="6">
        <v>1529.55</v>
      </c>
      <c r="I136" s="6">
        <v>1551.4760000000001</v>
      </c>
      <c r="J136" s="6">
        <v>1574.3150000000001</v>
      </c>
      <c r="K136" s="6">
        <v>1600.462</v>
      </c>
      <c r="L136" s="6">
        <v>1630.646</v>
      </c>
      <c r="M136" s="6">
        <v>1654.7760000000001</v>
      </c>
      <c r="N136" s="6">
        <v>1683.5920000000001</v>
      </c>
      <c r="O136" s="6">
        <v>1700.8689999999999</v>
      </c>
      <c r="P136" s="6">
        <v>1710</v>
      </c>
      <c r="Q136" s="6">
        <v>1725.212</v>
      </c>
      <c r="R136" s="6">
        <v>1734.9069999999999</v>
      </c>
      <c r="S136" s="6">
        <v>1755.626</v>
      </c>
      <c r="T136" s="6">
        <v>1776.8050000000001</v>
      </c>
      <c r="U136" s="6">
        <v>1770.2260000000001</v>
      </c>
      <c r="V136" s="6">
        <v>1783.627</v>
      </c>
      <c r="W136" s="6">
        <v>1812.914</v>
      </c>
      <c r="X136" s="6">
        <v>1861.9659999999999</v>
      </c>
      <c r="Y136" s="6">
        <v>1911.8309999999999</v>
      </c>
      <c r="Z136" s="6">
        <v>218.60400000000001</v>
      </c>
      <c r="AA136" s="7">
        <v>0.14657999999999999</v>
      </c>
      <c r="AB136" s="6">
        <v>201.83099999999999</v>
      </c>
      <c r="AC136" s="7">
        <v>0.11803</v>
      </c>
    </row>
    <row r="137" spans="1:29" hidden="1" x14ac:dyDescent="0.2">
      <c r="A137" s="5" t="s">
        <v>455</v>
      </c>
      <c r="B137" s="5" t="s">
        <v>456</v>
      </c>
      <c r="C137" s="5" t="s">
        <v>457</v>
      </c>
      <c r="D137" s="5" t="s">
        <v>55</v>
      </c>
      <c r="E137" s="5" t="s">
        <v>41</v>
      </c>
      <c r="F137" s="6">
        <v>2298.3290000000002</v>
      </c>
      <c r="G137" s="6">
        <v>2341.8240000000001</v>
      </c>
      <c r="H137" s="6">
        <v>2374.924</v>
      </c>
      <c r="I137" s="6">
        <v>2383.0569999999998</v>
      </c>
      <c r="J137" s="6">
        <v>2400.1149999999998</v>
      </c>
      <c r="K137" s="6">
        <v>2430.306</v>
      </c>
      <c r="L137" s="6">
        <v>2453.0749999999998</v>
      </c>
      <c r="M137" s="6">
        <v>2460.7170000000001</v>
      </c>
      <c r="N137" s="6">
        <v>2475.88</v>
      </c>
      <c r="O137" s="6">
        <v>2483.6419999999998</v>
      </c>
      <c r="P137" s="6">
        <v>2480</v>
      </c>
      <c r="Q137" s="6">
        <v>2508.288</v>
      </c>
      <c r="R137" s="6">
        <v>2527.3470000000002</v>
      </c>
      <c r="S137" s="6">
        <v>2532.4450000000002</v>
      </c>
      <c r="T137" s="6">
        <v>2551.0039999999999</v>
      </c>
      <c r="U137" s="6">
        <v>2561.5160000000001</v>
      </c>
      <c r="V137" s="6">
        <v>2578.703</v>
      </c>
      <c r="W137" s="6">
        <v>2621.0659999999998</v>
      </c>
      <c r="X137" s="6">
        <v>2664.489</v>
      </c>
      <c r="Y137" s="6">
        <v>2718.4989999999998</v>
      </c>
      <c r="Z137" s="6">
        <v>181.67099999999999</v>
      </c>
      <c r="AA137" s="7">
        <v>7.9039999999999999E-2</v>
      </c>
      <c r="AB137" s="6">
        <v>238.499</v>
      </c>
      <c r="AC137" s="7">
        <v>9.6170000000000005E-2</v>
      </c>
    </row>
    <row r="138" spans="1:29" hidden="1" x14ac:dyDescent="0.2">
      <c r="A138" s="5" t="s">
        <v>458</v>
      </c>
      <c r="B138" s="5" t="s">
        <v>459</v>
      </c>
      <c r="C138" s="5" t="s">
        <v>460</v>
      </c>
      <c r="D138" s="5" t="s">
        <v>73</v>
      </c>
      <c r="E138" s="5" t="s">
        <v>41</v>
      </c>
      <c r="F138" s="6">
        <v>2813.9769999999999</v>
      </c>
      <c r="G138" s="6">
        <v>2814.547</v>
      </c>
      <c r="H138" s="6">
        <v>2808.864</v>
      </c>
      <c r="I138" s="6">
        <v>2805.9810000000002</v>
      </c>
      <c r="J138" s="6">
        <v>2816.0279999999998</v>
      </c>
      <c r="K138" s="6">
        <v>2813.4070000000002</v>
      </c>
      <c r="L138" s="6">
        <v>2828.52</v>
      </c>
      <c r="M138" s="6">
        <v>2829.7860000000001</v>
      </c>
      <c r="N138" s="6">
        <v>2828.0990000000002</v>
      </c>
      <c r="O138" s="6">
        <v>2816.9609999999998</v>
      </c>
      <c r="P138" s="6">
        <v>2809</v>
      </c>
      <c r="Q138" s="6">
        <v>2834.2890000000002</v>
      </c>
      <c r="R138" s="6">
        <v>2834.34</v>
      </c>
      <c r="S138" s="6">
        <v>2869.0459999999998</v>
      </c>
      <c r="T138" s="6">
        <v>2899.5859999999998</v>
      </c>
      <c r="U138" s="6">
        <v>2900.17</v>
      </c>
      <c r="V138" s="6">
        <v>2936.6990000000001</v>
      </c>
      <c r="W138" s="6">
        <v>2981.027</v>
      </c>
      <c r="X138" s="6">
        <v>3020.7669999999998</v>
      </c>
      <c r="Y138" s="6">
        <v>3066.1120000000001</v>
      </c>
      <c r="Z138" s="6">
        <v>-4.9770000000000003</v>
      </c>
      <c r="AA138" s="7" t="s">
        <v>461</v>
      </c>
      <c r="AB138" s="6">
        <v>257.11200000000002</v>
      </c>
      <c r="AC138" s="7">
        <v>9.153E-2</v>
      </c>
    </row>
    <row r="139" spans="1:29" hidden="1" x14ac:dyDescent="0.2">
      <c r="A139" s="5" t="s">
        <v>462</v>
      </c>
      <c r="B139" s="5" t="s">
        <v>463</v>
      </c>
      <c r="C139" s="5" t="s">
        <v>464</v>
      </c>
      <c r="D139" s="5" t="s">
        <v>55</v>
      </c>
      <c r="E139" s="5" t="s">
        <v>41</v>
      </c>
      <c r="F139" s="6">
        <v>15611.073</v>
      </c>
      <c r="G139" s="6">
        <v>15956.008</v>
      </c>
      <c r="H139" s="6">
        <v>16217.191000000001</v>
      </c>
      <c r="I139" s="6">
        <v>16338.084000000001</v>
      </c>
      <c r="J139" s="6">
        <v>16692.656999999999</v>
      </c>
      <c r="K139" s="6">
        <v>17089.275000000001</v>
      </c>
      <c r="L139" s="6">
        <v>17522.489000000001</v>
      </c>
      <c r="M139" s="6">
        <v>17963.04</v>
      </c>
      <c r="N139" s="6">
        <v>18142.863000000001</v>
      </c>
      <c r="O139" s="6">
        <v>18294.202000000001</v>
      </c>
      <c r="P139" s="6">
        <v>18386</v>
      </c>
      <c r="Q139" s="6">
        <v>18465.080000000002</v>
      </c>
      <c r="R139" s="6">
        <v>18757.330999999998</v>
      </c>
      <c r="S139" s="6">
        <v>19169.005000000001</v>
      </c>
      <c r="T139" s="6">
        <v>19389.314999999999</v>
      </c>
      <c r="U139" s="6">
        <v>19613.87</v>
      </c>
      <c r="V139" s="6">
        <v>19956.837</v>
      </c>
      <c r="W139" s="6">
        <v>20260.862000000001</v>
      </c>
      <c r="X139" s="6">
        <v>20823.163</v>
      </c>
      <c r="Y139" s="6">
        <v>21211.67</v>
      </c>
      <c r="Z139" s="6">
        <v>2774.9270000000001</v>
      </c>
      <c r="AA139" s="7">
        <v>0.17774999999999999</v>
      </c>
      <c r="AB139" s="6">
        <v>2825.67</v>
      </c>
      <c r="AC139" s="7">
        <v>0.15368999999999999</v>
      </c>
    </row>
    <row r="140" spans="1:29" hidden="1" x14ac:dyDescent="0.2">
      <c r="A140" s="5" t="s">
        <v>465</v>
      </c>
      <c r="B140" s="5" t="s">
        <v>466</v>
      </c>
      <c r="C140" s="5" t="s">
        <v>467</v>
      </c>
      <c r="D140" s="5" t="s">
        <v>91</v>
      </c>
      <c r="E140" s="5" t="s">
        <v>41</v>
      </c>
      <c r="F140" s="6">
        <v>3218.1590000000001</v>
      </c>
      <c r="G140" s="6">
        <v>3245.806</v>
      </c>
      <c r="H140" s="6">
        <v>3257.6970000000001</v>
      </c>
      <c r="I140" s="6">
        <v>3307.3180000000002</v>
      </c>
      <c r="J140" s="6">
        <v>3340.71</v>
      </c>
      <c r="K140" s="6">
        <v>3371.9830000000002</v>
      </c>
      <c r="L140" s="6">
        <v>3412.0630000000001</v>
      </c>
      <c r="M140" s="6">
        <v>3452.3009999999999</v>
      </c>
      <c r="N140" s="6">
        <v>3493.8020000000001</v>
      </c>
      <c r="O140" s="6">
        <v>3529.23</v>
      </c>
      <c r="P140" s="6">
        <v>3555</v>
      </c>
      <c r="Q140" s="6">
        <v>3573.45</v>
      </c>
      <c r="R140" s="6">
        <v>3595.1289999999999</v>
      </c>
      <c r="S140" s="6">
        <v>3614.3449999999998</v>
      </c>
      <c r="T140" s="6">
        <v>3633.1709999999998</v>
      </c>
      <c r="U140" s="6">
        <v>3632.913</v>
      </c>
      <c r="V140" s="6">
        <v>3619.0540000000001</v>
      </c>
      <c r="W140" s="6">
        <v>3639.4650000000001</v>
      </c>
      <c r="X140" s="6">
        <v>3643.098</v>
      </c>
      <c r="Y140" s="6">
        <v>3654.12</v>
      </c>
      <c r="Z140" s="6">
        <v>336.84100000000001</v>
      </c>
      <c r="AA140" s="7">
        <v>0.10467</v>
      </c>
      <c r="AB140" s="6">
        <v>99.12</v>
      </c>
      <c r="AC140" s="7">
        <v>2.7879999999999999E-2</v>
      </c>
    </row>
    <row r="141" spans="1:29" hidden="1" x14ac:dyDescent="0.2">
      <c r="A141" s="5" t="s">
        <v>468</v>
      </c>
      <c r="B141" s="5" t="s">
        <v>469</v>
      </c>
      <c r="C141" s="5" t="s">
        <v>470</v>
      </c>
      <c r="D141" s="5" t="s">
        <v>106</v>
      </c>
      <c r="E141" s="5" t="s">
        <v>41</v>
      </c>
      <c r="F141" s="6">
        <v>504.07600000000002</v>
      </c>
      <c r="G141" s="6">
        <v>497.57600000000002</v>
      </c>
      <c r="H141" s="6">
        <v>488.90899999999999</v>
      </c>
      <c r="I141" s="6">
        <v>489.58300000000003</v>
      </c>
      <c r="J141" s="6">
        <v>486.26299999999998</v>
      </c>
      <c r="K141" s="6">
        <v>484.74900000000002</v>
      </c>
      <c r="L141" s="6">
        <v>490.41199999999998</v>
      </c>
      <c r="M141" s="6">
        <v>493.08</v>
      </c>
      <c r="N141" s="6">
        <v>496.44200000000001</v>
      </c>
      <c r="O141" s="6">
        <v>498.37200000000001</v>
      </c>
      <c r="P141" s="6">
        <v>495</v>
      </c>
      <c r="Q141" s="6">
        <v>497.61500000000001</v>
      </c>
      <c r="R141" s="6">
        <v>504.94</v>
      </c>
      <c r="S141" s="6">
        <v>507.3</v>
      </c>
      <c r="T141" s="6">
        <v>508.64100000000002</v>
      </c>
      <c r="U141" s="6">
        <v>509.30900000000003</v>
      </c>
      <c r="V141" s="6">
        <v>519.87</v>
      </c>
      <c r="W141" s="6">
        <v>522.91499999999996</v>
      </c>
      <c r="X141" s="6">
        <v>527.303</v>
      </c>
      <c r="Y141" s="6">
        <v>528.93700000000001</v>
      </c>
      <c r="Z141" s="6">
        <v>-9.0760000000000005</v>
      </c>
      <c r="AA141" s="7" t="s">
        <v>471</v>
      </c>
      <c r="AB141" s="6">
        <v>33.936999999999998</v>
      </c>
      <c r="AC141" s="7">
        <v>6.8559999999999996E-2</v>
      </c>
    </row>
    <row r="142" spans="1:29" hidden="1" x14ac:dyDescent="0.2">
      <c r="A142" s="5" t="s">
        <v>472</v>
      </c>
      <c r="B142" s="5" t="s">
        <v>473</v>
      </c>
      <c r="C142" s="5" t="s">
        <v>474</v>
      </c>
      <c r="D142" s="5" t="s">
        <v>106</v>
      </c>
      <c r="E142" s="5" t="s">
        <v>41</v>
      </c>
      <c r="F142" s="6">
        <v>3060.2750000000001</v>
      </c>
      <c r="G142" s="6">
        <v>3098.4870000000001</v>
      </c>
      <c r="H142" s="6">
        <v>3146.9229999999998</v>
      </c>
      <c r="I142" s="6">
        <v>3176.627</v>
      </c>
      <c r="J142" s="6">
        <v>3224.91</v>
      </c>
      <c r="K142" s="6">
        <v>3294.3440000000001</v>
      </c>
      <c r="L142" s="6">
        <v>3363.174</v>
      </c>
      <c r="M142" s="6">
        <v>3429.634</v>
      </c>
      <c r="N142" s="6">
        <v>3503.5129999999999</v>
      </c>
      <c r="O142" s="6">
        <v>3546.24</v>
      </c>
      <c r="P142" s="6">
        <v>3583</v>
      </c>
      <c r="Q142" s="6">
        <v>3602.64</v>
      </c>
      <c r="R142" s="6">
        <v>3667.0010000000002</v>
      </c>
      <c r="S142" s="6">
        <v>3728.009</v>
      </c>
      <c r="T142" s="6">
        <v>3779.174</v>
      </c>
      <c r="U142" s="6">
        <v>3862.32</v>
      </c>
      <c r="V142" s="6">
        <v>3960.806</v>
      </c>
      <c r="W142" s="6">
        <v>4053.46</v>
      </c>
      <c r="X142" s="6">
        <v>4172.4769999999999</v>
      </c>
      <c r="Y142" s="6">
        <v>4295.6670000000004</v>
      </c>
      <c r="Z142" s="6">
        <v>522.72500000000002</v>
      </c>
      <c r="AA142" s="7">
        <v>0.17080999999999999</v>
      </c>
      <c r="AB142" s="6">
        <v>712.66700000000003</v>
      </c>
      <c r="AC142" s="7">
        <v>0.19889999999999999</v>
      </c>
    </row>
    <row r="143" spans="1:29" hidden="1" x14ac:dyDescent="0.2">
      <c r="A143" s="5" t="s">
        <v>475</v>
      </c>
      <c r="B143" s="5" t="s">
        <v>476</v>
      </c>
      <c r="C143" s="5" t="s">
        <v>477</v>
      </c>
      <c r="D143" s="5" t="s">
        <v>40</v>
      </c>
      <c r="E143" s="5" t="s">
        <v>41</v>
      </c>
      <c r="F143" s="6">
        <v>1259.867</v>
      </c>
      <c r="G143" s="6">
        <v>1266.0050000000001</v>
      </c>
      <c r="H143" s="6">
        <v>1279.981</v>
      </c>
      <c r="I143" s="6">
        <v>1292.9449999999999</v>
      </c>
      <c r="J143" s="6">
        <v>1313.124</v>
      </c>
      <c r="K143" s="6">
        <v>1338.67</v>
      </c>
      <c r="L143" s="6">
        <v>1363.45</v>
      </c>
      <c r="M143" s="6">
        <v>1395.6769999999999</v>
      </c>
      <c r="N143" s="6">
        <v>1419.115</v>
      </c>
      <c r="O143" s="6">
        <v>1426.079</v>
      </c>
      <c r="P143" s="6">
        <v>1428</v>
      </c>
      <c r="Q143" s="6">
        <v>1406.6479999999999</v>
      </c>
      <c r="R143" s="6">
        <v>1414.037</v>
      </c>
      <c r="S143" s="6">
        <v>1424.4580000000001</v>
      </c>
      <c r="T143" s="6">
        <v>1434.386</v>
      </c>
      <c r="U143" s="6">
        <v>1435.623</v>
      </c>
      <c r="V143" s="6">
        <v>1433.9939999999999</v>
      </c>
      <c r="W143" s="6">
        <v>1439.162</v>
      </c>
      <c r="X143" s="6">
        <v>1458.778</v>
      </c>
      <c r="Y143" s="6">
        <v>1493.4839999999999</v>
      </c>
      <c r="Z143" s="6">
        <v>168.13300000000001</v>
      </c>
      <c r="AA143" s="7">
        <v>0.13345000000000001</v>
      </c>
      <c r="AB143" s="6">
        <v>65.483999999999995</v>
      </c>
      <c r="AC143" s="7">
        <v>4.5859999999999998E-2</v>
      </c>
    </row>
    <row r="144" spans="1:29" hidden="1" x14ac:dyDescent="0.2">
      <c r="A144" s="5" t="s">
        <v>478</v>
      </c>
      <c r="B144" s="5" t="s">
        <v>479</v>
      </c>
      <c r="C144" s="5" t="s">
        <v>480</v>
      </c>
      <c r="D144" s="5" t="s">
        <v>49</v>
      </c>
      <c r="E144" s="5" t="s">
        <v>41</v>
      </c>
      <c r="F144" s="6">
        <v>2747.1469999999999</v>
      </c>
      <c r="G144" s="6">
        <v>2787.404</v>
      </c>
      <c r="H144" s="6">
        <v>2828.5929999999998</v>
      </c>
      <c r="I144" s="6">
        <v>2874.5990000000002</v>
      </c>
      <c r="J144" s="6">
        <v>2922.2759999999998</v>
      </c>
      <c r="K144" s="6">
        <v>2976.1019999999999</v>
      </c>
      <c r="L144" s="6">
        <v>3037.5529999999999</v>
      </c>
      <c r="M144" s="6">
        <v>3087.67</v>
      </c>
      <c r="N144" s="6">
        <v>3146.5859999999998</v>
      </c>
      <c r="O144" s="6">
        <v>3183.9270000000001</v>
      </c>
      <c r="P144" s="6">
        <v>3206</v>
      </c>
      <c r="Q144" s="6">
        <v>3223.002</v>
      </c>
      <c r="R144" s="6">
        <v>3231.2020000000002</v>
      </c>
      <c r="S144" s="6">
        <v>3247.5250000000001</v>
      </c>
      <c r="T144" s="6">
        <v>3248.067</v>
      </c>
      <c r="U144" s="6">
        <v>3262.627</v>
      </c>
      <c r="V144" s="6">
        <v>3275.221</v>
      </c>
      <c r="W144" s="6">
        <v>3325.442</v>
      </c>
      <c r="X144" s="6">
        <v>3379.0630000000001</v>
      </c>
      <c r="Y144" s="6">
        <v>3428.9079999999999</v>
      </c>
      <c r="Z144" s="6">
        <v>458.85300000000001</v>
      </c>
      <c r="AA144" s="7">
        <v>0.16703000000000001</v>
      </c>
      <c r="AB144" s="6">
        <v>222.90799999999999</v>
      </c>
      <c r="AC144" s="7">
        <v>6.9529999999999995E-2</v>
      </c>
    </row>
    <row r="145" spans="1:29" hidden="1" x14ac:dyDescent="0.2">
      <c r="A145" s="5" t="s">
        <v>481</v>
      </c>
      <c r="B145" s="5" t="s">
        <v>482</v>
      </c>
      <c r="C145" s="5" t="s">
        <v>483</v>
      </c>
      <c r="D145" s="5" t="s">
        <v>55</v>
      </c>
      <c r="E145" s="5" t="s">
        <v>41</v>
      </c>
      <c r="F145" s="6">
        <v>57398.053999999996</v>
      </c>
      <c r="G145" s="6">
        <v>58680.464</v>
      </c>
      <c r="H145" s="6">
        <v>59923.712</v>
      </c>
      <c r="I145" s="6">
        <v>61094.008000000002</v>
      </c>
      <c r="J145" s="6">
        <v>62090.150999999998</v>
      </c>
      <c r="K145" s="6">
        <v>63443.381999999998</v>
      </c>
      <c r="L145" s="6">
        <v>65010.171999999999</v>
      </c>
      <c r="M145" s="6">
        <v>66425.23</v>
      </c>
      <c r="N145" s="6">
        <v>67534.956999999995</v>
      </c>
      <c r="O145" s="6">
        <v>68310.281000000003</v>
      </c>
      <c r="P145" s="6">
        <v>69169</v>
      </c>
      <c r="Q145" s="6">
        <v>69664.058000000005</v>
      </c>
      <c r="R145" s="6">
        <v>70395.176999999996</v>
      </c>
      <c r="S145" s="6">
        <v>70991.455000000002</v>
      </c>
      <c r="T145" s="6">
        <v>71483.168999999994</v>
      </c>
      <c r="U145" s="6">
        <v>72793.436000000002</v>
      </c>
      <c r="V145" s="6">
        <v>73456.337</v>
      </c>
      <c r="W145" s="6">
        <v>74026.903999999995</v>
      </c>
      <c r="X145" s="6">
        <v>74716.956999999995</v>
      </c>
      <c r="Y145" s="6">
        <v>75348</v>
      </c>
      <c r="Z145" s="6">
        <v>11770.946</v>
      </c>
      <c r="AA145" s="7">
        <v>0.20508000000000001</v>
      </c>
      <c r="AB145" s="6">
        <v>6179</v>
      </c>
      <c r="AC145" s="7">
        <v>8.9330000000000007E-2</v>
      </c>
    </row>
    <row r="146" spans="1:29" hidden="1" x14ac:dyDescent="0.2">
      <c r="A146" s="5" t="s">
        <v>484</v>
      </c>
      <c r="B146" s="5" t="s">
        <v>485</v>
      </c>
      <c r="C146" s="5" t="s">
        <v>486</v>
      </c>
      <c r="D146" s="5" t="s">
        <v>40</v>
      </c>
      <c r="E146" s="5" t="s">
        <v>41</v>
      </c>
      <c r="F146" s="6">
        <v>2628.893</v>
      </c>
      <c r="G146" s="6">
        <v>2704.94</v>
      </c>
      <c r="H146" s="6">
        <v>2742.0050000000001</v>
      </c>
      <c r="I146" s="6">
        <v>2766.9940000000001</v>
      </c>
      <c r="J146" s="6">
        <v>2808.1849999999999</v>
      </c>
      <c r="K146" s="6">
        <v>2854.3159999999998</v>
      </c>
      <c r="L146" s="6">
        <v>2901.6320000000001</v>
      </c>
      <c r="M146" s="6">
        <v>2936.7689999999998</v>
      </c>
      <c r="N146" s="6">
        <v>2963.654</v>
      </c>
      <c r="O146" s="6">
        <v>2990.4630000000002</v>
      </c>
      <c r="P146" s="6">
        <v>3015</v>
      </c>
      <c r="Q146" s="6">
        <v>3019.8389999999999</v>
      </c>
      <c r="R146" s="6">
        <v>3019.0520000000001</v>
      </c>
      <c r="S146" s="6">
        <v>3024.779</v>
      </c>
      <c r="T146" s="6">
        <v>3032.8820000000001</v>
      </c>
      <c r="U146" s="6">
        <v>3046.4229999999998</v>
      </c>
      <c r="V146" s="6">
        <v>3033.7379999999998</v>
      </c>
      <c r="W146" s="6">
        <v>3074.3249999999998</v>
      </c>
      <c r="X146" s="6">
        <v>3184.6109999999999</v>
      </c>
      <c r="Y146" s="6">
        <v>3238.2829999999999</v>
      </c>
      <c r="Z146" s="6">
        <v>386.10700000000003</v>
      </c>
      <c r="AA146" s="7">
        <v>0.14687</v>
      </c>
      <c r="AB146" s="6">
        <v>223.28299999999999</v>
      </c>
      <c r="AC146" s="7">
        <v>7.4060000000000001E-2</v>
      </c>
    </row>
    <row r="147" spans="1:29" hidden="1" x14ac:dyDescent="0.2">
      <c r="A147" s="5" t="s">
        <v>487</v>
      </c>
      <c r="B147" s="5" t="s">
        <v>488</v>
      </c>
      <c r="C147" s="5" t="s">
        <v>489</v>
      </c>
      <c r="D147" s="5" t="s">
        <v>49</v>
      </c>
      <c r="E147" s="5" t="s">
        <v>41</v>
      </c>
      <c r="F147" s="6">
        <v>39979.478999999999</v>
      </c>
      <c r="G147" s="6">
        <v>41059.879000000001</v>
      </c>
      <c r="H147" s="6">
        <v>42183.154999999999</v>
      </c>
      <c r="I147" s="6">
        <v>42759.482000000004</v>
      </c>
      <c r="J147" s="6">
        <v>43613.502999999997</v>
      </c>
      <c r="K147" s="6">
        <v>44802.127</v>
      </c>
      <c r="L147" s="6">
        <v>46216.66</v>
      </c>
      <c r="M147" s="6">
        <v>47511.394999999997</v>
      </c>
      <c r="N147" s="6">
        <v>48703.476000000002</v>
      </c>
      <c r="O147" s="6">
        <v>49882.097000000002</v>
      </c>
      <c r="P147" s="6">
        <v>50919</v>
      </c>
      <c r="Q147" s="6">
        <v>51071.311999999998</v>
      </c>
      <c r="R147" s="6">
        <v>51382.002999999997</v>
      </c>
      <c r="S147" s="6">
        <v>51807.637000000002</v>
      </c>
      <c r="T147" s="6">
        <v>52501.915000000001</v>
      </c>
      <c r="U147" s="6">
        <v>53060.817999999999</v>
      </c>
      <c r="V147" s="6">
        <v>53711.461000000003</v>
      </c>
      <c r="W147" s="6">
        <v>55176.930999999997</v>
      </c>
      <c r="X147" s="6">
        <v>56218.737000000001</v>
      </c>
      <c r="Y147" s="6">
        <v>57369.875</v>
      </c>
      <c r="Z147" s="6">
        <v>10939.521000000001</v>
      </c>
      <c r="AA147" s="7">
        <v>0.27362999999999998</v>
      </c>
      <c r="AB147" s="6">
        <v>6450.875</v>
      </c>
      <c r="AC147" s="7">
        <v>0.12669</v>
      </c>
    </row>
    <row r="148" spans="1:29" hidden="1" x14ac:dyDescent="0.2">
      <c r="A148" s="5" t="s">
        <v>490</v>
      </c>
      <c r="B148" s="5" t="s">
        <v>491</v>
      </c>
      <c r="C148" s="5" t="s">
        <v>492</v>
      </c>
      <c r="D148" s="5" t="s">
        <v>49</v>
      </c>
      <c r="E148" s="5" t="s">
        <v>41</v>
      </c>
      <c r="F148" s="6">
        <v>11279.561</v>
      </c>
      <c r="G148" s="6">
        <v>11272.26</v>
      </c>
      <c r="H148" s="6">
        <v>11276.65</v>
      </c>
      <c r="I148" s="6">
        <v>11138.136</v>
      </c>
      <c r="J148" s="6">
        <v>11076.89</v>
      </c>
      <c r="K148" s="6">
        <v>11101.404</v>
      </c>
      <c r="L148" s="6">
        <v>11179.2</v>
      </c>
      <c r="M148" s="6">
        <v>11224.927</v>
      </c>
      <c r="N148" s="6">
        <v>11244.718000000001</v>
      </c>
      <c r="O148" s="6">
        <v>11260.424999999999</v>
      </c>
      <c r="P148" s="6">
        <v>11244</v>
      </c>
      <c r="Q148" s="6">
        <v>11058.748</v>
      </c>
      <c r="R148" s="6">
        <v>11072.137000000001</v>
      </c>
      <c r="S148" s="6">
        <v>11179.652</v>
      </c>
      <c r="T148" s="6">
        <v>11224.32</v>
      </c>
      <c r="U148" s="6">
        <v>11130.255999999999</v>
      </c>
      <c r="V148" s="6">
        <v>11063.763000000001</v>
      </c>
      <c r="W148" s="6">
        <v>11152.654</v>
      </c>
      <c r="X148" s="6">
        <v>11280.746999999999</v>
      </c>
      <c r="Y148" s="6">
        <v>11317.772999999999</v>
      </c>
      <c r="Z148" s="6">
        <v>-35.561</v>
      </c>
      <c r="AA148" s="7" t="s">
        <v>493</v>
      </c>
      <c r="AB148" s="6">
        <v>73.772999999999996</v>
      </c>
      <c r="AC148" s="7">
        <v>6.5599999999999999E-3</v>
      </c>
    </row>
    <row r="149" spans="1:29" hidden="1" x14ac:dyDescent="0.2">
      <c r="A149" s="5" t="s">
        <v>494</v>
      </c>
      <c r="B149" s="5" t="s">
        <v>495</v>
      </c>
      <c r="C149" s="5" t="s">
        <v>496</v>
      </c>
      <c r="D149" s="5" t="s">
        <v>66</v>
      </c>
      <c r="E149" s="5" t="s">
        <v>41</v>
      </c>
      <c r="F149" s="6">
        <v>22036.885999999999</v>
      </c>
      <c r="G149" s="6">
        <v>22090.776000000002</v>
      </c>
      <c r="H149" s="6">
        <v>22189.614000000001</v>
      </c>
      <c r="I149" s="6">
        <v>22146.014999999999</v>
      </c>
      <c r="J149" s="6">
        <v>22130.339</v>
      </c>
      <c r="K149" s="6">
        <v>22134.401999999998</v>
      </c>
      <c r="L149" s="6">
        <v>22332.972000000002</v>
      </c>
      <c r="M149" s="6">
        <v>22477.647000000001</v>
      </c>
      <c r="N149" s="6">
        <v>22551.261999999999</v>
      </c>
      <c r="O149" s="6">
        <v>22601.719000000001</v>
      </c>
      <c r="P149" s="6">
        <v>22699</v>
      </c>
      <c r="Q149" s="6">
        <v>22710</v>
      </c>
      <c r="R149" s="6">
        <v>22690</v>
      </c>
      <c r="S149" s="6">
        <v>22720</v>
      </c>
      <c r="T149" s="6">
        <v>23310</v>
      </c>
      <c r="U149" s="6">
        <v>23480</v>
      </c>
      <c r="V149" s="6">
        <v>23660</v>
      </c>
      <c r="W149" s="6">
        <v>24210</v>
      </c>
      <c r="X149" s="6">
        <v>24270</v>
      </c>
      <c r="Y149" s="6">
        <v>24470</v>
      </c>
      <c r="Z149" s="6">
        <v>662.11400000000003</v>
      </c>
      <c r="AA149" s="7">
        <v>3.005E-2</v>
      </c>
      <c r="AB149" s="6">
        <v>1771</v>
      </c>
      <c r="AC149" s="7">
        <v>7.8020000000000006E-2</v>
      </c>
    </row>
    <row r="150" spans="1:29" hidden="1" x14ac:dyDescent="0.2">
      <c r="A150" s="5" t="s">
        <v>497</v>
      </c>
      <c r="B150" s="5" t="s">
        <v>498</v>
      </c>
      <c r="C150" s="5" t="s">
        <v>499</v>
      </c>
      <c r="D150" s="5" t="s">
        <v>55</v>
      </c>
      <c r="E150" s="5" t="s">
        <v>41</v>
      </c>
      <c r="F150" s="6">
        <v>7858.9070000000002</v>
      </c>
      <c r="G150" s="6">
        <v>8085.0709999999999</v>
      </c>
      <c r="H150" s="6">
        <v>8268.973</v>
      </c>
      <c r="I150" s="6">
        <v>8380.8130000000001</v>
      </c>
      <c r="J150" s="6">
        <v>8612.2909999999993</v>
      </c>
      <c r="K150" s="6">
        <v>8866.0210000000006</v>
      </c>
      <c r="L150" s="6">
        <v>9139.5139999999992</v>
      </c>
      <c r="M150" s="6">
        <v>9417.6479999999992</v>
      </c>
      <c r="N150" s="6">
        <v>9559.3089999999993</v>
      </c>
      <c r="O150" s="6">
        <v>9685.2990000000009</v>
      </c>
      <c r="P150" s="6">
        <v>9779</v>
      </c>
      <c r="Q150" s="6">
        <v>9844.1779999999999</v>
      </c>
      <c r="R150" s="6">
        <v>9911.1540000000005</v>
      </c>
      <c r="S150" s="6">
        <v>10021.129999999999</v>
      </c>
      <c r="T150" s="6">
        <v>10126.671</v>
      </c>
      <c r="U150" s="6">
        <v>10272.069</v>
      </c>
      <c r="V150" s="6">
        <v>10422.213</v>
      </c>
      <c r="W150" s="6">
        <v>10581.406000000001</v>
      </c>
      <c r="X150" s="6">
        <v>10815.253000000001</v>
      </c>
      <c r="Y150" s="6">
        <v>11077.267</v>
      </c>
      <c r="Z150" s="6">
        <v>1920.0930000000001</v>
      </c>
      <c r="AA150" s="7">
        <v>0.24432000000000001</v>
      </c>
      <c r="AB150" s="6">
        <v>1298.2670000000001</v>
      </c>
      <c r="AC150" s="7">
        <v>0.13275999999999999</v>
      </c>
    </row>
    <row r="151" spans="1:29" hidden="1" x14ac:dyDescent="0.2">
      <c r="A151" s="5" t="s">
        <v>500</v>
      </c>
      <c r="B151" s="5" t="s">
        <v>501</v>
      </c>
      <c r="C151" s="5" t="s">
        <v>502</v>
      </c>
      <c r="D151" s="5" t="s">
        <v>106</v>
      </c>
      <c r="E151" s="5" t="s">
        <v>41</v>
      </c>
      <c r="F151" s="6">
        <v>4668.42</v>
      </c>
      <c r="G151" s="6">
        <v>4737.4880000000003</v>
      </c>
      <c r="H151" s="6">
        <v>4794.7669999999998</v>
      </c>
      <c r="I151" s="6">
        <v>4832.4870000000001</v>
      </c>
      <c r="J151" s="6">
        <v>4889.8559999999998</v>
      </c>
      <c r="K151" s="6">
        <v>4940.0309999999999</v>
      </c>
      <c r="L151" s="6">
        <v>5024.9750000000004</v>
      </c>
      <c r="M151" s="6">
        <v>5033.5069999999996</v>
      </c>
      <c r="N151" s="6">
        <v>5090.1279999999997</v>
      </c>
      <c r="O151" s="6">
        <v>5174.2939999999999</v>
      </c>
      <c r="P151" s="6">
        <v>5230</v>
      </c>
      <c r="Q151" s="6">
        <v>5294.8639999999996</v>
      </c>
      <c r="R151" s="6">
        <v>5373.7960000000003</v>
      </c>
      <c r="S151" s="6">
        <v>5414.11</v>
      </c>
      <c r="T151" s="6">
        <v>5506.1570000000002</v>
      </c>
      <c r="U151" s="6">
        <v>5576.7349999999997</v>
      </c>
      <c r="V151" s="6">
        <v>5579.3389999999999</v>
      </c>
      <c r="W151" s="6">
        <v>5720.4269999999997</v>
      </c>
      <c r="X151" s="6">
        <v>5862.0389999999998</v>
      </c>
      <c r="Y151" s="6">
        <v>5964.5739999999996</v>
      </c>
      <c r="Z151" s="6">
        <v>561.58000000000004</v>
      </c>
      <c r="AA151" s="7">
        <v>0.12028999999999999</v>
      </c>
      <c r="AB151" s="6">
        <v>734.57399999999996</v>
      </c>
      <c r="AC151" s="7">
        <v>0.14044999999999999</v>
      </c>
    </row>
    <row r="152" spans="1:29" hidden="1" x14ac:dyDescent="0.2">
      <c r="A152" s="5" t="s">
        <v>503</v>
      </c>
      <c r="B152" s="5" t="s">
        <v>504</v>
      </c>
      <c r="C152" s="5" t="s">
        <v>505</v>
      </c>
      <c r="D152" s="5" t="s">
        <v>73</v>
      </c>
      <c r="E152" s="5" t="s">
        <v>41</v>
      </c>
      <c r="F152" s="6">
        <v>547.64800000000002</v>
      </c>
      <c r="G152" s="6">
        <v>538.34900000000005</v>
      </c>
      <c r="H152" s="6">
        <v>531.02700000000004</v>
      </c>
      <c r="I152" s="6">
        <v>522.09299999999996</v>
      </c>
      <c r="J152" s="6">
        <v>518.06399999999996</v>
      </c>
      <c r="K152" s="6">
        <v>517.06299999999999</v>
      </c>
      <c r="L152" s="6">
        <v>517.29</v>
      </c>
      <c r="M152" s="6">
        <v>510.30799999999999</v>
      </c>
      <c r="N152" s="6">
        <v>500.31799999999998</v>
      </c>
      <c r="O152" s="6">
        <v>490.71899999999999</v>
      </c>
      <c r="P152" s="6">
        <v>482</v>
      </c>
      <c r="Q152" s="6">
        <v>483.59300000000002</v>
      </c>
      <c r="R152" s="6">
        <v>483.25099999999998</v>
      </c>
      <c r="S152" s="6">
        <v>483.13600000000002</v>
      </c>
      <c r="T152" s="6">
        <v>482.19</v>
      </c>
      <c r="U152" s="6">
        <v>482.541</v>
      </c>
      <c r="V152" s="6">
        <v>484.30099999999999</v>
      </c>
      <c r="W152" s="6">
        <v>486.63900000000001</v>
      </c>
      <c r="X152" s="6">
        <v>491.61599999999999</v>
      </c>
      <c r="Y152" s="6">
        <v>490.75</v>
      </c>
      <c r="Z152" s="6">
        <v>-65.647999999999996</v>
      </c>
      <c r="AA152" s="7" t="s">
        <v>506</v>
      </c>
      <c r="AB152" s="6">
        <v>8.75</v>
      </c>
      <c r="AC152" s="7">
        <v>1.8149999999999999E-2</v>
      </c>
    </row>
    <row r="153" spans="1:29" hidden="1" x14ac:dyDescent="0.2">
      <c r="A153" s="5" t="s">
        <v>507</v>
      </c>
      <c r="B153" s="5" t="s">
        <v>508</v>
      </c>
      <c r="C153" s="5" t="s">
        <v>509</v>
      </c>
      <c r="D153" s="5" t="s">
        <v>55</v>
      </c>
      <c r="E153" s="5" t="s">
        <v>41</v>
      </c>
      <c r="F153" s="6">
        <v>32210.583999999999</v>
      </c>
      <c r="G153" s="6">
        <v>32809.017</v>
      </c>
      <c r="H153" s="6">
        <v>33385.216999999997</v>
      </c>
      <c r="I153" s="6">
        <v>33920.635999999999</v>
      </c>
      <c r="J153" s="6">
        <v>34359.731</v>
      </c>
      <c r="K153" s="6">
        <v>34996.49</v>
      </c>
      <c r="L153" s="6">
        <v>35750.034</v>
      </c>
      <c r="M153" s="6">
        <v>36419.146999999997</v>
      </c>
      <c r="N153" s="6">
        <v>36920.603999999999</v>
      </c>
      <c r="O153" s="6">
        <v>37240.040999999997</v>
      </c>
      <c r="P153" s="6">
        <v>37606</v>
      </c>
      <c r="Q153" s="6">
        <v>37663.315999999999</v>
      </c>
      <c r="R153" s="6">
        <v>37763.870999999999</v>
      </c>
      <c r="S153" s="6">
        <v>37934.53</v>
      </c>
      <c r="T153" s="6">
        <v>38357.110999999997</v>
      </c>
      <c r="U153" s="6">
        <v>38719.707000000002</v>
      </c>
      <c r="V153" s="6">
        <v>39613.43</v>
      </c>
      <c r="W153" s="6">
        <v>40339.985000000001</v>
      </c>
      <c r="X153" s="6">
        <v>41111.646000000001</v>
      </c>
      <c r="Y153" s="6">
        <v>41789.184999999998</v>
      </c>
      <c r="Z153" s="6">
        <v>5395.4160000000002</v>
      </c>
      <c r="AA153" s="7">
        <v>0.16750000000000001</v>
      </c>
      <c r="AB153" s="6">
        <v>4183.1850000000004</v>
      </c>
      <c r="AC153" s="7">
        <v>0.11124000000000001</v>
      </c>
    </row>
    <row r="154" spans="1:29" hidden="1" x14ac:dyDescent="0.2">
      <c r="A154" s="5" t="s">
        <v>510</v>
      </c>
      <c r="B154" s="5" t="s">
        <v>511</v>
      </c>
      <c r="C154" s="5" t="s">
        <v>512</v>
      </c>
      <c r="D154" s="5" t="s">
        <v>40</v>
      </c>
      <c r="E154" s="5" t="s">
        <v>41</v>
      </c>
      <c r="F154" s="6">
        <v>7368.192</v>
      </c>
      <c r="G154" s="6">
        <v>7540.34</v>
      </c>
      <c r="H154" s="6">
        <v>7603.3779999999997</v>
      </c>
      <c r="I154" s="6">
        <v>7633.009</v>
      </c>
      <c r="J154" s="6">
        <v>7707.4350000000004</v>
      </c>
      <c r="K154" s="6">
        <v>7794.9769999999999</v>
      </c>
      <c r="L154" s="6">
        <v>7885.5290000000005</v>
      </c>
      <c r="M154" s="6">
        <v>7941.491</v>
      </c>
      <c r="N154" s="6">
        <v>7975.4880000000003</v>
      </c>
      <c r="O154" s="6">
        <v>8011.3019999999997</v>
      </c>
      <c r="P154" s="6">
        <v>8042</v>
      </c>
      <c r="Q154" s="6">
        <v>8076.143</v>
      </c>
      <c r="R154" s="6">
        <v>8088.3429999999998</v>
      </c>
      <c r="S154" s="6">
        <v>8101.3760000000002</v>
      </c>
      <c r="T154" s="6">
        <v>8066.3710000000001</v>
      </c>
      <c r="U154" s="6">
        <v>8061.1019999999999</v>
      </c>
      <c r="V154" s="6">
        <v>8006.0519999999997</v>
      </c>
      <c r="W154" s="6">
        <v>8034.32</v>
      </c>
      <c r="X154" s="6">
        <v>8110.26</v>
      </c>
      <c r="Y154" s="6">
        <v>8127.0630000000001</v>
      </c>
      <c r="Z154" s="6">
        <v>673.80799999999999</v>
      </c>
      <c r="AA154" s="7">
        <v>9.1450000000000004E-2</v>
      </c>
      <c r="AB154" s="6">
        <v>85.063000000000002</v>
      </c>
      <c r="AC154" s="7">
        <v>1.0580000000000001E-2</v>
      </c>
    </row>
    <row r="155" spans="1:29" hidden="1" x14ac:dyDescent="0.2">
      <c r="A155" s="5" t="s">
        <v>513</v>
      </c>
      <c r="B155" s="5" t="s">
        <v>514</v>
      </c>
      <c r="C155" s="5" t="s">
        <v>515</v>
      </c>
      <c r="D155" s="5" t="s">
        <v>40</v>
      </c>
      <c r="E155" s="5" t="s">
        <v>41</v>
      </c>
      <c r="F155" s="6">
        <v>2675.8820000000001</v>
      </c>
      <c r="G155" s="6">
        <v>2685.846</v>
      </c>
      <c r="H155" s="6">
        <v>2693.982</v>
      </c>
      <c r="I155" s="6">
        <v>2685.7489999999998</v>
      </c>
      <c r="J155" s="6">
        <v>2691.7570000000001</v>
      </c>
      <c r="K155" s="6">
        <v>2699.3009999999999</v>
      </c>
      <c r="L155" s="6">
        <v>2727.8009999999999</v>
      </c>
      <c r="M155" s="6">
        <v>2745.4319999999998</v>
      </c>
      <c r="N155" s="6">
        <v>2756.7339999999999</v>
      </c>
      <c r="O155" s="6">
        <v>2754.9769999999999</v>
      </c>
      <c r="P155" s="6">
        <v>2742</v>
      </c>
      <c r="Q155" s="6">
        <v>2760.8069999999998</v>
      </c>
      <c r="R155" s="6">
        <v>2764.886</v>
      </c>
      <c r="S155" s="6">
        <v>2762.1779999999999</v>
      </c>
      <c r="T155" s="6">
        <v>2773.6619999999998</v>
      </c>
      <c r="U155" s="6">
        <v>2793.1959999999999</v>
      </c>
      <c r="V155" s="6">
        <v>2797.0709999999999</v>
      </c>
      <c r="W155" s="6">
        <v>2806.8029999999999</v>
      </c>
      <c r="X155" s="6">
        <v>2861.308</v>
      </c>
      <c r="Y155" s="6">
        <v>2893.6750000000002</v>
      </c>
      <c r="Z155" s="6">
        <v>66.117999999999995</v>
      </c>
      <c r="AA155" s="7">
        <v>2.4709999999999999E-2</v>
      </c>
      <c r="AB155" s="6">
        <v>151.67500000000001</v>
      </c>
      <c r="AC155" s="7">
        <v>5.5320000000000001E-2</v>
      </c>
    </row>
    <row r="156" spans="1:29" hidden="1" x14ac:dyDescent="0.2">
      <c r="A156" s="5" t="s">
        <v>516</v>
      </c>
      <c r="B156" s="5" t="s">
        <v>517</v>
      </c>
      <c r="C156" s="5" t="s">
        <v>518</v>
      </c>
      <c r="D156" s="5" t="s">
        <v>106</v>
      </c>
      <c r="E156" s="5" t="s">
        <v>41</v>
      </c>
      <c r="F156" s="6">
        <v>32322.834999999999</v>
      </c>
      <c r="G156" s="6">
        <v>32952.252</v>
      </c>
      <c r="H156" s="6">
        <v>33512.178</v>
      </c>
      <c r="I156" s="6">
        <v>33856.067000000003</v>
      </c>
      <c r="J156" s="6">
        <v>34607.409</v>
      </c>
      <c r="K156" s="6">
        <v>35207.748</v>
      </c>
      <c r="L156" s="6">
        <v>36040.536</v>
      </c>
      <c r="M156" s="6">
        <v>36991.42</v>
      </c>
      <c r="N156" s="6">
        <v>38083.906999999999</v>
      </c>
      <c r="O156" s="6">
        <v>38949.074000000001</v>
      </c>
      <c r="P156" s="6">
        <v>39664</v>
      </c>
      <c r="Q156" s="6">
        <v>39950.300999999999</v>
      </c>
      <c r="R156" s="6">
        <v>40433.396999999997</v>
      </c>
      <c r="S156" s="6">
        <v>40795.665999999997</v>
      </c>
      <c r="T156" s="6">
        <v>41341.192999999999</v>
      </c>
      <c r="U156" s="6">
        <v>41964.06</v>
      </c>
      <c r="V156" s="6">
        <v>42243.781999999999</v>
      </c>
      <c r="W156" s="6">
        <v>42789.684999999998</v>
      </c>
      <c r="X156" s="6">
        <v>43924.305999999997</v>
      </c>
      <c r="Y156" s="6">
        <v>44711.771999999997</v>
      </c>
      <c r="Z156" s="6">
        <v>7341.165</v>
      </c>
      <c r="AA156" s="7">
        <v>0.22711999999999999</v>
      </c>
      <c r="AB156" s="6">
        <v>5047.7719999999999</v>
      </c>
      <c r="AC156" s="7">
        <v>0.12726000000000001</v>
      </c>
    </row>
    <row r="157" spans="1:29" hidden="1" x14ac:dyDescent="0.2">
      <c r="A157" s="5" t="s">
        <v>519</v>
      </c>
      <c r="B157" s="5" t="s">
        <v>520</v>
      </c>
      <c r="C157" s="5" t="s">
        <v>521</v>
      </c>
      <c r="D157" s="5" t="s">
        <v>40</v>
      </c>
      <c r="E157" s="5" t="s">
        <v>41</v>
      </c>
      <c r="F157" s="6">
        <v>3529.6489999999999</v>
      </c>
      <c r="G157" s="6">
        <v>3580.549</v>
      </c>
      <c r="H157" s="6">
        <v>3629.0940000000001</v>
      </c>
      <c r="I157" s="6">
        <v>3655.3780000000002</v>
      </c>
      <c r="J157" s="6">
        <v>3700.855</v>
      </c>
      <c r="K157" s="6">
        <v>3748.4380000000001</v>
      </c>
      <c r="L157" s="6">
        <v>3825.4380000000001</v>
      </c>
      <c r="M157" s="6">
        <v>3887.6419999999998</v>
      </c>
      <c r="N157" s="6">
        <v>3941.1010000000001</v>
      </c>
      <c r="O157" s="6">
        <v>3975.837</v>
      </c>
      <c r="P157" s="6">
        <v>3994</v>
      </c>
      <c r="Q157" s="6">
        <v>4047.279</v>
      </c>
      <c r="R157" s="6">
        <v>4081.6309999999999</v>
      </c>
      <c r="S157" s="6">
        <v>4095.306</v>
      </c>
      <c r="T157" s="6">
        <v>4100.3919999999998</v>
      </c>
      <c r="U157" s="6">
        <v>4115.3429999999998</v>
      </c>
      <c r="V157" s="6">
        <v>4129.5940000000001</v>
      </c>
      <c r="W157" s="6">
        <v>4220.5630000000001</v>
      </c>
      <c r="X157" s="6">
        <v>4318.0950000000003</v>
      </c>
      <c r="Y157" s="6">
        <v>4443.1239999999998</v>
      </c>
      <c r="Z157" s="6">
        <v>464.351</v>
      </c>
      <c r="AA157" s="7">
        <v>0.13156000000000001</v>
      </c>
      <c r="AB157" s="6">
        <v>449.12400000000002</v>
      </c>
      <c r="AC157" s="7">
        <v>0.11244999999999999</v>
      </c>
    </row>
    <row r="158" spans="1:29" hidden="1" x14ac:dyDescent="0.2">
      <c r="A158" s="5" t="s">
        <v>522</v>
      </c>
      <c r="B158" s="5" t="s">
        <v>523</v>
      </c>
      <c r="C158" s="5" t="s">
        <v>524</v>
      </c>
      <c r="D158" s="5" t="s">
        <v>91</v>
      </c>
      <c r="E158" s="5" t="s">
        <v>41</v>
      </c>
      <c r="F158" s="6">
        <v>4573.2070000000003</v>
      </c>
      <c r="G158" s="6">
        <v>4545.442</v>
      </c>
      <c r="H158" s="6">
        <v>4496.1589999999997</v>
      </c>
      <c r="I158" s="6">
        <v>4499.0749999999998</v>
      </c>
      <c r="J158" s="6">
        <v>4479.5860000000002</v>
      </c>
      <c r="K158" s="6">
        <v>4457.3190000000004</v>
      </c>
      <c r="L158" s="6">
        <v>4446.5990000000002</v>
      </c>
      <c r="M158" s="6">
        <v>4435.8469999999998</v>
      </c>
      <c r="N158" s="6">
        <v>4426.4560000000001</v>
      </c>
      <c r="O158" s="6">
        <v>4409.2049999999999</v>
      </c>
      <c r="P158" s="6">
        <v>4380</v>
      </c>
      <c r="Q158" s="6">
        <v>4407.6580000000004</v>
      </c>
      <c r="R158" s="6">
        <v>4439.348</v>
      </c>
      <c r="S158" s="6">
        <v>4439.34</v>
      </c>
      <c r="T158" s="6">
        <v>4440.5410000000002</v>
      </c>
      <c r="U158" s="6">
        <v>4454.0429999999997</v>
      </c>
      <c r="V158" s="6">
        <v>4432.3869999999997</v>
      </c>
      <c r="W158" s="6">
        <v>4460.8500000000004</v>
      </c>
      <c r="X158" s="6">
        <v>4479.1390000000001</v>
      </c>
      <c r="Y158" s="6">
        <v>4494.5429999999997</v>
      </c>
      <c r="Z158" s="6">
        <v>-193.20699999999999</v>
      </c>
      <c r="AA158" s="7" t="s">
        <v>525</v>
      </c>
      <c r="AB158" s="6">
        <v>114.54300000000001</v>
      </c>
      <c r="AC158" s="7">
        <v>2.615E-2</v>
      </c>
    </row>
    <row r="159" spans="1:29" hidden="1" x14ac:dyDescent="0.2">
      <c r="A159" s="5" t="s">
        <v>526</v>
      </c>
      <c r="B159" s="5" t="s">
        <v>527</v>
      </c>
      <c r="C159" s="5" t="s">
        <v>528</v>
      </c>
      <c r="D159" s="5" t="s">
        <v>55</v>
      </c>
      <c r="E159" s="5" t="s">
        <v>41</v>
      </c>
      <c r="F159" s="6">
        <v>11894.933000000001</v>
      </c>
      <c r="G159" s="6">
        <v>12192.141</v>
      </c>
      <c r="H159" s="6">
        <v>12425.504999999999</v>
      </c>
      <c r="I159" s="6">
        <v>12551.027</v>
      </c>
      <c r="J159" s="6">
        <v>12855.886</v>
      </c>
      <c r="K159" s="6">
        <v>13193.527</v>
      </c>
      <c r="L159" s="6">
        <v>13559.906000000001</v>
      </c>
      <c r="M159" s="6">
        <v>13932.468000000001</v>
      </c>
      <c r="N159" s="6">
        <v>14103.013999999999</v>
      </c>
      <c r="O159" s="6">
        <v>14250.955</v>
      </c>
      <c r="P159" s="6">
        <v>14352</v>
      </c>
      <c r="Q159" s="6">
        <v>14500.867</v>
      </c>
      <c r="R159" s="6">
        <v>14571.95</v>
      </c>
      <c r="S159" s="6">
        <v>14628.092000000001</v>
      </c>
      <c r="T159" s="6">
        <v>14756.903</v>
      </c>
      <c r="U159" s="6">
        <v>14881.565000000001</v>
      </c>
      <c r="V159" s="6">
        <v>15058.258</v>
      </c>
      <c r="W159" s="6">
        <v>15280.195</v>
      </c>
      <c r="X159" s="6">
        <v>15472.861000000001</v>
      </c>
      <c r="Y159" s="6">
        <v>15843.588</v>
      </c>
      <c r="Z159" s="6">
        <v>2457.067</v>
      </c>
      <c r="AA159" s="7">
        <v>0.20655999999999999</v>
      </c>
      <c r="AB159" s="6">
        <v>1491.588</v>
      </c>
      <c r="AC159" s="7">
        <v>0.10392999999999999</v>
      </c>
    </row>
    <row r="160" spans="1:29" hidden="1" x14ac:dyDescent="0.2">
      <c r="A160" s="5" t="s">
        <v>529</v>
      </c>
      <c r="B160" s="5" t="s">
        <v>530</v>
      </c>
      <c r="C160" s="5" t="s">
        <v>531</v>
      </c>
      <c r="D160" s="5" t="s">
        <v>73</v>
      </c>
      <c r="E160" s="5" t="s">
        <v>41</v>
      </c>
      <c r="F160" s="6">
        <v>310.29199999999997</v>
      </c>
      <c r="G160" s="6">
        <v>310.93</v>
      </c>
      <c r="H160" s="6">
        <v>312.79899999999998</v>
      </c>
      <c r="I160" s="6">
        <v>313.61799999999999</v>
      </c>
      <c r="J160" s="6">
        <v>317.33</v>
      </c>
      <c r="K160" s="6">
        <v>322.82600000000002</v>
      </c>
      <c r="L160" s="6">
        <v>329.23399999999998</v>
      </c>
      <c r="M160" s="6">
        <v>331.24400000000003</v>
      </c>
      <c r="N160" s="6">
        <v>331.29300000000001</v>
      </c>
      <c r="O160" s="6">
        <v>331.44900000000001</v>
      </c>
      <c r="P160" s="6">
        <v>332</v>
      </c>
      <c r="Q160" s="6">
        <v>331.59500000000003</v>
      </c>
      <c r="R160" s="6">
        <v>331.185</v>
      </c>
      <c r="S160" s="6">
        <v>335.71699999999998</v>
      </c>
      <c r="T160" s="6">
        <v>335.01400000000001</v>
      </c>
      <c r="U160" s="6">
        <v>338.16899999999998</v>
      </c>
      <c r="V160" s="6">
        <v>336.37599999999998</v>
      </c>
      <c r="W160" s="6">
        <v>346.83699999999999</v>
      </c>
      <c r="X160" s="6">
        <v>351.05099999999999</v>
      </c>
      <c r="Y160" s="6">
        <v>352.65800000000002</v>
      </c>
      <c r="Z160" s="6">
        <v>21.707999999999998</v>
      </c>
      <c r="AA160" s="7">
        <v>6.9959999999999994E-2</v>
      </c>
      <c r="AB160" s="6">
        <v>20.658000000000001</v>
      </c>
      <c r="AC160" s="7">
        <v>6.2219999999999998E-2</v>
      </c>
    </row>
    <row r="161" spans="1:29" hidden="1" x14ac:dyDescent="0.2">
      <c r="A161" s="5" t="s">
        <v>532</v>
      </c>
      <c r="B161" s="5" t="s">
        <v>533</v>
      </c>
      <c r="C161" s="5" t="s">
        <v>534</v>
      </c>
      <c r="D161" s="5" t="s">
        <v>55</v>
      </c>
      <c r="E161" s="5" t="s">
        <v>41</v>
      </c>
      <c r="F161" s="6">
        <v>31318.607</v>
      </c>
      <c r="G161" s="6">
        <v>31801.662</v>
      </c>
      <c r="H161" s="6">
        <v>32390.967000000001</v>
      </c>
      <c r="I161" s="6">
        <v>32726.264999999999</v>
      </c>
      <c r="J161" s="6">
        <v>33387.031999999999</v>
      </c>
      <c r="K161" s="6">
        <v>33936.226000000002</v>
      </c>
      <c r="L161" s="6">
        <v>34687.635000000002</v>
      </c>
      <c r="M161" s="6">
        <v>35328.870999999999</v>
      </c>
      <c r="N161" s="6">
        <v>35894.481</v>
      </c>
      <c r="O161" s="6">
        <v>36353.694000000003</v>
      </c>
      <c r="P161" s="6">
        <v>36531</v>
      </c>
      <c r="Q161" s="6">
        <v>36637.127999999997</v>
      </c>
      <c r="R161" s="6">
        <v>36915.972000000002</v>
      </c>
      <c r="S161" s="6">
        <v>37345.118999999999</v>
      </c>
      <c r="T161" s="6">
        <v>37776.675999999999</v>
      </c>
      <c r="U161" s="6">
        <v>38150.800000000003</v>
      </c>
      <c r="V161" s="6">
        <v>38444.93</v>
      </c>
      <c r="W161" s="6">
        <v>39111.057000000001</v>
      </c>
      <c r="X161" s="6">
        <v>39961.552000000003</v>
      </c>
      <c r="Y161" s="6">
        <v>40597.474999999999</v>
      </c>
      <c r="Z161" s="6">
        <v>5212.393</v>
      </c>
      <c r="AA161" s="7">
        <v>0.16642999999999999</v>
      </c>
      <c r="AB161" s="6">
        <v>4066.4749999999999</v>
      </c>
      <c r="AC161" s="7">
        <v>0.11132</v>
      </c>
    </row>
    <row r="162" spans="1:29" hidden="1" x14ac:dyDescent="0.2">
      <c r="A162" s="5" t="s">
        <v>535</v>
      </c>
      <c r="B162" s="5" t="s">
        <v>536</v>
      </c>
      <c r="C162" s="5" t="s">
        <v>537</v>
      </c>
      <c r="D162" s="5" t="s">
        <v>55</v>
      </c>
      <c r="E162" s="5" t="s">
        <v>41</v>
      </c>
      <c r="F162" s="6">
        <v>77219.284</v>
      </c>
      <c r="G162" s="6">
        <v>78961.292000000001</v>
      </c>
      <c r="H162" s="6">
        <v>80650.626999999993</v>
      </c>
      <c r="I162" s="6">
        <v>82241.759999999995</v>
      </c>
      <c r="J162" s="6">
        <v>83598.41</v>
      </c>
      <c r="K162" s="6">
        <v>85435.952000000005</v>
      </c>
      <c r="L162" s="6">
        <v>87561.077999999994</v>
      </c>
      <c r="M162" s="6">
        <v>89482.077000000005</v>
      </c>
      <c r="N162" s="6">
        <v>90991.732000000004</v>
      </c>
      <c r="O162" s="6">
        <v>92050.760999999999</v>
      </c>
      <c r="P162" s="6">
        <v>93222</v>
      </c>
      <c r="Q162" s="6">
        <v>93707.952999999994</v>
      </c>
      <c r="R162" s="6">
        <v>94477.710999999996</v>
      </c>
      <c r="S162" s="6">
        <v>95339.142999999996</v>
      </c>
      <c r="T162" s="6">
        <v>96449.724000000002</v>
      </c>
      <c r="U162" s="6">
        <v>98702.486999999994</v>
      </c>
      <c r="V162" s="6">
        <v>100524.298</v>
      </c>
      <c r="W162" s="6">
        <v>102510.41</v>
      </c>
      <c r="X162" s="6">
        <v>104109.639</v>
      </c>
      <c r="Y162" s="6">
        <v>106514.348</v>
      </c>
      <c r="Z162" s="6">
        <v>16002.716</v>
      </c>
      <c r="AA162" s="7">
        <v>0.20724000000000001</v>
      </c>
      <c r="AB162" s="6">
        <v>13292.348</v>
      </c>
      <c r="AC162" s="7">
        <v>0.14258999999999999</v>
      </c>
    </row>
    <row r="163" spans="1:29" hidden="1" x14ac:dyDescent="0.2">
      <c r="A163" s="5" t="s">
        <v>538</v>
      </c>
      <c r="B163" s="5" t="s">
        <v>539</v>
      </c>
      <c r="C163" s="5" t="s">
        <v>540</v>
      </c>
      <c r="D163" s="5" t="s">
        <v>91</v>
      </c>
      <c r="E163" s="5" t="s">
        <v>41</v>
      </c>
      <c r="F163" s="6">
        <v>8189.366</v>
      </c>
      <c r="G163" s="6">
        <v>8163.0360000000001</v>
      </c>
      <c r="H163" s="6">
        <v>8097.893</v>
      </c>
      <c r="I163" s="6">
        <v>8126.7160000000003</v>
      </c>
      <c r="J163" s="6">
        <v>8115.2529999999997</v>
      </c>
      <c r="K163" s="6">
        <v>8098.6610000000001</v>
      </c>
      <c r="L163" s="6">
        <v>8103.0959999999995</v>
      </c>
      <c r="M163" s="6">
        <v>8107.5550000000003</v>
      </c>
      <c r="N163" s="6">
        <v>8114.61</v>
      </c>
      <c r="O163" s="6">
        <v>8107.3069999999998</v>
      </c>
      <c r="P163" s="6">
        <v>8078</v>
      </c>
      <c r="Q163" s="6">
        <v>8171.7359999999999</v>
      </c>
      <c r="R163" s="6">
        <v>8216.6049999999996</v>
      </c>
      <c r="S163" s="6">
        <v>8242.0239999999994</v>
      </c>
      <c r="T163" s="6">
        <v>8303.11</v>
      </c>
      <c r="U163" s="6">
        <v>8349.8549999999996</v>
      </c>
      <c r="V163" s="6">
        <v>8317.5820000000003</v>
      </c>
      <c r="W163" s="6">
        <v>8417.4030000000002</v>
      </c>
      <c r="X163" s="6">
        <v>8577.5020000000004</v>
      </c>
      <c r="Y163" s="6">
        <v>8673.7900000000009</v>
      </c>
      <c r="Z163" s="6">
        <v>-111.366</v>
      </c>
      <c r="AA163" s="7" t="s">
        <v>541</v>
      </c>
      <c r="AB163" s="6">
        <v>595.79</v>
      </c>
      <c r="AC163" s="7">
        <v>7.3749999999999996E-2</v>
      </c>
    </row>
    <row r="164" spans="1:29" hidden="1" x14ac:dyDescent="0.2">
      <c r="A164" s="5" t="s">
        <v>542</v>
      </c>
      <c r="B164" s="5" t="s">
        <v>543</v>
      </c>
      <c r="C164" s="5" t="s">
        <v>544</v>
      </c>
      <c r="D164" s="5" t="s">
        <v>40</v>
      </c>
      <c r="E164" s="5" t="s">
        <v>41</v>
      </c>
      <c r="F164" s="6">
        <v>3797.2910000000002</v>
      </c>
      <c r="G164" s="6">
        <v>3853.97</v>
      </c>
      <c r="H164" s="6">
        <v>3908.1219999999998</v>
      </c>
      <c r="I164" s="6">
        <v>3938.2779999999998</v>
      </c>
      <c r="J164" s="6">
        <v>3989.107</v>
      </c>
      <c r="K164" s="6">
        <v>4042.2</v>
      </c>
      <c r="L164" s="6">
        <v>4127.0460000000003</v>
      </c>
      <c r="M164" s="6">
        <v>4195.95</v>
      </c>
      <c r="N164" s="6">
        <v>4255.4070000000002</v>
      </c>
      <c r="O164" s="6">
        <v>4294.6729999999998</v>
      </c>
      <c r="P164" s="6">
        <v>4316</v>
      </c>
      <c r="Q164" s="6">
        <v>4341.1729999999998</v>
      </c>
      <c r="R164" s="6">
        <v>4358.0140000000001</v>
      </c>
      <c r="S164" s="6">
        <v>4360.1279999999997</v>
      </c>
      <c r="T164" s="6">
        <v>4391.0550000000003</v>
      </c>
      <c r="U164" s="6">
        <v>4411.7139999999999</v>
      </c>
      <c r="V164" s="6">
        <v>4461.8289999999997</v>
      </c>
      <c r="W164" s="6">
        <v>4515.0230000000001</v>
      </c>
      <c r="X164" s="6">
        <v>4589.0290000000005</v>
      </c>
      <c r="Y164" s="6">
        <v>4651.223</v>
      </c>
      <c r="Z164" s="6">
        <v>518.70899999999995</v>
      </c>
      <c r="AA164" s="7">
        <v>0.1366</v>
      </c>
      <c r="AB164" s="6">
        <v>335.22300000000001</v>
      </c>
      <c r="AC164" s="7">
        <v>7.7670000000000003E-2</v>
      </c>
    </row>
    <row r="165" spans="1:29" hidden="1" x14ac:dyDescent="0.2">
      <c r="A165" s="5" t="s">
        <v>545</v>
      </c>
      <c r="B165" s="5" t="s">
        <v>546</v>
      </c>
      <c r="C165" s="5" t="s">
        <v>547</v>
      </c>
      <c r="D165" s="5" t="s">
        <v>73</v>
      </c>
      <c r="E165" s="5" t="s">
        <v>41</v>
      </c>
      <c r="F165" s="6">
        <v>2087.0059999999999</v>
      </c>
      <c r="G165" s="6">
        <v>2098.8110000000001</v>
      </c>
      <c r="H165" s="6">
        <v>2105.136</v>
      </c>
      <c r="I165" s="6">
        <v>2106.087</v>
      </c>
      <c r="J165" s="6">
        <v>2116.835</v>
      </c>
      <c r="K165" s="6">
        <v>2138.6770000000001</v>
      </c>
      <c r="L165" s="6">
        <v>2175.261</v>
      </c>
      <c r="M165" s="6">
        <v>2191.0149999999999</v>
      </c>
      <c r="N165" s="6">
        <v>2209.627</v>
      </c>
      <c r="O165" s="6">
        <v>2230.6089999999999</v>
      </c>
      <c r="P165" s="6">
        <v>2240</v>
      </c>
      <c r="Q165" s="6">
        <v>2249.3560000000002</v>
      </c>
      <c r="R165" s="6">
        <v>2249.0610000000001</v>
      </c>
      <c r="S165" s="6">
        <v>2264.6909999999998</v>
      </c>
      <c r="T165" s="6">
        <v>2227.6210000000001</v>
      </c>
      <c r="U165" s="6">
        <v>2218.768</v>
      </c>
      <c r="V165" s="6">
        <v>2224.6509999999998</v>
      </c>
      <c r="W165" s="6">
        <v>2243.4180000000001</v>
      </c>
      <c r="X165" s="6">
        <v>2268.7150000000001</v>
      </c>
      <c r="Y165" s="6">
        <v>2280.2420000000002</v>
      </c>
      <c r="Z165" s="6">
        <v>152.994</v>
      </c>
      <c r="AA165" s="7">
        <v>7.331E-2</v>
      </c>
      <c r="AB165" s="6">
        <v>40.241999999999997</v>
      </c>
      <c r="AC165" s="7">
        <v>1.797E-2</v>
      </c>
    </row>
    <row r="166" spans="1:29" hidden="1" x14ac:dyDescent="0.2">
      <c r="A166" s="5" t="s">
        <v>548</v>
      </c>
      <c r="B166" s="5" t="s">
        <v>549</v>
      </c>
      <c r="C166" s="5" t="s">
        <v>550</v>
      </c>
      <c r="D166" s="5" t="s">
        <v>106</v>
      </c>
      <c r="E166" s="5" t="s">
        <v>41</v>
      </c>
      <c r="F166" s="6">
        <v>1321.357</v>
      </c>
      <c r="G166" s="6">
        <v>1328.248</v>
      </c>
      <c r="H166" s="6">
        <v>1331.7829999999999</v>
      </c>
      <c r="I166" s="6">
        <v>1329.8879999999999</v>
      </c>
      <c r="J166" s="6">
        <v>1333.5640000000001</v>
      </c>
      <c r="K166" s="6">
        <v>1335.252</v>
      </c>
      <c r="L166" s="6">
        <v>1346.2190000000001</v>
      </c>
      <c r="M166" s="6">
        <v>1336.8050000000001</v>
      </c>
      <c r="N166" s="6">
        <v>1340.2619999999999</v>
      </c>
      <c r="O166" s="6">
        <v>1350.9490000000001</v>
      </c>
      <c r="P166" s="6">
        <v>1354</v>
      </c>
      <c r="Q166" s="6">
        <v>1348.038</v>
      </c>
      <c r="R166" s="6">
        <v>1350.124</v>
      </c>
      <c r="S166" s="6">
        <v>1347.5250000000001</v>
      </c>
      <c r="T166" s="6">
        <v>1343.5740000000001</v>
      </c>
      <c r="U166" s="6">
        <v>1353.732</v>
      </c>
      <c r="V166" s="6">
        <v>1341.127</v>
      </c>
      <c r="W166" s="6">
        <v>1345.17</v>
      </c>
      <c r="X166" s="6">
        <v>1349.5429999999999</v>
      </c>
      <c r="Y166" s="6">
        <v>1350.654</v>
      </c>
      <c r="Z166" s="6">
        <v>32.643000000000001</v>
      </c>
      <c r="AA166" s="7">
        <v>2.47E-2</v>
      </c>
      <c r="AB166" s="6">
        <v>-3.3460000000000001</v>
      </c>
      <c r="AC166" s="7" t="s">
        <v>551</v>
      </c>
    </row>
    <row r="167" spans="1:29" hidden="1" x14ac:dyDescent="0.2">
      <c r="A167" s="5" t="s">
        <v>552</v>
      </c>
      <c r="B167" s="5" t="s">
        <v>553</v>
      </c>
      <c r="C167" s="5" t="s">
        <v>554</v>
      </c>
      <c r="D167" s="5" t="s">
        <v>49</v>
      </c>
      <c r="E167" s="5" t="s">
        <v>41</v>
      </c>
      <c r="F167" s="6">
        <v>7278.567</v>
      </c>
      <c r="G167" s="6">
        <v>7392.0529999999999</v>
      </c>
      <c r="H167" s="6">
        <v>7456.1319999999996</v>
      </c>
      <c r="I167" s="6">
        <v>7524.951</v>
      </c>
      <c r="J167" s="6">
        <v>7568.7780000000002</v>
      </c>
      <c r="K167" s="6">
        <v>7661.1459999999997</v>
      </c>
      <c r="L167" s="6">
        <v>7742.4189999999999</v>
      </c>
      <c r="M167" s="6">
        <v>7886.4780000000001</v>
      </c>
      <c r="N167" s="6">
        <v>7981.3159999999998</v>
      </c>
      <c r="O167" s="6">
        <v>8043.0510000000004</v>
      </c>
      <c r="P167" s="6">
        <v>8083</v>
      </c>
      <c r="Q167" s="6">
        <v>8088.0919999999996</v>
      </c>
      <c r="R167" s="6">
        <v>8135.6509999999998</v>
      </c>
      <c r="S167" s="6">
        <v>8159.7079999999996</v>
      </c>
      <c r="T167" s="6">
        <v>8196.9240000000009</v>
      </c>
      <c r="U167" s="6">
        <v>8234.1190000000006</v>
      </c>
      <c r="V167" s="6">
        <v>8262.9140000000007</v>
      </c>
      <c r="W167" s="6">
        <v>8313.0990000000002</v>
      </c>
      <c r="X167" s="6">
        <v>8423.8619999999992</v>
      </c>
      <c r="Y167" s="6">
        <v>8570.5740000000005</v>
      </c>
      <c r="Z167" s="6">
        <v>804.43299999999999</v>
      </c>
      <c r="AA167" s="7">
        <v>0.11051999999999999</v>
      </c>
      <c r="AB167" s="6">
        <v>487.57400000000001</v>
      </c>
      <c r="AC167" s="7">
        <v>6.0319999999999999E-2</v>
      </c>
    </row>
    <row r="168" spans="1:29" hidden="1" x14ac:dyDescent="0.2">
      <c r="A168" s="5" t="s">
        <v>555</v>
      </c>
      <c r="B168" s="5" t="s">
        <v>556</v>
      </c>
      <c r="C168" s="5" t="s">
        <v>557</v>
      </c>
      <c r="D168" s="5" t="s">
        <v>49</v>
      </c>
      <c r="E168" s="5" t="s">
        <v>41</v>
      </c>
      <c r="F168" s="6">
        <v>7304.4629999999997</v>
      </c>
      <c r="G168" s="6">
        <v>7434.8990000000003</v>
      </c>
      <c r="H168" s="6">
        <v>7569.3649999999998</v>
      </c>
      <c r="I168" s="6">
        <v>7682.8280000000004</v>
      </c>
      <c r="J168" s="6">
        <v>7815.1030000000001</v>
      </c>
      <c r="K168" s="6">
        <v>7977.058</v>
      </c>
      <c r="L168" s="6">
        <v>8165.1689999999999</v>
      </c>
      <c r="M168" s="6">
        <v>8325.5339999999997</v>
      </c>
      <c r="N168" s="6">
        <v>8497.2009999999991</v>
      </c>
      <c r="O168" s="6">
        <v>8626.9660000000003</v>
      </c>
      <c r="P168" s="6">
        <v>8720</v>
      </c>
      <c r="Q168" s="6">
        <v>8740.5820000000003</v>
      </c>
      <c r="R168" s="6">
        <v>8760.7929999999997</v>
      </c>
      <c r="S168" s="6">
        <v>8757.1029999999992</v>
      </c>
      <c r="T168" s="6">
        <v>8766.4359999999997</v>
      </c>
      <c r="U168" s="6">
        <v>8767.5949999999993</v>
      </c>
      <c r="V168" s="6">
        <v>8787.8189999999995</v>
      </c>
      <c r="W168" s="6">
        <v>8896.9779999999992</v>
      </c>
      <c r="X168" s="6">
        <v>8997.0679999999993</v>
      </c>
      <c r="Y168" s="6">
        <v>9111.7240000000002</v>
      </c>
      <c r="Z168" s="6">
        <v>1415.537</v>
      </c>
      <c r="AA168" s="7">
        <v>0.19378999999999999</v>
      </c>
      <c r="AB168" s="6">
        <v>391.72399999999999</v>
      </c>
      <c r="AC168" s="7">
        <v>4.4920000000000002E-2</v>
      </c>
    </row>
    <row r="169" spans="1:29" hidden="1" x14ac:dyDescent="0.2">
      <c r="A169" s="5" t="s">
        <v>558</v>
      </c>
      <c r="B169" s="5" t="s">
        <v>559</v>
      </c>
      <c r="C169" s="5" t="s">
        <v>560</v>
      </c>
      <c r="D169" s="5" t="s">
        <v>55</v>
      </c>
      <c r="E169" s="5" t="s">
        <v>41</v>
      </c>
      <c r="F169" s="6">
        <v>8622.2939999999999</v>
      </c>
      <c r="G169" s="6">
        <v>8802.8850000000002</v>
      </c>
      <c r="H169" s="6">
        <v>8937.2219999999998</v>
      </c>
      <c r="I169" s="6">
        <v>8994.3510000000006</v>
      </c>
      <c r="J169" s="6">
        <v>9180.1740000000009</v>
      </c>
      <c r="K169" s="6">
        <v>9389</v>
      </c>
      <c r="L169" s="6">
        <v>9617.8019999999997</v>
      </c>
      <c r="M169" s="6">
        <v>9850.4639999999999</v>
      </c>
      <c r="N169" s="6">
        <v>9940.1010000000006</v>
      </c>
      <c r="O169" s="6">
        <v>10014.281000000001</v>
      </c>
      <c r="P169" s="6">
        <v>10056</v>
      </c>
      <c r="Q169" s="6">
        <v>10157.258</v>
      </c>
      <c r="R169" s="6">
        <v>10258.652</v>
      </c>
      <c r="S169" s="6">
        <v>10400.584000000001</v>
      </c>
      <c r="T169" s="6">
        <v>10484.918</v>
      </c>
      <c r="U169" s="6">
        <v>10553.482</v>
      </c>
      <c r="V169" s="6">
        <v>10683.709000000001</v>
      </c>
      <c r="W169" s="6">
        <v>10841.326999999999</v>
      </c>
      <c r="X169" s="6">
        <v>11030.338</v>
      </c>
      <c r="Y169" s="6">
        <v>11300.295</v>
      </c>
      <c r="Z169" s="6">
        <v>1433.7059999999999</v>
      </c>
      <c r="AA169" s="7">
        <v>0.16628000000000001</v>
      </c>
      <c r="AB169" s="6">
        <v>1244.2950000000001</v>
      </c>
      <c r="AC169" s="7">
        <v>0.12374</v>
      </c>
    </row>
    <row r="170" spans="1:29" hidden="1" x14ac:dyDescent="0.2">
      <c r="A170" s="5" t="s">
        <v>561</v>
      </c>
      <c r="B170" s="5" t="s">
        <v>562</v>
      </c>
      <c r="C170" s="5" t="s">
        <v>563</v>
      </c>
      <c r="D170" s="5" t="s">
        <v>40</v>
      </c>
      <c r="E170" s="5" t="s">
        <v>41</v>
      </c>
      <c r="F170" s="6">
        <v>5692.1719999999996</v>
      </c>
      <c r="G170" s="6">
        <v>5938.3</v>
      </c>
      <c r="H170" s="6">
        <v>6100.0640000000003</v>
      </c>
      <c r="I170" s="6">
        <v>6234.3530000000001</v>
      </c>
      <c r="J170" s="6">
        <v>6404.835</v>
      </c>
      <c r="K170" s="6">
        <v>6586.5420000000004</v>
      </c>
      <c r="L170" s="6">
        <v>6771.3459999999995</v>
      </c>
      <c r="M170" s="6">
        <v>6926.6009999999997</v>
      </c>
      <c r="N170" s="6">
        <v>7062.0829999999996</v>
      </c>
      <c r="O170" s="6">
        <v>7198.2979999999998</v>
      </c>
      <c r="P170" s="6">
        <v>7329</v>
      </c>
      <c r="Q170" s="6">
        <v>7390.3950000000004</v>
      </c>
      <c r="R170" s="6">
        <v>7539.3720000000003</v>
      </c>
      <c r="S170" s="6">
        <v>7675.4769999999999</v>
      </c>
      <c r="T170" s="6">
        <v>7779.5559999999996</v>
      </c>
      <c r="U170" s="6">
        <v>7822.1689999999999</v>
      </c>
      <c r="V170" s="6">
        <v>7832.7960000000003</v>
      </c>
      <c r="W170" s="6">
        <v>7933.1450000000004</v>
      </c>
      <c r="X170" s="6">
        <v>8139.2340000000004</v>
      </c>
      <c r="Y170" s="6">
        <v>8445.8140000000003</v>
      </c>
      <c r="Z170" s="6">
        <v>1636.828</v>
      </c>
      <c r="AA170" s="7">
        <v>0.28755999999999998</v>
      </c>
      <c r="AB170" s="6">
        <v>1116.8140000000001</v>
      </c>
      <c r="AC170" s="7">
        <v>0.15237999999999999</v>
      </c>
    </row>
    <row r="171" spans="1:29" hidden="1" x14ac:dyDescent="0.2">
      <c r="A171" s="5" t="s">
        <v>564</v>
      </c>
      <c r="B171" s="5" t="s">
        <v>565</v>
      </c>
      <c r="C171" s="5" t="s">
        <v>566</v>
      </c>
      <c r="D171" s="5" t="s">
        <v>62</v>
      </c>
      <c r="E171" s="5" t="s">
        <v>41</v>
      </c>
      <c r="F171" s="6">
        <v>7830.0020000000004</v>
      </c>
      <c r="G171" s="6">
        <v>7700.835</v>
      </c>
      <c r="H171" s="6">
        <v>7690.1719999999996</v>
      </c>
      <c r="I171" s="6">
        <v>7802.1930000000002</v>
      </c>
      <c r="J171" s="6">
        <v>8059.0559999999996</v>
      </c>
      <c r="K171" s="6">
        <v>8350.1479999999992</v>
      </c>
      <c r="L171" s="6">
        <v>8606.4860000000008</v>
      </c>
      <c r="M171" s="6">
        <v>8783.9580000000005</v>
      </c>
      <c r="N171" s="6">
        <v>8890.6229999999996</v>
      </c>
      <c r="O171" s="6">
        <v>9026.1489999999994</v>
      </c>
      <c r="P171" s="6">
        <v>9182</v>
      </c>
      <c r="Q171" s="6">
        <v>10137.469999999999</v>
      </c>
      <c r="R171" s="6">
        <v>10313.137000000001</v>
      </c>
      <c r="S171" s="6">
        <v>10509.316000000001</v>
      </c>
      <c r="T171" s="6">
        <v>10363.269</v>
      </c>
      <c r="U171" s="6">
        <v>10410.558999999999</v>
      </c>
      <c r="V171" s="6">
        <v>10462.825999999999</v>
      </c>
      <c r="W171" s="6">
        <v>10664.133</v>
      </c>
      <c r="X171" s="6">
        <v>10705.356</v>
      </c>
      <c r="Y171" s="6">
        <v>10792.031000000001</v>
      </c>
      <c r="Z171" s="6">
        <v>1351.998</v>
      </c>
      <c r="AA171" s="7">
        <v>0.17266999999999999</v>
      </c>
      <c r="AB171" s="6">
        <v>1610.0309999999999</v>
      </c>
      <c r="AC171" s="7">
        <v>0.17535000000000001</v>
      </c>
    </row>
    <row r="172" spans="1:29" hidden="1" x14ac:dyDescent="0.2">
      <c r="A172" s="5" t="s">
        <v>567</v>
      </c>
      <c r="B172" s="5" t="s">
        <v>568</v>
      </c>
      <c r="C172" s="5" t="s">
        <v>569</v>
      </c>
      <c r="D172" s="5" t="s">
        <v>102</v>
      </c>
      <c r="E172" s="5" t="s">
        <v>41</v>
      </c>
      <c r="F172" s="6">
        <v>39153.06</v>
      </c>
      <c r="G172" s="6">
        <v>39839.949000000001</v>
      </c>
      <c r="H172" s="6">
        <v>40662.457999999999</v>
      </c>
      <c r="I172" s="6">
        <v>41495.885999999999</v>
      </c>
      <c r="J172" s="6">
        <v>42077.913999999997</v>
      </c>
      <c r="K172" s="6">
        <v>42254.389000000003</v>
      </c>
      <c r="L172" s="6">
        <v>43344.137999999999</v>
      </c>
      <c r="M172" s="6">
        <v>44296.635999999999</v>
      </c>
      <c r="N172" s="6">
        <v>45073.235999999997</v>
      </c>
      <c r="O172" s="6">
        <v>45654.03</v>
      </c>
      <c r="P172" s="6">
        <v>45966</v>
      </c>
      <c r="Q172" s="6">
        <v>46254.3</v>
      </c>
      <c r="R172" s="6">
        <v>46305.065999999999</v>
      </c>
      <c r="S172" s="6">
        <v>46880.053</v>
      </c>
      <c r="T172" s="6">
        <v>47325.824999999997</v>
      </c>
      <c r="U172" s="6">
        <v>47640.372000000003</v>
      </c>
      <c r="V172" s="6">
        <v>48254.633999999998</v>
      </c>
      <c r="W172" s="6">
        <v>49013.908000000003</v>
      </c>
      <c r="X172" s="6">
        <v>49610.093999999997</v>
      </c>
      <c r="Y172" s="6">
        <v>50361.442000000003</v>
      </c>
      <c r="Z172" s="6">
        <v>6812.94</v>
      </c>
      <c r="AA172" s="7">
        <v>0.17401</v>
      </c>
      <c r="AB172" s="6">
        <v>4395.442</v>
      </c>
      <c r="AC172" s="7">
        <v>9.5619999999999997E-2</v>
      </c>
    </row>
    <row r="173" spans="1:29" hidden="1" x14ac:dyDescent="0.2">
      <c r="A173" s="5" t="s">
        <v>570</v>
      </c>
      <c r="B173" s="5" t="s">
        <v>571</v>
      </c>
      <c r="C173" s="5" t="s">
        <v>572</v>
      </c>
      <c r="D173" s="5" t="s">
        <v>102</v>
      </c>
      <c r="E173" s="5" t="s">
        <v>41</v>
      </c>
      <c r="F173" s="6">
        <v>11043.174000000001</v>
      </c>
      <c r="G173" s="6">
        <v>11292.050999999999</v>
      </c>
      <c r="H173" s="6">
        <v>11634.438</v>
      </c>
      <c r="I173" s="6">
        <v>11971.924000000001</v>
      </c>
      <c r="J173" s="6">
        <v>12372.129000000001</v>
      </c>
      <c r="K173" s="6">
        <v>12823.788</v>
      </c>
      <c r="L173" s="6">
        <v>13276.778</v>
      </c>
      <c r="M173" s="6">
        <v>13817.556</v>
      </c>
      <c r="N173" s="6">
        <v>14270.194</v>
      </c>
      <c r="O173" s="6">
        <v>14541.196</v>
      </c>
      <c r="P173" s="6">
        <v>14752</v>
      </c>
      <c r="Q173" s="6">
        <v>14960.493</v>
      </c>
      <c r="R173" s="6">
        <v>15032.37</v>
      </c>
      <c r="S173" s="6">
        <v>15134.356</v>
      </c>
      <c r="T173" s="6">
        <v>15241.627</v>
      </c>
      <c r="U173" s="6">
        <v>15340.673000000001</v>
      </c>
      <c r="V173" s="6">
        <v>15335.03</v>
      </c>
      <c r="W173" s="6">
        <v>15609.326999999999</v>
      </c>
      <c r="X173" s="6">
        <v>15834.08</v>
      </c>
      <c r="Y173" s="6">
        <v>16123.634</v>
      </c>
      <c r="Z173" s="6">
        <v>3708.826</v>
      </c>
      <c r="AA173" s="7">
        <v>0.33584999999999998</v>
      </c>
      <c r="AB173" s="6">
        <v>1371.634</v>
      </c>
      <c r="AC173" s="7">
        <v>9.2979999999999993E-2</v>
      </c>
    </row>
    <row r="174" spans="1:29" hidden="1" x14ac:dyDescent="0.2">
      <c r="A174" s="5" t="s">
        <v>573</v>
      </c>
      <c r="B174" s="5" t="s">
        <v>574</v>
      </c>
      <c r="C174" s="5" t="s">
        <v>575</v>
      </c>
      <c r="D174" s="5" t="s">
        <v>40</v>
      </c>
      <c r="E174" s="5" t="s">
        <v>41</v>
      </c>
      <c r="F174" s="6">
        <v>250.23599999999999</v>
      </c>
      <c r="G174" s="6">
        <v>249.61699999999999</v>
      </c>
      <c r="H174" s="6">
        <v>246.45</v>
      </c>
      <c r="I174" s="6">
        <v>242.04400000000001</v>
      </c>
      <c r="J174" s="6">
        <v>239.46199999999999</v>
      </c>
      <c r="K174" s="6">
        <v>237.185</v>
      </c>
      <c r="L174" s="6">
        <v>235.851</v>
      </c>
      <c r="M174" s="6">
        <v>232.41300000000001</v>
      </c>
      <c r="N174" s="6">
        <v>228.91200000000001</v>
      </c>
      <c r="O174" s="6">
        <v>226.209</v>
      </c>
      <c r="P174" s="6">
        <v>223</v>
      </c>
      <c r="Q174" s="6">
        <v>228.22900000000001</v>
      </c>
      <c r="R174" s="6">
        <v>228.20599999999999</v>
      </c>
      <c r="S174" s="6">
        <v>227.767</v>
      </c>
      <c r="T174" s="6">
        <v>227.99299999999999</v>
      </c>
      <c r="U174" s="6">
        <v>226.989</v>
      </c>
      <c r="V174" s="6">
        <v>226.81</v>
      </c>
      <c r="W174" s="6">
        <v>226.28200000000001</v>
      </c>
      <c r="X174" s="6">
        <v>227.53</v>
      </c>
      <c r="Y174" s="6">
        <v>227.38</v>
      </c>
      <c r="Z174" s="6">
        <v>-27.236000000000001</v>
      </c>
      <c r="AA174" s="7" t="s">
        <v>576</v>
      </c>
      <c r="AB174" s="6">
        <v>4.38</v>
      </c>
      <c r="AC174" s="7">
        <v>1.9640000000000001E-2</v>
      </c>
    </row>
    <row r="175" spans="1:29" hidden="1" x14ac:dyDescent="0.2">
      <c r="A175" s="5" t="s">
        <v>577</v>
      </c>
      <c r="B175" s="5" t="s">
        <v>578</v>
      </c>
      <c r="C175" s="5" t="s">
        <v>579</v>
      </c>
      <c r="D175" s="5" t="s">
        <v>40</v>
      </c>
      <c r="E175" s="5" t="s">
        <v>41</v>
      </c>
      <c r="F175" s="6">
        <v>75869.562000000005</v>
      </c>
      <c r="G175" s="6">
        <v>77053.447</v>
      </c>
      <c r="H175" s="6">
        <v>78708.626999999993</v>
      </c>
      <c r="I175" s="6">
        <v>80395.578999999998</v>
      </c>
      <c r="J175" s="6">
        <v>82331.495999999999</v>
      </c>
      <c r="K175" s="6">
        <v>84793.182000000001</v>
      </c>
      <c r="L175" s="6">
        <v>86729.68</v>
      </c>
      <c r="M175" s="6">
        <v>88922.713000000003</v>
      </c>
      <c r="N175" s="6">
        <v>91041.152000000002</v>
      </c>
      <c r="O175" s="6">
        <v>92862.649000000005</v>
      </c>
      <c r="P175" s="6">
        <v>94104</v>
      </c>
      <c r="Q175" s="6">
        <v>94768.667000000001</v>
      </c>
      <c r="R175" s="6">
        <v>95830.133000000002</v>
      </c>
      <c r="S175" s="6">
        <v>96777.951000000001</v>
      </c>
      <c r="T175" s="6">
        <v>97937.831000000006</v>
      </c>
      <c r="U175" s="6">
        <v>98901.206000000006</v>
      </c>
      <c r="V175" s="6">
        <v>101073.507</v>
      </c>
      <c r="W175" s="6">
        <v>103164.18700000001</v>
      </c>
      <c r="X175" s="6">
        <v>105503.303</v>
      </c>
      <c r="Y175" s="6">
        <v>107582.102</v>
      </c>
      <c r="Z175" s="6">
        <v>18234.437999999998</v>
      </c>
      <c r="AA175" s="7">
        <v>0.24034</v>
      </c>
      <c r="AB175" s="6">
        <v>13478.102000000001</v>
      </c>
      <c r="AC175" s="7">
        <v>0.14323</v>
      </c>
    </row>
    <row r="176" spans="1:29" hidden="1" x14ac:dyDescent="0.2">
      <c r="A176" s="5" t="s">
        <v>580</v>
      </c>
      <c r="B176" s="5" t="s">
        <v>581</v>
      </c>
      <c r="C176" s="5" t="s">
        <v>582</v>
      </c>
      <c r="D176" s="5" t="s">
        <v>49</v>
      </c>
      <c r="E176" s="5" t="s">
        <v>41</v>
      </c>
      <c r="F176" s="6">
        <v>1469.18</v>
      </c>
      <c r="G176" s="6">
        <v>1467.432</v>
      </c>
      <c r="H176" s="6">
        <v>1466.3430000000001</v>
      </c>
      <c r="I176" s="6">
        <v>1467.7550000000001</v>
      </c>
      <c r="J176" s="6">
        <v>1470.0360000000001</v>
      </c>
      <c r="K176" s="6">
        <v>1475.2809999999999</v>
      </c>
      <c r="L176" s="6">
        <v>1484.184</v>
      </c>
      <c r="M176" s="6">
        <v>1487.4280000000001</v>
      </c>
      <c r="N176" s="6">
        <v>1494.7829999999999</v>
      </c>
      <c r="O176" s="6">
        <v>1491.8779999999999</v>
      </c>
      <c r="P176" s="6">
        <v>1482</v>
      </c>
      <c r="Q176" s="6">
        <v>1483.556</v>
      </c>
      <c r="R176" s="6">
        <v>1491.8610000000001</v>
      </c>
      <c r="S176" s="6">
        <v>1494.9459999999999</v>
      </c>
      <c r="T176" s="6">
        <v>1504.33</v>
      </c>
      <c r="U176" s="6">
        <v>1515.569</v>
      </c>
      <c r="V176" s="6">
        <v>1516.316</v>
      </c>
      <c r="W176" s="6">
        <v>1534.087</v>
      </c>
      <c r="X176" s="6">
        <v>1547.1869999999999</v>
      </c>
      <c r="Y176" s="6">
        <v>1561.299</v>
      </c>
      <c r="Z176" s="6">
        <v>12.82</v>
      </c>
      <c r="AA176" s="7">
        <v>8.7299999999999999E-3</v>
      </c>
      <c r="AB176" s="6">
        <v>79.299000000000007</v>
      </c>
      <c r="AC176" s="7">
        <v>5.3510000000000002E-2</v>
      </c>
    </row>
    <row r="177" spans="1:29" hidden="1" x14ac:dyDescent="0.2">
      <c r="A177" s="5" t="s">
        <v>583</v>
      </c>
      <c r="B177" s="5" t="s">
        <v>584</v>
      </c>
      <c r="C177" s="5" t="s">
        <v>585</v>
      </c>
      <c r="D177" s="5" t="s">
        <v>66</v>
      </c>
      <c r="E177" s="5" t="s">
        <v>41</v>
      </c>
      <c r="F177" s="6">
        <v>108018.01700000001</v>
      </c>
      <c r="G177" s="6">
        <v>109512.372</v>
      </c>
      <c r="H177" s="6">
        <v>111128.398</v>
      </c>
      <c r="I177" s="6">
        <v>112231.87699999999</v>
      </c>
      <c r="J177" s="6">
        <v>113310.46799999999</v>
      </c>
      <c r="K177" s="6">
        <v>114685.34699999999</v>
      </c>
      <c r="L177" s="6">
        <v>116844.781</v>
      </c>
      <c r="M177" s="6">
        <v>118730.124</v>
      </c>
      <c r="N177" s="6">
        <v>120178.542</v>
      </c>
      <c r="O177" s="6">
        <v>121325.83100000001</v>
      </c>
      <c r="P177" s="6">
        <v>122684</v>
      </c>
      <c r="Q177" s="6">
        <v>123945.72500000001</v>
      </c>
      <c r="R177" s="6">
        <v>125720.01700000001</v>
      </c>
      <c r="S177" s="6">
        <v>128044.406</v>
      </c>
      <c r="T177" s="6">
        <v>130473.151</v>
      </c>
      <c r="U177" s="6">
        <v>132916.06</v>
      </c>
      <c r="V177" s="6">
        <v>136971.65100000001</v>
      </c>
      <c r="W177" s="6">
        <v>139312.61300000001</v>
      </c>
      <c r="X177" s="6">
        <v>142001.42199999999</v>
      </c>
      <c r="Y177" s="6">
        <v>145743.24600000001</v>
      </c>
      <c r="Z177" s="6">
        <v>14665.983</v>
      </c>
      <c r="AA177" s="7">
        <v>0.13577</v>
      </c>
      <c r="AB177" s="6">
        <v>23059.245999999999</v>
      </c>
      <c r="AC177" s="7">
        <v>0.18795999999999999</v>
      </c>
    </row>
    <row r="178" spans="1:29" hidden="1" x14ac:dyDescent="0.2">
      <c r="A178" s="5" t="s">
        <v>586</v>
      </c>
      <c r="B178" s="5" t="s">
        <v>587</v>
      </c>
      <c r="C178" s="5" t="s">
        <v>588</v>
      </c>
      <c r="D178" s="5" t="s">
        <v>55</v>
      </c>
      <c r="E178" s="5" t="s">
        <v>41</v>
      </c>
      <c r="F178" s="6">
        <v>35752.262999999999</v>
      </c>
      <c r="G178" s="6">
        <v>35863.413</v>
      </c>
      <c r="H178" s="6">
        <v>36265.267</v>
      </c>
      <c r="I178" s="6">
        <v>36364.351000000002</v>
      </c>
      <c r="J178" s="6">
        <v>36680.758000000002</v>
      </c>
      <c r="K178" s="6">
        <v>37233.152000000002</v>
      </c>
      <c r="L178" s="6">
        <v>37702.917999999998</v>
      </c>
      <c r="M178" s="6">
        <v>38072.497000000003</v>
      </c>
      <c r="N178" s="6">
        <v>38093.209000000003</v>
      </c>
      <c r="O178" s="6">
        <v>38054.383999999998</v>
      </c>
      <c r="P178" s="6">
        <v>37813</v>
      </c>
      <c r="Q178" s="6">
        <v>37983.432000000001</v>
      </c>
      <c r="R178" s="6">
        <v>38251.374000000003</v>
      </c>
      <c r="S178" s="6">
        <v>38133.864999999998</v>
      </c>
      <c r="T178" s="6">
        <v>38008.476999999999</v>
      </c>
      <c r="U178" s="6">
        <v>38200.891000000003</v>
      </c>
      <c r="V178" s="6">
        <v>39119.036999999997</v>
      </c>
      <c r="W178" s="6">
        <v>39483.31</v>
      </c>
      <c r="X178" s="6">
        <v>39607.733999999997</v>
      </c>
      <c r="Y178" s="6">
        <v>39740.315000000002</v>
      </c>
      <c r="Z178" s="6">
        <v>2060.7370000000001</v>
      </c>
      <c r="AA178" s="7">
        <v>5.7639999999999997E-2</v>
      </c>
      <c r="AB178" s="6">
        <v>1927.3150000000001</v>
      </c>
      <c r="AC178" s="7">
        <v>5.0970000000000001E-2</v>
      </c>
    </row>
    <row r="179" spans="1:29" hidden="1" x14ac:dyDescent="0.2">
      <c r="A179" s="5" t="s">
        <v>589</v>
      </c>
      <c r="B179" s="5" t="s">
        <v>590</v>
      </c>
      <c r="C179" s="5" t="s">
        <v>591</v>
      </c>
      <c r="D179" s="5" t="s">
        <v>49</v>
      </c>
      <c r="E179" s="5" t="s">
        <v>41</v>
      </c>
      <c r="F179" s="6">
        <v>877.625</v>
      </c>
      <c r="G179" s="6">
        <v>860.66300000000001</v>
      </c>
      <c r="H179" s="6">
        <v>858.06200000000001</v>
      </c>
      <c r="I179" s="6">
        <v>844.82899999999995</v>
      </c>
      <c r="J179" s="6">
        <v>847.75900000000001</v>
      </c>
      <c r="K179" s="6">
        <v>852.05600000000004</v>
      </c>
      <c r="L179" s="6">
        <v>847.01300000000003</v>
      </c>
      <c r="M179" s="6">
        <v>834.10400000000004</v>
      </c>
      <c r="N179" s="6">
        <v>846.96400000000006</v>
      </c>
      <c r="O179" s="6">
        <v>834.08600000000001</v>
      </c>
      <c r="P179" s="6">
        <v>837</v>
      </c>
      <c r="Q179" s="6">
        <v>839.23199999999997</v>
      </c>
      <c r="R179" s="6">
        <v>838.58699999999999</v>
      </c>
      <c r="S179" s="6">
        <v>837.96</v>
      </c>
      <c r="T179" s="6">
        <v>842.14800000000002</v>
      </c>
      <c r="U179" s="6">
        <v>848.33100000000002</v>
      </c>
      <c r="V179" s="6">
        <v>856.45500000000004</v>
      </c>
      <c r="W179" s="6">
        <v>856.13099999999997</v>
      </c>
      <c r="X179" s="6">
        <v>856.20699999999999</v>
      </c>
      <c r="Y179" s="6">
        <v>858.19299999999998</v>
      </c>
      <c r="Z179" s="6">
        <v>-40.625</v>
      </c>
      <c r="AA179" s="7" t="s">
        <v>592</v>
      </c>
      <c r="AB179" s="6">
        <v>21.193000000000001</v>
      </c>
      <c r="AC179" s="7">
        <v>2.5319999999999999E-2</v>
      </c>
    </row>
    <row r="180" spans="1:29" hidden="1" x14ac:dyDescent="0.2">
      <c r="A180" s="5" t="s">
        <v>593</v>
      </c>
      <c r="B180" s="5" t="s">
        <v>594</v>
      </c>
      <c r="C180" s="5" t="s">
        <v>595</v>
      </c>
      <c r="D180" s="5" t="s">
        <v>40</v>
      </c>
      <c r="E180" s="5" t="s">
        <v>41</v>
      </c>
      <c r="F180" s="6">
        <v>2163.84</v>
      </c>
      <c r="G180" s="6">
        <v>2214.125</v>
      </c>
      <c r="H180" s="6">
        <v>2232.7669999999998</v>
      </c>
      <c r="I180" s="6">
        <v>2241.5239999999999</v>
      </c>
      <c r="J180" s="6">
        <v>2263.4250000000002</v>
      </c>
      <c r="K180" s="6">
        <v>2289.105</v>
      </c>
      <c r="L180" s="6">
        <v>2316.0410000000002</v>
      </c>
      <c r="M180" s="6">
        <v>2332.8710000000001</v>
      </c>
      <c r="N180" s="6">
        <v>2343.3119999999999</v>
      </c>
      <c r="O180" s="6">
        <v>2354.0250000000001</v>
      </c>
      <c r="P180" s="6">
        <v>2363</v>
      </c>
      <c r="Q180" s="6">
        <v>2378.576</v>
      </c>
      <c r="R180" s="6">
        <v>2385.1979999999999</v>
      </c>
      <c r="S180" s="6">
        <v>2380.9430000000002</v>
      </c>
      <c r="T180" s="6">
        <v>2380.75</v>
      </c>
      <c r="U180" s="6">
        <v>2367.7579999999998</v>
      </c>
      <c r="V180" s="6">
        <v>2346.6149999999998</v>
      </c>
      <c r="W180" s="6">
        <v>2346.2199999999998</v>
      </c>
      <c r="X180" s="6">
        <v>2362.2750000000001</v>
      </c>
      <c r="Y180" s="6">
        <v>2361.7710000000002</v>
      </c>
      <c r="Z180" s="6">
        <v>199.16</v>
      </c>
      <c r="AA180" s="7">
        <v>9.2039999999999997E-2</v>
      </c>
      <c r="AB180" s="6">
        <v>-1.2290000000000001</v>
      </c>
      <c r="AC180" s="7" t="s">
        <v>596</v>
      </c>
    </row>
    <row r="181" spans="1:29" hidden="1" x14ac:dyDescent="0.2">
      <c r="A181" s="5" t="s">
        <v>597</v>
      </c>
      <c r="B181" s="5" t="s">
        <v>598</v>
      </c>
      <c r="C181" s="5" t="s">
        <v>599</v>
      </c>
      <c r="D181" s="5" t="s">
        <v>73</v>
      </c>
      <c r="E181" s="5" t="s">
        <v>41</v>
      </c>
      <c r="F181" s="6">
        <v>9708.4549999999999</v>
      </c>
      <c r="G181" s="6">
        <v>9728.0509999999995</v>
      </c>
      <c r="H181" s="6">
        <v>9727.4429999999993</v>
      </c>
      <c r="I181" s="6">
        <v>9663.4840000000004</v>
      </c>
      <c r="J181" s="6">
        <v>9698.7759999999998</v>
      </c>
      <c r="K181" s="6">
        <v>9739.7690000000002</v>
      </c>
      <c r="L181" s="6">
        <v>9883.4050000000007</v>
      </c>
      <c r="M181" s="6">
        <v>9864.1820000000007</v>
      </c>
      <c r="N181" s="6">
        <v>9880.7379999999994</v>
      </c>
      <c r="O181" s="6">
        <v>9981.3189999999995</v>
      </c>
      <c r="P181" s="6">
        <v>10032</v>
      </c>
      <c r="Q181" s="6">
        <v>10012.142</v>
      </c>
      <c r="R181" s="6">
        <v>10073.081</v>
      </c>
      <c r="S181" s="6">
        <v>10100.821</v>
      </c>
      <c r="T181" s="6">
        <v>10208.478999999999</v>
      </c>
      <c r="U181" s="6">
        <v>10308.200999999999</v>
      </c>
      <c r="V181" s="6">
        <v>10304.007</v>
      </c>
      <c r="W181" s="6">
        <v>10394.804</v>
      </c>
      <c r="X181" s="6">
        <v>10513.516</v>
      </c>
      <c r="Y181" s="6">
        <v>10708.635</v>
      </c>
      <c r="Z181" s="6">
        <v>323.54500000000002</v>
      </c>
      <c r="AA181" s="7">
        <v>3.3329999999999999E-2</v>
      </c>
      <c r="AB181" s="6">
        <v>676.63499999999999</v>
      </c>
      <c r="AC181" s="7">
        <v>6.7449999999999996E-2</v>
      </c>
    </row>
    <row r="182" spans="1:29" hidden="1" x14ac:dyDescent="0.2">
      <c r="A182" s="5" t="s">
        <v>600</v>
      </c>
      <c r="B182" s="5" t="s">
        <v>601</v>
      </c>
      <c r="C182" s="5" t="s">
        <v>602</v>
      </c>
      <c r="D182" s="5" t="s">
        <v>40</v>
      </c>
      <c r="E182" s="5" t="s">
        <v>41</v>
      </c>
      <c r="F182" s="6">
        <v>5665.8</v>
      </c>
      <c r="G182" s="6">
        <v>5920.9309999999996</v>
      </c>
      <c r="H182" s="6">
        <v>6106.12</v>
      </c>
      <c r="I182" s="6">
        <v>6261.5479999999998</v>
      </c>
      <c r="J182" s="6">
        <v>6457.8239999999996</v>
      </c>
      <c r="K182" s="6">
        <v>6664.45</v>
      </c>
      <c r="L182" s="6">
        <v>6884.3620000000001</v>
      </c>
      <c r="M182" s="6">
        <v>7062.1729999999998</v>
      </c>
      <c r="N182" s="6">
        <v>7225.8389999999999</v>
      </c>
      <c r="O182" s="6">
        <v>7397.5770000000002</v>
      </c>
      <c r="P182" s="6">
        <v>7559</v>
      </c>
      <c r="Q182" s="6">
        <v>7596.6970000000001</v>
      </c>
      <c r="R182" s="6">
        <v>7615.4480000000003</v>
      </c>
      <c r="S182" s="6">
        <v>7606.7470000000003</v>
      </c>
      <c r="T182" s="6">
        <v>7619.8410000000003</v>
      </c>
      <c r="U182" s="6">
        <v>7597.942</v>
      </c>
      <c r="V182" s="6">
        <v>7562.4380000000001</v>
      </c>
      <c r="W182" s="6">
        <v>7581.3320000000003</v>
      </c>
      <c r="X182" s="6">
        <v>7636.7759999999998</v>
      </c>
      <c r="Y182" s="6">
        <v>7674.9440000000004</v>
      </c>
      <c r="Z182" s="6">
        <v>1893.2</v>
      </c>
      <c r="AA182" s="7">
        <v>0.33415</v>
      </c>
      <c r="AB182" s="6">
        <v>115.944</v>
      </c>
      <c r="AC182" s="7">
        <v>1.5339999999999999E-2</v>
      </c>
    </row>
    <row r="183" spans="1:29" hidden="1" x14ac:dyDescent="0.2">
      <c r="A183" s="5" t="s">
        <v>603</v>
      </c>
      <c r="B183" s="5" t="s">
        <v>604</v>
      </c>
      <c r="C183" s="5" t="s">
        <v>605</v>
      </c>
      <c r="D183" s="5" t="s">
        <v>49</v>
      </c>
      <c r="E183" s="5" t="s">
        <v>41</v>
      </c>
      <c r="F183" s="6">
        <v>1648.318</v>
      </c>
      <c r="G183" s="6">
        <v>1647.6859999999999</v>
      </c>
      <c r="H183" s="6">
        <v>1622.4949999999999</v>
      </c>
      <c r="I183" s="6">
        <v>1586.336</v>
      </c>
      <c r="J183" s="6">
        <v>1589.3409999999999</v>
      </c>
      <c r="K183" s="6">
        <v>1577.3679999999999</v>
      </c>
      <c r="L183" s="6">
        <v>1565.105</v>
      </c>
      <c r="M183" s="6">
        <v>1559.6669999999999</v>
      </c>
      <c r="N183" s="6">
        <v>1552.9770000000001</v>
      </c>
      <c r="O183" s="6">
        <v>1533.413</v>
      </c>
      <c r="P183" s="6">
        <v>1509</v>
      </c>
      <c r="Q183" s="6">
        <v>1512.896</v>
      </c>
      <c r="R183" s="6">
        <v>1527.1510000000001</v>
      </c>
      <c r="S183" s="6">
        <v>1521.231</v>
      </c>
      <c r="T183" s="6">
        <v>1517.463</v>
      </c>
      <c r="U183" s="6">
        <v>1527.4449999999999</v>
      </c>
      <c r="V183" s="6">
        <v>1517.998</v>
      </c>
      <c r="W183" s="6">
        <v>1523.0450000000001</v>
      </c>
      <c r="X183" s="6">
        <v>1530.71</v>
      </c>
      <c r="Y183" s="6">
        <v>1546.0619999999999</v>
      </c>
      <c r="Z183" s="6">
        <v>-139.31800000000001</v>
      </c>
      <c r="AA183" s="7" t="s">
        <v>606</v>
      </c>
      <c r="AB183" s="6">
        <v>37.061999999999998</v>
      </c>
      <c r="AC183" s="7">
        <v>2.4559999999999998E-2</v>
      </c>
    </row>
    <row r="184" spans="1:29" hidden="1" x14ac:dyDescent="0.2">
      <c r="A184" s="5" t="s">
        <v>607</v>
      </c>
      <c r="B184" s="5" t="s">
        <v>608</v>
      </c>
      <c r="C184" s="5" t="s">
        <v>609</v>
      </c>
      <c r="D184" s="5" t="s">
        <v>106</v>
      </c>
      <c r="E184" s="5" t="s">
        <v>41</v>
      </c>
      <c r="F184" s="6">
        <v>5461.59</v>
      </c>
      <c r="G184" s="6">
        <v>5494.076</v>
      </c>
      <c r="H184" s="6">
        <v>5512.7610000000004</v>
      </c>
      <c r="I184" s="6">
        <v>5509.1419999999998</v>
      </c>
      <c r="J184" s="6">
        <v>5528.11</v>
      </c>
      <c r="K184" s="6">
        <v>5538.9650000000001</v>
      </c>
      <c r="L184" s="6">
        <v>5588.5929999999998</v>
      </c>
      <c r="M184" s="6">
        <v>5553.4390000000003</v>
      </c>
      <c r="N184" s="6">
        <v>5571.7340000000004</v>
      </c>
      <c r="O184" s="6">
        <v>5619.9340000000002</v>
      </c>
      <c r="P184" s="6">
        <v>5637</v>
      </c>
      <c r="Q184" s="6">
        <v>5652.2579999999998</v>
      </c>
      <c r="R184" s="6">
        <v>5637.8710000000001</v>
      </c>
      <c r="S184" s="6">
        <v>5611.3959999999997</v>
      </c>
      <c r="T184" s="6">
        <v>5628.8239999999996</v>
      </c>
      <c r="U184" s="6">
        <v>5622.3130000000001</v>
      </c>
      <c r="V184" s="6">
        <v>5592.8379999999997</v>
      </c>
      <c r="W184" s="6">
        <v>5629.5619999999999</v>
      </c>
      <c r="X184" s="6">
        <v>5657.8280000000004</v>
      </c>
      <c r="Y184" s="6">
        <v>5680.8519999999999</v>
      </c>
      <c r="Z184" s="6">
        <v>175.41</v>
      </c>
      <c r="AA184" s="7">
        <v>3.2120000000000003E-2</v>
      </c>
      <c r="AB184" s="6">
        <v>43.851999999999997</v>
      </c>
      <c r="AC184" s="7">
        <v>7.7799999999999996E-3</v>
      </c>
    </row>
    <row r="185" spans="1:29" hidden="1" x14ac:dyDescent="0.2">
      <c r="A185" s="5" t="s">
        <v>610</v>
      </c>
      <c r="B185" s="5" t="s">
        <v>611</v>
      </c>
      <c r="C185" s="5" t="s">
        <v>612</v>
      </c>
      <c r="D185" s="5" t="s">
        <v>40</v>
      </c>
      <c r="E185" s="5" t="s">
        <v>41</v>
      </c>
      <c r="F185" s="6">
        <v>54343.139000000003</v>
      </c>
      <c r="G185" s="6">
        <v>54630.915000000001</v>
      </c>
      <c r="H185" s="6">
        <v>55258.474999999999</v>
      </c>
      <c r="I185" s="6">
        <v>55910.192999999999</v>
      </c>
      <c r="J185" s="6">
        <v>56735.152999999998</v>
      </c>
      <c r="K185" s="6">
        <v>57917.283000000003</v>
      </c>
      <c r="L185" s="6">
        <v>58736.296999999999</v>
      </c>
      <c r="M185" s="6">
        <v>59726.237000000001</v>
      </c>
      <c r="N185" s="6">
        <v>60662.565999999999</v>
      </c>
      <c r="O185" s="6">
        <v>61399.557999999997</v>
      </c>
      <c r="P185" s="6">
        <v>61756</v>
      </c>
      <c r="Q185" s="6">
        <v>62192.805999999997</v>
      </c>
      <c r="R185" s="6">
        <v>62973.188000000002</v>
      </c>
      <c r="S185" s="6">
        <v>64067.934000000001</v>
      </c>
      <c r="T185" s="6">
        <v>65225.932000000001</v>
      </c>
      <c r="U185" s="6">
        <v>66282.864000000001</v>
      </c>
      <c r="V185" s="6">
        <v>67063.740000000005</v>
      </c>
      <c r="W185" s="6">
        <v>67817.043000000005</v>
      </c>
      <c r="X185" s="6">
        <v>68243.188999999998</v>
      </c>
      <c r="Y185" s="6">
        <v>68677.953999999998</v>
      </c>
      <c r="Z185" s="6">
        <v>7412.8609999999999</v>
      </c>
      <c r="AA185" s="7">
        <v>0.13641</v>
      </c>
      <c r="AB185" s="6">
        <v>6921.9539999999997</v>
      </c>
      <c r="AC185" s="7">
        <v>0.11209</v>
      </c>
    </row>
    <row r="186" spans="1:29" hidden="1" x14ac:dyDescent="0.2">
      <c r="A186" s="5" t="s">
        <v>613</v>
      </c>
      <c r="B186" s="5" t="s">
        <v>614</v>
      </c>
      <c r="C186" s="5" t="s">
        <v>615</v>
      </c>
      <c r="D186" s="5" t="s">
        <v>106</v>
      </c>
      <c r="E186" s="5" t="s">
        <v>41</v>
      </c>
      <c r="F186" s="6">
        <v>10327.184999999999</v>
      </c>
      <c r="G186" s="6">
        <v>10370.785</v>
      </c>
      <c r="H186" s="6">
        <v>10388.264999999999</v>
      </c>
      <c r="I186" s="6">
        <v>10363.780000000001</v>
      </c>
      <c r="J186" s="6">
        <v>10381.864</v>
      </c>
      <c r="K186" s="6">
        <v>10384.718999999999</v>
      </c>
      <c r="L186" s="6">
        <v>10460.205</v>
      </c>
      <c r="M186" s="6">
        <v>10377.031000000001</v>
      </c>
      <c r="N186" s="6">
        <v>10393.931</v>
      </c>
      <c r="O186" s="6">
        <v>10466.505999999999</v>
      </c>
      <c r="P186" s="6">
        <v>10481</v>
      </c>
      <c r="Q186" s="6">
        <v>10482.725</v>
      </c>
      <c r="R186" s="6">
        <v>10493.352000000001</v>
      </c>
      <c r="S186" s="6">
        <v>10488.798000000001</v>
      </c>
      <c r="T186" s="6">
        <v>10511.373</v>
      </c>
      <c r="U186" s="6">
        <v>10585.364</v>
      </c>
      <c r="V186" s="6">
        <v>10552.954</v>
      </c>
      <c r="W186" s="6">
        <v>10602.862999999999</v>
      </c>
      <c r="X186" s="6">
        <v>10673.216</v>
      </c>
      <c r="Y186" s="6">
        <v>10702.226000000001</v>
      </c>
      <c r="Z186" s="6">
        <v>153.815</v>
      </c>
      <c r="AA186" s="7">
        <v>1.489E-2</v>
      </c>
      <c r="AB186" s="6">
        <v>221.226</v>
      </c>
      <c r="AC186" s="7">
        <v>2.111E-2</v>
      </c>
    </row>
    <row r="187" spans="1:29" hidden="1" x14ac:dyDescent="0.2">
      <c r="A187" s="5" t="s">
        <v>616</v>
      </c>
      <c r="B187" s="5" t="s">
        <v>617</v>
      </c>
      <c r="C187" s="5" t="s">
        <v>618</v>
      </c>
      <c r="D187" s="5" t="s">
        <v>40</v>
      </c>
      <c r="E187" s="5" t="s">
        <v>41</v>
      </c>
      <c r="F187" s="6">
        <v>4529.6459999999997</v>
      </c>
      <c r="G187" s="6">
        <v>4611.741</v>
      </c>
      <c r="H187" s="6">
        <v>4690.8230000000003</v>
      </c>
      <c r="I187" s="6">
        <v>4741.0510000000004</v>
      </c>
      <c r="J187" s="6">
        <v>4816.0910000000003</v>
      </c>
      <c r="K187" s="6">
        <v>4893.8549999999996</v>
      </c>
      <c r="L187" s="6">
        <v>5010.1710000000003</v>
      </c>
      <c r="M187" s="6">
        <v>5107.3050000000003</v>
      </c>
      <c r="N187" s="6">
        <v>5193</v>
      </c>
      <c r="O187" s="6">
        <v>5254.027</v>
      </c>
      <c r="P187" s="6">
        <v>5293</v>
      </c>
      <c r="Q187" s="6">
        <v>5346.6289999999999</v>
      </c>
      <c r="R187" s="6">
        <v>5359.8010000000004</v>
      </c>
      <c r="S187" s="6">
        <v>5353.3789999999999</v>
      </c>
      <c r="T187" s="6">
        <v>5366.5010000000002</v>
      </c>
      <c r="U187" s="6">
        <v>5404.4250000000002</v>
      </c>
      <c r="V187" s="6">
        <v>5427.8419999999996</v>
      </c>
      <c r="W187" s="6">
        <v>5477.6790000000001</v>
      </c>
      <c r="X187" s="6">
        <v>5558.9229999999998</v>
      </c>
      <c r="Y187" s="6">
        <v>5627.5720000000001</v>
      </c>
      <c r="Z187" s="6">
        <v>763.35400000000004</v>
      </c>
      <c r="AA187" s="7">
        <v>0.16852</v>
      </c>
      <c r="AB187" s="6">
        <v>334.572</v>
      </c>
      <c r="AC187" s="7">
        <v>6.3210000000000002E-2</v>
      </c>
    </row>
    <row r="188" spans="1:29" hidden="1" x14ac:dyDescent="0.2">
      <c r="A188" s="5" t="s">
        <v>619</v>
      </c>
      <c r="B188" s="5" t="s">
        <v>620</v>
      </c>
      <c r="C188" s="5" t="s">
        <v>621</v>
      </c>
      <c r="D188" s="5" t="s">
        <v>49</v>
      </c>
      <c r="E188" s="5" t="s">
        <v>41</v>
      </c>
      <c r="F188" s="6">
        <v>393.49</v>
      </c>
      <c r="G188" s="6">
        <v>393.13900000000001</v>
      </c>
      <c r="H188" s="6">
        <v>392.952</v>
      </c>
      <c r="I188" s="6">
        <v>393.43599999999998</v>
      </c>
      <c r="J188" s="6">
        <v>394.15100000000001</v>
      </c>
      <c r="K188" s="6">
        <v>395.673</v>
      </c>
      <c r="L188" s="6">
        <v>398.15899999999999</v>
      </c>
      <c r="M188" s="6">
        <v>399.13900000000001</v>
      </c>
      <c r="N188" s="6">
        <v>401.21499999999997</v>
      </c>
      <c r="O188" s="6">
        <v>400.548</v>
      </c>
      <c r="P188" s="6">
        <v>398</v>
      </c>
      <c r="Q188" s="6">
        <v>395.95100000000002</v>
      </c>
      <c r="R188" s="6">
        <v>395.55599999999998</v>
      </c>
      <c r="S188" s="6">
        <v>396.53</v>
      </c>
      <c r="T188" s="6">
        <v>397.24799999999999</v>
      </c>
      <c r="U188" s="6">
        <v>398.19600000000003</v>
      </c>
      <c r="V188" s="6">
        <v>398.608</v>
      </c>
      <c r="W188" s="6">
        <v>404.02499999999998</v>
      </c>
      <c r="X188" s="6">
        <v>408.38299999999998</v>
      </c>
      <c r="Y188" s="6">
        <v>408.322</v>
      </c>
      <c r="Z188" s="6">
        <v>4.51</v>
      </c>
      <c r="AA188" s="7">
        <v>1.146E-2</v>
      </c>
      <c r="AB188" s="6">
        <v>10.321999999999999</v>
      </c>
      <c r="AC188" s="7">
        <v>2.5930000000000002E-2</v>
      </c>
    </row>
    <row r="189" spans="1:29" hidden="1" x14ac:dyDescent="0.2">
      <c r="A189" s="5" t="s">
        <v>622</v>
      </c>
      <c r="B189" s="5" t="s">
        <v>623</v>
      </c>
      <c r="C189" s="5" t="s">
        <v>624</v>
      </c>
      <c r="D189" s="5" t="s">
        <v>55</v>
      </c>
      <c r="E189" s="5" t="s">
        <v>41</v>
      </c>
      <c r="F189" s="6">
        <v>4648.6559999999999</v>
      </c>
      <c r="G189" s="6">
        <v>4774.1509999999998</v>
      </c>
      <c r="H189" s="6">
        <v>4879.04</v>
      </c>
      <c r="I189" s="6">
        <v>4932.7449999999999</v>
      </c>
      <c r="J189" s="6">
        <v>5004.7150000000001</v>
      </c>
      <c r="K189" s="6">
        <v>5104.2510000000002</v>
      </c>
      <c r="L189" s="6">
        <v>5188.4350000000004</v>
      </c>
      <c r="M189" s="6">
        <v>5240.5119999999997</v>
      </c>
      <c r="N189" s="6">
        <v>5308.3950000000004</v>
      </c>
      <c r="O189" s="6">
        <v>5360.2370000000001</v>
      </c>
      <c r="P189" s="6">
        <v>5387</v>
      </c>
      <c r="Q189" s="6">
        <v>5446.4719999999998</v>
      </c>
      <c r="R189" s="6">
        <v>5467.4979999999996</v>
      </c>
      <c r="S189" s="6">
        <v>5475.9960000000001</v>
      </c>
      <c r="T189" s="6">
        <v>5511.6360000000004</v>
      </c>
      <c r="U189" s="6">
        <v>5531.3289999999997</v>
      </c>
      <c r="V189" s="6">
        <v>5577.7610000000004</v>
      </c>
      <c r="W189" s="6">
        <v>5658.8909999999996</v>
      </c>
      <c r="X189" s="6">
        <v>5737.2889999999998</v>
      </c>
      <c r="Y189" s="6">
        <v>5823.6850000000004</v>
      </c>
      <c r="Z189" s="6">
        <v>738.34400000000005</v>
      </c>
      <c r="AA189" s="7">
        <v>0.15883</v>
      </c>
      <c r="AB189" s="6">
        <v>436.685</v>
      </c>
      <c r="AC189" s="7">
        <v>8.1059999999999993E-2</v>
      </c>
    </row>
    <row r="190" spans="1:29" hidden="1" x14ac:dyDescent="0.2">
      <c r="A190" s="5" t="s">
        <v>625</v>
      </c>
      <c r="B190" s="5" t="s">
        <v>626</v>
      </c>
      <c r="C190" s="5" t="s">
        <v>627</v>
      </c>
      <c r="D190" s="5" t="s">
        <v>49</v>
      </c>
      <c r="E190" s="5" t="s">
        <v>41</v>
      </c>
      <c r="F190" s="6">
        <v>682.48099999999999</v>
      </c>
      <c r="G190" s="6">
        <v>683.40899999999999</v>
      </c>
      <c r="H190" s="6">
        <v>685.04</v>
      </c>
      <c r="I190" s="6">
        <v>677.97799999999995</v>
      </c>
      <c r="J190" s="6">
        <v>675.59799999999996</v>
      </c>
      <c r="K190" s="6">
        <v>678.43799999999999</v>
      </c>
      <c r="L190" s="6">
        <v>684.55100000000004</v>
      </c>
      <c r="M190" s="6">
        <v>688.72</v>
      </c>
      <c r="N190" s="6">
        <v>691.30499999999995</v>
      </c>
      <c r="O190" s="6">
        <v>693.63900000000001</v>
      </c>
      <c r="P190" s="6">
        <v>694</v>
      </c>
      <c r="Q190" s="6">
        <v>697.94600000000003</v>
      </c>
      <c r="R190" s="6">
        <v>702.58500000000004</v>
      </c>
      <c r="S190" s="6">
        <v>707.63599999999997</v>
      </c>
      <c r="T190" s="6">
        <v>715.18100000000004</v>
      </c>
      <c r="U190" s="6">
        <v>717.73699999999997</v>
      </c>
      <c r="V190" s="6">
        <v>709.74400000000003</v>
      </c>
      <c r="W190" s="6">
        <v>724.54100000000005</v>
      </c>
      <c r="X190" s="6">
        <v>730.19500000000005</v>
      </c>
      <c r="Y190" s="6">
        <v>736.63</v>
      </c>
      <c r="Z190" s="6">
        <v>11.519</v>
      </c>
      <c r="AA190" s="7">
        <v>1.6879999999999999E-2</v>
      </c>
      <c r="AB190" s="6">
        <v>42.63</v>
      </c>
      <c r="AC190" s="7">
        <v>6.1429999999999998E-2</v>
      </c>
    </row>
    <row r="191" spans="1:29" hidden="1" x14ac:dyDescent="0.2">
      <c r="A191" s="5" t="s">
        <v>628</v>
      </c>
      <c r="B191" s="5" t="s">
        <v>629</v>
      </c>
      <c r="C191" s="5" t="s">
        <v>630</v>
      </c>
      <c r="D191" s="5" t="s">
        <v>49</v>
      </c>
      <c r="E191" s="5" t="s">
        <v>41</v>
      </c>
      <c r="F191" s="6">
        <v>838.41</v>
      </c>
      <c r="G191" s="6">
        <v>843.31200000000001</v>
      </c>
      <c r="H191" s="6">
        <v>846.83399999999995</v>
      </c>
      <c r="I191" s="6">
        <v>850.56200000000001</v>
      </c>
      <c r="J191" s="6">
        <v>852.66099999999994</v>
      </c>
      <c r="K191" s="6">
        <v>858.601</v>
      </c>
      <c r="L191" s="6">
        <v>866.66899999999998</v>
      </c>
      <c r="M191" s="6">
        <v>871.19600000000003</v>
      </c>
      <c r="N191" s="6">
        <v>878.21699999999998</v>
      </c>
      <c r="O191" s="6">
        <v>880.89700000000005</v>
      </c>
      <c r="P191" s="6">
        <v>879</v>
      </c>
      <c r="Q191" s="6">
        <v>884.06700000000001</v>
      </c>
      <c r="R191" s="6">
        <v>887.7</v>
      </c>
      <c r="S191" s="6">
        <v>890.51700000000005</v>
      </c>
      <c r="T191" s="6">
        <v>895.17100000000005</v>
      </c>
      <c r="U191" s="6">
        <v>907.60799999999995</v>
      </c>
      <c r="V191" s="6">
        <v>907.20799999999997</v>
      </c>
      <c r="W191" s="6">
        <v>927.73099999999999</v>
      </c>
      <c r="X191" s="6">
        <v>949.14300000000003</v>
      </c>
      <c r="Y191" s="6">
        <v>969.803</v>
      </c>
      <c r="Z191" s="6">
        <v>40.590000000000003</v>
      </c>
      <c r="AA191" s="7">
        <v>4.8410000000000002E-2</v>
      </c>
      <c r="AB191" s="6">
        <v>90.802999999999997</v>
      </c>
      <c r="AC191" s="7">
        <v>0.1033</v>
      </c>
    </row>
    <row r="192" spans="1:29" hidden="1" x14ac:dyDescent="0.2">
      <c r="A192" s="5" t="s">
        <v>631</v>
      </c>
      <c r="B192" s="5" t="s">
        <v>632</v>
      </c>
      <c r="C192" s="5" t="s">
        <v>633</v>
      </c>
      <c r="D192" s="5" t="s">
        <v>106</v>
      </c>
      <c r="E192" s="5" t="s">
        <v>41</v>
      </c>
      <c r="F192" s="6">
        <v>1303.4390000000001</v>
      </c>
      <c r="G192" s="6">
        <v>1323.325</v>
      </c>
      <c r="H192" s="6">
        <v>1336.461</v>
      </c>
      <c r="I192" s="6">
        <v>1374.665</v>
      </c>
      <c r="J192" s="6">
        <v>1401.5820000000001</v>
      </c>
      <c r="K192" s="6">
        <v>1433.509</v>
      </c>
      <c r="L192" s="6">
        <v>1487.0640000000001</v>
      </c>
      <c r="M192" s="6">
        <v>1532.289</v>
      </c>
      <c r="N192" s="6">
        <v>1580.328</v>
      </c>
      <c r="O192" s="6">
        <v>1624.261</v>
      </c>
      <c r="P192" s="6">
        <v>1651</v>
      </c>
      <c r="Q192" s="6">
        <v>1686.7919999999999</v>
      </c>
      <c r="R192" s="6">
        <v>1713.4269999999999</v>
      </c>
      <c r="S192" s="6">
        <v>1758.8389999999999</v>
      </c>
      <c r="T192" s="6">
        <v>1802.702</v>
      </c>
      <c r="U192" s="6">
        <v>1818.6780000000001</v>
      </c>
      <c r="V192" s="6">
        <v>1851.46</v>
      </c>
      <c r="W192" s="6">
        <v>1905.607</v>
      </c>
      <c r="X192" s="6">
        <v>1967.8610000000001</v>
      </c>
      <c r="Y192" s="6">
        <v>2027.566</v>
      </c>
      <c r="Z192" s="6">
        <v>347.56099999999998</v>
      </c>
      <c r="AA192" s="7">
        <v>0.26665</v>
      </c>
      <c r="AB192" s="6">
        <v>376.56599999999997</v>
      </c>
      <c r="AC192" s="7">
        <v>0.22808</v>
      </c>
    </row>
    <row r="193" spans="1:29" hidden="1" x14ac:dyDescent="0.2">
      <c r="A193" s="5" t="s">
        <v>634</v>
      </c>
      <c r="B193" s="5" t="s">
        <v>635</v>
      </c>
      <c r="C193" s="5" t="s">
        <v>636</v>
      </c>
      <c r="D193" s="5" t="s">
        <v>106</v>
      </c>
      <c r="E193" s="5" t="s">
        <v>41</v>
      </c>
      <c r="F193" s="6">
        <v>4320.6030000000001</v>
      </c>
      <c r="G193" s="6">
        <v>4344.2629999999999</v>
      </c>
      <c r="H193" s="6">
        <v>4356.9989999999998</v>
      </c>
      <c r="I193" s="6">
        <v>4352.1120000000001</v>
      </c>
      <c r="J193" s="6">
        <v>4365.0929999999998</v>
      </c>
      <c r="K193" s="6">
        <v>4371.6390000000001</v>
      </c>
      <c r="L193" s="6">
        <v>4408.8090000000002</v>
      </c>
      <c r="M193" s="6">
        <v>4379.0659999999998</v>
      </c>
      <c r="N193" s="6">
        <v>4391.5309999999999</v>
      </c>
      <c r="O193" s="6">
        <v>4427.5339999999997</v>
      </c>
      <c r="P193" s="6">
        <v>4439</v>
      </c>
      <c r="Q193" s="6">
        <v>4448.6189999999997</v>
      </c>
      <c r="R193" s="6">
        <v>4525.3360000000002</v>
      </c>
      <c r="S193" s="6">
        <v>4560.1620000000003</v>
      </c>
      <c r="T193" s="6">
        <v>4555.9830000000002</v>
      </c>
      <c r="U193" s="6">
        <v>4583.3469999999998</v>
      </c>
      <c r="V193" s="6">
        <v>4561.3860000000004</v>
      </c>
      <c r="W193" s="6">
        <v>4577.0280000000002</v>
      </c>
      <c r="X193" s="6">
        <v>4613.085</v>
      </c>
      <c r="Y193" s="6">
        <v>4626.4160000000002</v>
      </c>
      <c r="Z193" s="6">
        <v>118.39700000000001</v>
      </c>
      <c r="AA193" s="7">
        <v>2.7400000000000001E-2</v>
      </c>
      <c r="AB193" s="6">
        <v>187.416</v>
      </c>
      <c r="AC193" s="7">
        <v>4.2220000000000001E-2</v>
      </c>
    </row>
    <row r="194" spans="1:29" hidden="1" x14ac:dyDescent="0.2">
      <c r="A194" s="5" t="s">
        <v>637</v>
      </c>
      <c r="B194" s="5" t="s">
        <v>638</v>
      </c>
      <c r="C194" s="5" t="s">
        <v>639</v>
      </c>
      <c r="D194" s="5" t="s">
        <v>66</v>
      </c>
      <c r="E194" s="5" t="s">
        <v>41</v>
      </c>
      <c r="F194" s="6">
        <v>9087.473</v>
      </c>
      <c r="G194" s="6">
        <v>9504.8410000000003</v>
      </c>
      <c r="H194" s="6">
        <v>9967.8809999999994</v>
      </c>
      <c r="I194" s="6">
        <v>10418.822</v>
      </c>
      <c r="J194" s="6">
        <v>10883.844999999999</v>
      </c>
      <c r="K194" s="6">
        <v>11372.947</v>
      </c>
      <c r="L194" s="6">
        <v>11925.166999999999</v>
      </c>
      <c r="M194" s="6">
        <v>12415.647000000001</v>
      </c>
      <c r="N194" s="6">
        <v>12820.617</v>
      </c>
      <c r="O194" s="6">
        <v>13143.994000000001</v>
      </c>
      <c r="P194" s="6">
        <v>13391</v>
      </c>
      <c r="Q194" s="6">
        <v>13331.879000000001</v>
      </c>
      <c r="R194" s="6">
        <v>13391.553</v>
      </c>
      <c r="S194" s="6">
        <v>13573.621999999999</v>
      </c>
      <c r="T194" s="6">
        <v>13717.115</v>
      </c>
      <c r="U194" s="6">
        <v>14013.210999999999</v>
      </c>
      <c r="V194" s="6">
        <v>14322.144</v>
      </c>
      <c r="W194" s="6">
        <v>14737.7</v>
      </c>
      <c r="X194" s="6">
        <v>15120.044</v>
      </c>
      <c r="Y194" s="6">
        <v>15558.536</v>
      </c>
      <c r="Z194" s="6">
        <v>4303.527</v>
      </c>
      <c r="AA194" s="7">
        <v>0.47356999999999999</v>
      </c>
      <c r="AB194" s="6">
        <v>2167.5360000000001</v>
      </c>
      <c r="AC194" s="7">
        <v>0.16187000000000001</v>
      </c>
    </row>
    <row r="195" spans="1:29" hidden="1" x14ac:dyDescent="0.2">
      <c r="A195" s="5" t="s">
        <v>640</v>
      </c>
      <c r="B195" s="5" t="s">
        <v>641</v>
      </c>
      <c r="C195" s="5" t="s">
        <v>642</v>
      </c>
      <c r="D195" s="5" t="s">
        <v>62</v>
      </c>
      <c r="E195" s="5" t="s">
        <v>41</v>
      </c>
      <c r="F195" s="6">
        <v>12296.705</v>
      </c>
      <c r="G195" s="6">
        <v>12575.119000000001</v>
      </c>
      <c r="H195" s="6">
        <v>12816.683999999999</v>
      </c>
      <c r="I195" s="6">
        <v>13033.248</v>
      </c>
      <c r="J195" s="6">
        <v>13433.78</v>
      </c>
      <c r="K195" s="6">
        <v>13647.272999999999</v>
      </c>
      <c r="L195" s="6">
        <v>13777.589</v>
      </c>
      <c r="M195" s="6">
        <v>14070.716</v>
      </c>
      <c r="N195" s="6">
        <v>14349.91</v>
      </c>
      <c r="O195" s="6">
        <v>14593.950999999999</v>
      </c>
      <c r="P195" s="6">
        <v>14916</v>
      </c>
      <c r="Q195" s="6">
        <v>15082.308999999999</v>
      </c>
      <c r="R195" s="6">
        <v>15179.135</v>
      </c>
      <c r="S195" s="6">
        <v>15333.843999999999</v>
      </c>
      <c r="T195" s="6">
        <v>15516.743</v>
      </c>
      <c r="U195" s="6">
        <v>15558.245000000001</v>
      </c>
      <c r="V195" s="6">
        <v>15677.871999999999</v>
      </c>
      <c r="W195" s="6">
        <v>16038.72</v>
      </c>
      <c r="X195" s="6">
        <v>16190.847</v>
      </c>
      <c r="Y195" s="6">
        <v>16325.206</v>
      </c>
      <c r="Z195" s="6">
        <v>2619.2950000000001</v>
      </c>
      <c r="AA195" s="7">
        <v>0.21301</v>
      </c>
      <c r="AB195" s="6">
        <v>1409.2059999999999</v>
      </c>
      <c r="AC195" s="7">
        <v>9.4479999999999995E-2</v>
      </c>
    </row>
    <row r="196" spans="1:29" hidden="1" x14ac:dyDescent="0.2">
      <c r="A196" s="5" t="s">
        <v>643</v>
      </c>
      <c r="B196" s="5" t="s">
        <v>644</v>
      </c>
      <c r="C196" s="5" t="s">
        <v>645</v>
      </c>
      <c r="D196" s="5" t="s">
        <v>106</v>
      </c>
      <c r="E196" s="5" t="s">
        <v>41</v>
      </c>
      <c r="F196" s="6">
        <v>434.298</v>
      </c>
      <c r="G196" s="6">
        <v>413.12200000000001</v>
      </c>
      <c r="H196" s="6">
        <v>390.56599999999997</v>
      </c>
      <c r="I196" s="6">
        <v>375.67099999999999</v>
      </c>
      <c r="J196" s="6">
        <v>357.73500000000001</v>
      </c>
      <c r="K196" s="6">
        <v>341.23399999999998</v>
      </c>
      <c r="L196" s="6">
        <v>329.589</v>
      </c>
      <c r="M196" s="6">
        <v>315.60599999999999</v>
      </c>
      <c r="N196" s="6">
        <v>301.83499999999998</v>
      </c>
      <c r="O196" s="6">
        <v>286.94600000000003</v>
      </c>
      <c r="P196" s="6">
        <v>269</v>
      </c>
      <c r="Q196" s="6">
        <v>271.09500000000003</v>
      </c>
      <c r="R196" s="6">
        <v>270.98399999999998</v>
      </c>
      <c r="S196" s="6">
        <v>274.33999999999997</v>
      </c>
      <c r="T196" s="6">
        <v>276.60599999999999</v>
      </c>
      <c r="U196" s="6">
        <v>280.18099999999998</v>
      </c>
      <c r="V196" s="6">
        <v>285.33499999999998</v>
      </c>
      <c r="W196" s="6">
        <v>285.74099999999999</v>
      </c>
      <c r="X196" s="6">
        <v>277.08499999999998</v>
      </c>
      <c r="Y196" s="6">
        <v>278.21699999999998</v>
      </c>
      <c r="Z196" s="6">
        <v>-165.298</v>
      </c>
      <c r="AA196" s="7" t="s">
        <v>646</v>
      </c>
      <c r="AB196" s="6">
        <v>9.2170000000000005</v>
      </c>
      <c r="AC196" s="7">
        <v>3.4259999999999999E-2</v>
      </c>
    </row>
    <row r="197" spans="1:29" hidden="1" x14ac:dyDescent="0.2">
      <c r="A197" s="5" t="s">
        <v>647</v>
      </c>
      <c r="B197" s="5" t="s">
        <v>648</v>
      </c>
      <c r="C197" s="5" t="s">
        <v>649</v>
      </c>
      <c r="D197" s="5" t="s">
        <v>49</v>
      </c>
      <c r="E197" s="5" t="s">
        <v>41</v>
      </c>
      <c r="F197" s="6">
        <v>1408.864</v>
      </c>
      <c r="G197" s="6">
        <v>1386.3219999999999</v>
      </c>
      <c r="H197" s="6">
        <v>1386.827</v>
      </c>
      <c r="I197" s="6">
        <v>1370.1130000000001</v>
      </c>
      <c r="J197" s="6">
        <v>1379.5709999999999</v>
      </c>
      <c r="K197" s="6">
        <v>1391.375</v>
      </c>
      <c r="L197" s="6">
        <v>1387.9380000000001</v>
      </c>
      <c r="M197" s="6">
        <v>1371.575</v>
      </c>
      <c r="N197" s="6">
        <v>1397.6179999999999</v>
      </c>
      <c r="O197" s="6">
        <v>1381.241</v>
      </c>
      <c r="P197" s="6">
        <v>1391</v>
      </c>
      <c r="Q197" s="6">
        <v>1401.7760000000001</v>
      </c>
      <c r="R197" s="6">
        <v>1418.8030000000001</v>
      </c>
      <c r="S197" s="6">
        <v>1426.261</v>
      </c>
      <c r="T197" s="6">
        <v>1436.4</v>
      </c>
      <c r="U197" s="6">
        <v>1442.201</v>
      </c>
      <c r="V197" s="6">
        <v>1469.152</v>
      </c>
      <c r="W197" s="6">
        <v>1486.2149999999999</v>
      </c>
      <c r="X197" s="6">
        <v>1498.635</v>
      </c>
      <c r="Y197" s="6">
        <v>1520.3810000000001</v>
      </c>
      <c r="Z197" s="6">
        <v>-17.864000000000001</v>
      </c>
      <c r="AA197" s="7" t="s">
        <v>650</v>
      </c>
      <c r="AB197" s="6">
        <v>129.381</v>
      </c>
      <c r="AC197" s="7">
        <v>9.3009999999999995E-2</v>
      </c>
    </row>
    <row r="198" spans="1:29" hidden="1" x14ac:dyDescent="0.2">
      <c r="A198" s="5" t="s">
        <v>651</v>
      </c>
      <c r="B198" s="5" t="s">
        <v>652</v>
      </c>
      <c r="C198" s="5" t="s">
        <v>653</v>
      </c>
      <c r="D198" s="5" t="s">
        <v>62</v>
      </c>
      <c r="E198" s="5" t="s">
        <v>41</v>
      </c>
      <c r="F198" s="6">
        <v>40672.887000000002</v>
      </c>
      <c r="G198" s="6">
        <v>41961.553</v>
      </c>
      <c r="H198" s="6">
        <v>43803.303999999996</v>
      </c>
      <c r="I198" s="6">
        <v>46315.457999999999</v>
      </c>
      <c r="J198" s="6">
        <v>49715.872000000003</v>
      </c>
      <c r="K198" s="6">
        <v>53404.322999999997</v>
      </c>
      <c r="L198" s="6">
        <v>56934.358999999997</v>
      </c>
      <c r="M198" s="6">
        <v>59965.377999999997</v>
      </c>
      <c r="N198" s="6">
        <v>62511.646000000001</v>
      </c>
      <c r="O198" s="6">
        <v>65258.747000000003</v>
      </c>
      <c r="P198" s="6">
        <v>68155</v>
      </c>
      <c r="Q198" s="6">
        <v>69537.793000000005</v>
      </c>
      <c r="R198" s="6">
        <v>71357.548999999999</v>
      </c>
      <c r="S198" s="6">
        <v>73427.092999999993</v>
      </c>
      <c r="T198" s="6">
        <v>75409.320000000007</v>
      </c>
      <c r="U198" s="6">
        <v>75915.245999999999</v>
      </c>
      <c r="V198" s="6">
        <v>77363.505000000005</v>
      </c>
      <c r="W198" s="6">
        <v>78822.823999999993</v>
      </c>
      <c r="X198" s="6">
        <v>81006.771999999997</v>
      </c>
      <c r="Y198" s="6">
        <v>83053.338000000003</v>
      </c>
      <c r="Z198" s="6">
        <v>27482.113000000001</v>
      </c>
      <c r="AA198" s="7">
        <v>0.67569000000000001</v>
      </c>
      <c r="AB198" s="6">
        <v>14898.338</v>
      </c>
      <c r="AC198" s="7">
        <v>0.21859000000000001</v>
      </c>
    </row>
    <row r="199" spans="1:29" hidden="1" x14ac:dyDescent="0.2">
      <c r="A199" s="5" t="s">
        <v>654</v>
      </c>
      <c r="B199" s="5" t="s">
        <v>655</v>
      </c>
      <c r="C199" s="5" t="s">
        <v>656</v>
      </c>
      <c r="D199" s="5" t="s">
        <v>106</v>
      </c>
      <c r="E199" s="5" t="s">
        <v>41</v>
      </c>
      <c r="F199" s="6">
        <v>1609.68</v>
      </c>
      <c r="G199" s="6">
        <v>1606.9280000000001</v>
      </c>
      <c r="H199" s="6">
        <v>1600.4010000000001</v>
      </c>
      <c r="I199" s="6">
        <v>1587.3579999999999</v>
      </c>
      <c r="J199" s="6">
        <v>1580.952</v>
      </c>
      <c r="K199" s="6">
        <v>1572.6020000000001</v>
      </c>
      <c r="L199" s="6">
        <v>1574.874</v>
      </c>
      <c r="M199" s="6">
        <v>1553.932</v>
      </c>
      <c r="N199" s="6">
        <v>1547.704</v>
      </c>
      <c r="O199" s="6">
        <v>1549.0820000000001</v>
      </c>
      <c r="P199" s="6">
        <v>1542</v>
      </c>
      <c r="Q199" s="6">
        <v>1543.7560000000001</v>
      </c>
      <c r="R199" s="6">
        <v>1558.7429999999999</v>
      </c>
      <c r="S199" s="6">
        <v>1557.7380000000001</v>
      </c>
      <c r="T199" s="6">
        <v>1561.742</v>
      </c>
      <c r="U199" s="6">
        <v>1435.71</v>
      </c>
      <c r="V199" s="6">
        <v>1467.6969999999999</v>
      </c>
      <c r="W199" s="6">
        <v>1500.752</v>
      </c>
      <c r="X199" s="6">
        <v>1516.692</v>
      </c>
      <c r="Y199" s="6">
        <v>1532.82</v>
      </c>
      <c r="Z199" s="6">
        <v>-67.680000000000007</v>
      </c>
      <c r="AA199" s="7" t="s">
        <v>657</v>
      </c>
      <c r="AB199" s="6">
        <v>-9.18</v>
      </c>
      <c r="AC199" s="7" t="s">
        <v>658</v>
      </c>
    </row>
    <row r="200" spans="1:29" hidden="1" x14ac:dyDescent="0.2">
      <c r="A200" s="5" t="s">
        <v>659</v>
      </c>
      <c r="B200" s="5" t="s">
        <v>660</v>
      </c>
      <c r="C200" s="5" t="s">
        <v>661</v>
      </c>
      <c r="D200" s="5" t="s">
        <v>62</v>
      </c>
      <c r="E200" s="5" t="s">
        <v>41</v>
      </c>
      <c r="F200" s="6">
        <v>415.03899999999999</v>
      </c>
      <c r="G200" s="6">
        <v>417.262</v>
      </c>
      <c r="H200" s="6">
        <v>420.17399999999998</v>
      </c>
      <c r="I200" s="6">
        <v>424.83800000000002</v>
      </c>
      <c r="J200" s="6">
        <v>430.303</v>
      </c>
      <c r="K200" s="6">
        <v>434.27300000000002</v>
      </c>
      <c r="L200" s="6">
        <v>437.04399999999998</v>
      </c>
      <c r="M200" s="6">
        <v>439.49200000000002</v>
      </c>
      <c r="N200" s="6">
        <v>441.077</v>
      </c>
      <c r="O200" s="6">
        <v>446.09199999999998</v>
      </c>
      <c r="P200" s="6">
        <v>451</v>
      </c>
      <c r="Q200" s="6">
        <v>458.55099999999999</v>
      </c>
      <c r="R200" s="6">
        <v>457.43200000000002</v>
      </c>
      <c r="S200" s="6">
        <v>452.80399999999997</v>
      </c>
      <c r="T200" s="6">
        <v>449.53699999999998</v>
      </c>
      <c r="U200" s="6">
        <v>446.58600000000001</v>
      </c>
      <c r="V200" s="6">
        <v>449.85899999999998</v>
      </c>
      <c r="W200" s="6">
        <v>455.01400000000001</v>
      </c>
      <c r="X200" s="6">
        <v>457.17200000000003</v>
      </c>
      <c r="Y200" s="6">
        <v>467.82600000000002</v>
      </c>
      <c r="Z200" s="6">
        <v>35.960999999999999</v>
      </c>
      <c r="AA200" s="7">
        <v>8.6639999999999995E-2</v>
      </c>
      <c r="AB200" s="6">
        <v>16.826000000000001</v>
      </c>
      <c r="AC200" s="7">
        <v>3.7310000000000003E-2</v>
      </c>
    </row>
    <row r="201" spans="1:29" hidden="1" x14ac:dyDescent="0.2">
      <c r="A201" s="5" t="s">
        <v>662</v>
      </c>
      <c r="B201" s="5" t="s">
        <v>663</v>
      </c>
      <c r="C201" s="5" t="s">
        <v>664</v>
      </c>
      <c r="D201" s="5" t="s">
        <v>40</v>
      </c>
      <c r="E201" s="5" t="s">
        <v>41</v>
      </c>
      <c r="F201" s="6">
        <v>1628.3009999999999</v>
      </c>
      <c r="G201" s="6">
        <v>1641.1949999999999</v>
      </c>
      <c r="H201" s="6">
        <v>1652.963</v>
      </c>
      <c r="I201" s="6">
        <v>1654.634</v>
      </c>
      <c r="J201" s="6">
        <v>1665.106</v>
      </c>
      <c r="K201" s="6">
        <v>1676.521</v>
      </c>
      <c r="L201" s="6">
        <v>1701.057</v>
      </c>
      <c r="M201" s="6">
        <v>1718.692</v>
      </c>
      <c r="N201" s="6">
        <v>1732.482</v>
      </c>
      <c r="O201" s="6">
        <v>1738.3140000000001</v>
      </c>
      <c r="P201" s="6">
        <v>1737</v>
      </c>
      <c r="Q201" s="6">
        <v>1736.4059999999999</v>
      </c>
      <c r="R201" s="6">
        <v>1738.518</v>
      </c>
      <c r="S201" s="6">
        <v>1730.9749999999999</v>
      </c>
      <c r="T201" s="6">
        <v>1723.578</v>
      </c>
      <c r="U201" s="6">
        <v>1736.462</v>
      </c>
      <c r="V201" s="6">
        <v>1737.915</v>
      </c>
      <c r="W201" s="6">
        <v>1750.8040000000001</v>
      </c>
      <c r="X201" s="6">
        <v>1773.03</v>
      </c>
      <c r="Y201" s="6">
        <v>1792.569</v>
      </c>
      <c r="Z201" s="6">
        <v>108.699</v>
      </c>
      <c r="AA201" s="7">
        <v>6.676E-2</v>
      </c>
      <c r="AB201" s="6">
        <v>55.569000000000003</v>
      </c>
      <c r="AC201" s="7">
        <v>3.1989999999999998E-2</v>
      </c>
    </row>
    <row r="202" spans="1:29" hidden="1" x14ac:dyDescent="0.2">
      <c r="A202" s="5" t="s">
        <v>665</v>
      </c>
      <c r="B202" s="5" t="s">
        <v>666</v>
      </c>
      <c r="C202" s="5" t="s">
        <v>667</v>
      </c>
      <c r="D202" s="5" t="s">
        <v>66</v>
      </c>
      <c r="E202" s="5" t="s">
        <v>41</v>
      </c>
      <c r="F202" s="6">
        <v>53870.536999999997</v>
      </c>
      <c r="G202" s="6">
        <v>54573.896000000001</v>
      </c>
      <c r="H202" s="6">
        <v>55536.343000000001</v>
      </c>
      <c r="I202" s="6">
        <v>56422.752999999997</v>
      </c>
      <c r="J202" s="6">
        <v>57377.758999999998</v>
      </c>
      <c r="K202" s="6">
        <v>58447.826000000001</v>
      </c>
      <c r="L202" s="6">
        <v>59820.790999999997</v>
      </c>
      <c r="M202" s="6">
        <v>60864.406000000003</v>
      </c>
      <c r="N202" s="6">
        <v>61487.201000000001</v>
      </c>
      <c r="O202" s="6">
        <v>61734.067999999999</v>
      </c>
      <c r="P202" s="6">
        <v>61651</v>
      </c>
      <c r="Q202" s="6">
        <v>61905.510999999999</v>
      </c>
      <c r="R202" s="6">
        <v>62369.205999999998</v>
      </c>
      <c r="S202" s="6">
        <v>63116.557000000001</v>
      </c>
      <c r="T202" s="6">
        <v>63532.017999999996</v>
      </c>
      <c r="U202" s="6">
        <v>64630.273999999998</v>
      </c>
      <c r="V202" s="6">
        <v>65918.187000000005</v>
      </c>
      <c r="W202" s="6">
        <v>67644.403999999995</v>
      </c>
      <c r="X202" s="6">
        <v>69371.031000000003</v>
      </c>
      <c r="Y202" s="6">
        <v>71134.998000000007</v>
      </c>
      <c r="Z202" s="6">
        <v>7780.4629999999997</v>
      </c>
      <c r="AA202" s="7">
        <v>0.14443</v>
      </c>
      <c r="AB202" s="6">
        <v>9483.9979999999996</v>
      </c>
      <c r="AC202" s="7">
        <v>0.15382999999999999</v>
      </c>
    </row>
    <row r="203" spans="1:29" hidden="1" x14ac:dyDescent="0.2">
      <c r="A203" s="5" t="s">
        <v>668</v>
      </c>
      <c r="B203" s="5" t="s">
        <v>669</v>
      </c>
      <c r="C203" s="5" t="s">
        <v>670</v>
      </c>
      <c r="D203" s="5" t="s">
        <v>40</v>
      </c>
      <c r="E203" s="5" t="s">
        <v>41</v>
      </c>
      <c r="F203" s="6">
        <v>7822.9579999999996</v>
      </c>
      <c r="G203" s="6">
        <v>7960.5169999999998</v>
      </c>
      <c r="H203" s="6">
        <v>8165.6080000000002</v>
      </c>
      <c r="I203" s="6">
        <v>8367.2980000000007</v>
      </c>
      <c r="J203" s="6">
        <v>8615.3809999999994</v>
      </c>
      <c r="K203" s="6">
        <v>8902.0679999999993</v>
      </c>
      <c r="L203" s="6">
        <v>9184.3189999999995</v>
      </c>
      <c r="M203" s="6">
        <v>9528.9249999999993</v>
      </c>
      <c r="N203" s="6">
        <v>9811.5949999999993</v>
      </c>
      <c r="O203" s="6">
        <v>9967.4240000000009</v>
      </c>
      <c r="P203" s="6">
        <v>10083</v>
      </c>
      <c r="Q203" s="6">
        <v>10144.722</v>
      </c>
      <c r="R203" s="6">
        <v>10197.712</v>
      </c>
      <c r="S203" s="6">
        <v>10223.14</v>
      </c>
      <c r="T203" s="6">
        <v>10247.76</v>
      </c>
      <c r="U203" s="6">
        <v>10346.742</v>
      </c>
      <c r="V203" s="6">
        <v>10304.653</v>
      </c>
      <c r="W203" s="6">
        <v>10457.121999999999</v>
      </c>
      <c r="X203" s="6">
        <v>10610.951999999999</v>
      </c>
      <c r="Y203" s="6">
        <v>10778.375</v>
      </c>
      <c r="Z203" s="6">
        <v>2260.0419999999999</v>
      </c>
      <c r="AA203" s="7">
        <v>0.28889999999999999</v>
      </c>
      <c r="AB203" s="6">
        <v>695.375</v>
      </c>
      <c r="AC203" s="7">
        <v>6.8970000000000004E-2</v>
      </c>
    </row>
    <row r="204" spans="1:29" hidden="1" x14ac:dyDescent="0.2">
      <c r="A204" s="5" t="s">
        <v>671</v>
      </c>
      <c r="B204" s="5" t="s">
        <v>672</v>
      </c>
      <c r="C204" s="5" t="s">
        <v>673</v>
      </c>
      <c r="D204" s="5" t="s">
        <v>62</v>
      </c>
      <c r="E204" s="5" t="s">
        <v>41</v>
      </c>
      <c r="F204" s="6">
        <v>2345.915</v>
      </c>
      <c r="G204" s="6">
        <v>2328.5630000000001</v>
      </c>
      <c r="H204" s="6">
        <v>2309.261</v>
      </c>
      <c r="I204" s="6">
        <v>2289.9699999999998</v>
      </c>
      <c r="J204" s="6">
        <v>2264.846</v>
      </c>
      <c r="K204" s="6">
        <v>2252.395</v>
      </c>
      <c r="L204" s="6">
        <v>2240.9059999999999</v>
      </c>
      <c r="M204" s="6">
        <v>2219.7020000000002</v>
      </c>
      <c r="N204" s="6">
        <v>2208.2089999999998</v>
      </c>
      <c r="O204" s="6">
        <v>2199.614</v>
      </c>
      <c r="P204" s="6">
        <v>2191</v>
      </c>
      <c r="Q204" s="6">
        <v>2175.9360000000001</v>
      </c>
      <c r="R204" s="6">
        <v>2175.6860000000001</v>
      </c>
      <c r="S204" s="6">
        <v>2172.8270000000002</v>
      </c>
      <c r="T204" s="6">
        <v>2164.1060000000002</v>
      </c>
      <c r="U204" s="6">
        <v>2183.3879999999999</v>
      </c>
      <c r="V204" s="6">
        <v>2127.3020000000001</v>
      </c>
      <c r="W204" s="6">
        <v>2127.3020000000001</v>
      </c>
      <c r="X204" s="6">
        <v>2136.6819999999998</v>
      </c>
      <c r="Y204" s="6">
        <v>2146.6779999999999</v>
      </c>
      <c r="Z204" s="6">
        <v>-154.91499999999999</v>
      </c>
      <c r="AA204" s="7" t="s">
        <v>674</v>
      </c>
      <c r="AB204" s="6">
        <v>-44.322000000000003</v>
      </c>
      <c r="AC204" s="7" t="s">
        <v>675</v>
      </c>
    </row>
    <row r="205" spans="1:29" hidden="1" x14ac:dyDescent="0.2">
      <c r="A205" s="5" t="s">
        <v>676</v>
      </c>
      <c r="B205" s="5" t="s">
        <v>677</v>
      </c>
      <c r="C205" s="5" t="s">
        <v>678</v>
      </c>
      <c r="D205" s="5" t="s">
        <v>102</v>
      </c>
      <c r="E205" s="5" t="s">
        <v>41</v>
      </c>
      <c r="F205" s="6">
        <v>28611.605</v>
      </c>
      <c r="G205" s="6">
        <v>28683.877</v>
      </c>
      <c r="H205" s="6">
        <v>28820.081999999999</v>
      </c>
      <c r="I205" s="6">
        <v>28890.312000000002</v>
      </c>
      <c r="J205" s="6">
        <v>29077.841</v>
      </c>
      <c r="K205" s="6">
        <v>29329.99</v>
      </c>
      <c r="L205" s="6">
        <v>29722.919000000002</v>
      </c>
      <c r="M205" s="6">
        <v>29951.644</v>
      </c>
      <c r="N205" s="6">
        <v>30129.724999999999</v>
      </c>
      <c r="O205" s="6">
        <v>30144.575000000001</v>
      </c>
      <c r="P205" s="6">
        <v>30152</v>
      </c>
      <c r="Q205" s="6">
        <v>30246.019</v>
      </c>
      <c r="R205" s="6">
        <v>30332.213</v>
      </c>
      <c r="S205" s="6">
        <v>30392.746999999999</v>
      </c>
      <c r="T205" s="6">
        <v>30389.055</v>
      </c>
      <c r="U205" s="6">
        <v>30444.843000000001</v>
      </c>
      <c r="V205" s="6">
        <v>30666.771000000001</v>
      </c>
      <c r="W205" s="6">
        <v>30903.251</v>
      </c>
      <c r="X205" s="6">
        <v>31083.276000000002</v>
      </c>
      <c r="Y205" s="6">
        <v>31393.031999999999</v>
      </c>
      <c r="Z205" s="6">
        <v>1540.395</v>
      </c>
      <c r="AA205" s="7">
        <v>5.3839999999999999E-2</v>
      </c>
      <c r="AB205" s="6">
        <v>1241.0319999999999</v>
      </c>
      <c r="AC205" s="7">
        <v>4.1160000000000002E-2</v>
      </c>
    </row>
    <row r="206" spans="1:29" hidden="1" x14ac:dyDescent="0.2">
      <c r="A206" s="5" t="s">
        <v>679</v>
      </c>
      <c r="B206" s="5" t="s">
        <v>680</v>
      </c>
      <c r="C206" s="5" t="s">
        <v>681</v>
      </c>
      <c r="D206" s="5" t="s">
        <v>102</v>
      </c>
      <c r="E206" s="5" t="s">
        <v>41</v>
      </c>
      <c r="F206" s="6">
        <v>12720.776</v>
      </c>
      <c r="G206" s="6">
        <v>12880.744000000001</v>
      </c>
      <c r="H206" s="6">
        <v>13094.672</v>
      </c>
      <c r="I206" s="6">
        <v>13174.521000000001</v>
      </c>
      <c r="J206" s="6">
        <v>13348.397999999999</v>
      </c>
      <c r="K206" s="6">
        <v>13629.423000000001</v>
      </c>
      <c r="L206" s="6">
        <v>13849.166999999999</v>
      </c>
      <c r="M206" s="6">
        <v>14023.703</v>
      </c>
      <c r="N206" s="6">
        <v>14194.855</v>
      </c>
      <c r="O206" s="6">
        <v>14245.873</v>
      </c>
      <c r="P206" s="6">
        <v>14278</v>
      </c>
      <c r="Q206" s="6">
        <v>14392.781000000001</v>
      </c>
      <c r="R206" s="6">
        <v>14425.512000000001</v>
      </c>
      <c r="S206" s="6">
        <v>14497.03</v>
      </c>
      <c r="T206" s="6">
        <v>14708.323</v>
      </c>
      <c r="U206" s="6">
        <v>14779.414000000001</v>
      </c>
      <c r="V206" s="6">
        <v>14915.558999999999</v>
      </c>
      <c r="W206" s="6">
        <v>14997.918</v>
      </c>
      <c r="X206" s="6">
        <v>15095.843999999999</v>
      </c>
      <c r="Y206" s="6">
        <v>15212.534</v>
      </c>
      <c r="Z206" s="6">
        <v>1557.2239999999999</v>
      </c>
      <c r="AA206" s="7">
        <v>0.12242</v>
      </c>
      <c r="AB206" s="6">
        <v>934.53399999999999</v>
      </c>
      <c r="AC206" s="7">
        <v>6.5449999999999994E-2</v>
      </c>
    </row>
    <row r="207" spans="1:29" hidden="1" x14ac:dyDescent="0.2">
      <c r="A207" s="5" t="s">
        <v>682</v>
      </c>
      <c r="B207" s="5" t="s">
        <v>683</v>
      </c>
      <c r="C207" s="5" t="s">
        <v>684</v>
      </c>
      <c r="D207" s="5" t="s">
        <v>62</v>
      </c>
      <c r="E207" s="5" t="s">
        <v>41</v>
      </c>
      <c r="F207" s="6">
        <v>1699.3150000000001</v>
      </c>
      <c r="G207" s="6">
        <v>1651.675</v>
      </c>
      <c r="H207" s="6">
        <v>1610.672</v>
      </c>
      <c r="I207" s="6">
        <v>1574.9280000000001</v>
      </c>
      <c r="J207" s="6">
        <v>1547.175</v>
      </c>
      <c r="K207" s="6">
        <v>1525.1289999999999</v>
      </c>
      <c r="L207" s="6">
        <v>1486.414</v>
      </c>
      <c r="M207" s="6">
        <v>1455.509</v>
      </c>
      <c r="N207" s="6">
        <v>1419.204</v>
      </c>
      <c r="O207" s="6">
        <v>1387.3989999999999</v>
      </c>
      <c r="P207" s="6">
        <v>1349</v>
      </c>
      <c r="Q207" s="6">
        <v>1349.4739999999999</v>
      </c>
      <c r="R207" s="6">
        <v>1357.0409999999999</v>
      </c>
      <c r="S207" s="6">
        <v>1358.9449999999999</v>
      </c>
      <c r="T207" s="6">
        <v>1354.442</v>
      </c>
      <c r="U207" s="6">
        <v>1340.2170000000001</v>
      </c>
      <c r="V207" s="6">
        <v>1325.835</v>
      </c>
      <c r="W207" s="6">
        <v>1341.6610000000001</v>
      </c>
      <c r="X207" s="6">
        <v>1343.893</v>
      </c>
      <c r="Y207" s="6">
        <v>1354.7070000000001</v>
      </c>
      <c r="Z207" s="6">
        <v>-350.315</v>
      </c>
      <c r="AA207" s="7" t="s">
        <v>685</v>
      </c>
      <c r="AB207" s="6">
        <v>5.7069999999999999</v>
      </c>
      <c r="AC207" s="7">
        <v>4.2300000000000003E-3</v>
      </c>
    </row>
    <row r="208" spans="1:29" hidden="1" x14ac:dyDescent="0.2">
      <c r="A208" s="5" t="s">
        <v>686</v>
      </c>
      <c r="B208" s="5" t="s">
        <v>687</v>
      </c>
      <c r="C208" s="5" t="s">
        <v>688</v>
      </c>
      <c r="D208" s="5" t="s">
        <v>62</v>
      </c>
      <c r="E208" s="5" t="s">
        <v>41</v>
      </c>
      <c r="F208" s="6">
        <v>11490.366</v>
      </c>
      <c r="G208" s="6">
        <v>11603.449000000001</v>
      </c>
      <c r="H208" s="6">
        <v>11734.73</v>
      </c>
      <c r="I208" s="6">
        <v>11914.398999999999</v>
      </c>
      <c r="J208" s="6">
        <v>12117.245999999999</v>
      </c>
      <c r="K208" s="6">
        <v>12278.245999999999</v>
      </c>
      <c r="L208" s="6">
        <v>12406.704</v>
      </c>
      <c r="M208" s="6">
        <v>12525.093999999999</v>
      </c>
      <c r="N208" s="6">
        <v>12618.529</v>
      </c>
      <c r="O208" s="6">
        <v>12808.494000000001</v>
      </c>
      <c r="P208" s="6">
        <v>12996</v>
      </c>
      <c r="Q208" s="6">
        <v>13125.249</v>
      </c>
      <c r="R208" s="6">
        <v>13173.432000000001</v>
      </c>
      <c r="S208" s="6">
        <v>13249.258</v>
      </c>
      <c r="T208" s="6">
        <v>13295.525</v>
      </c>
      <c r="U208" s="6">
        <v>13326.195</v>
      </c>
      <c r="V208" s="6">
        <v>13438.281000000001</v>
      </c>
      <c r="W208" s="6">
        <v>13580.127</v>
      </c>
      <c r="X208" s="6">
        <v>13743.359</v>
      </c>
      <c r="Y208" s="6">
        <v>13961.536</v>
      </c>
      <c r="Z208" s="6">
        <v>1505.634</v>
      </c>
      <c r="AA208" s="7">
        <v>0.13103000000000001</v>
      </c>
      <c r="AB208" s="6">
        <v>965.53599999999994</v>
      </c>
      <c r="AC208" s="7">
        <v>7.4289999999999995E-2</v>
      </c>
    </row>
    <row r="209" spans="1:29" hidden="1" x14ac:dyDescent="0.2">
      <c r="A209" s="5" t="s">
        <v>689</v>
      </c>
      <c r="B209" s="5" t="s">
        <v>690</v>
      </c>
      <c r="C209" s="5" t="s">
        <v>691</v>
      </c>
      <c r="D209" s="5" t="s">
        <v>49</v>
      </c>
      <c r="E209" s="5" t="s">
        <v>41</v>
      </c>
      <c r="F209" s="6">
        <v>27080.877</v>
      </c>
      <c r="G209" s="6">
        <v>27158.865000000002</v>
      </c>
      <c r="H209" s="6">
        <v>27681.469000000001</v>
      </c>
      <c r="I209" s="6">
        <v>27855.887999999999</v>
      </c>
      <c r="J209" s="6">
        <v>28559.937999999998</v>
      </c>
      <c r="K209" s="6">
        <v>29322.725999999999</v>
      </c>
      <c r="L209" s="6">
        <v>29768.31</v>
      </c>
      <c r="M209" s="6">
        <v>29930.111000000001</v>
      </c>
      <c r="N209" s="6">
        <v>31022.651000000002</v>
      </c>
      <c r="O209" s="6">
        <v>31177.806</v>
      </c>
      <c r="P209" s="6">
        <v>31922</v>
      </c>
      <c r="Q209" s="6">
        <v>31928.581999999999</v>
      </c>
      <c r="R209" s="6">
        <v>33089.995000000003</v>
      </c>
      <c r="S209" s="6">
        <v>33106.432999999997</v>
      </c>
      <c r="T209" s="6">
        <v>33557.402999999998</v>
      </c>
      <c r="U209" s="6">
        <v>34263.908000000003</v>
      </c>
      <c r="V209" s="6">
        <v>34833.482000000004</v>
      </c>
      <c r="W209" s="6">
        <v>35478.908000000003</v>
      </c>
      <c r="X209" s="6">
        <v>35972.737000000001</v>
      </c>
      <c r="Y209" s="6">
        <v>36811.771999999997</v>
      </c>
      <c r="Z209" s="6">
        <v>4841.1229999999996</v>
      </c>
      <c r="AA209" s="7">
        <v>0.17877000000000001</v>
      </c>
      <c r="AB209" s="6">
        <v>4889.7719999999999</v>
      </c>
      <c r="AC209" s="7">
        <v>0.15318000000000001</v>
      </c>
    </row>
    <row r="210" spans="1:29" hidden="1" x14ac:dyDescent="0.2">
      <c r="A210" s="5" t="s">
        <v>692</v>
      </c>
      <c r="B210" s="5" t="s">
        <v>693</v>
      </c>
      <c r="C210" s="5" t="s">
        <v>694</v>
      </c>
      <c r="D210" s="5" t="s">
        <v>66</v>
      </c>
      <c r="E210" s="5" t="s">
        <v>41</v>
      </c>
      <c r="F210" s="6">
        <v>95881.417000000001</v>
      </c>
      <c r="G210" s="6">
        <v>98053.721999999994</v>
      </c>
      <c r="H210" s="6">
        <v>100693.304</v>
      </c>
      <c r="I210" s="6">
        <v>103199.72</v>
      </c>
      <c r="J210" s="6">
        <v>105835.985</v>
      </c>
      <c r="K210" s="6">
        <v>108691.451</v>
      </c>
      <c r="L210" s="6">
        <v>112123.012</v>
      </c>
      <c r="M210" s="6">
        <v>114949.406</v>
      </c>
      <c r="N210" s="6">
        <v>116982.02099999999</v>
      </c>
      <c r="O210" s="6">
        <v>118289.55899999999</v>
      </c>
      <c r="P210" s="6">
        <v>118946</v>
      </c>
      <c r="Q210" s="6">
        <v>119348.451</v>
      </c>
      <c r="R210" s="6">
        <v>120247.173</v>
      </c>
      <c r="S210" s="6">
        <v>121359.995</v>
      </c>
      <c r="T210" s="6">
        <v>122817.348</v>
      </c>
      <c r="U210" s="6">
        <v>124392.25900000001</v>
      </c>
      <c r="V210" s="6">
        <v>126509.068</v>
      </c>
      <c r="W210" s="6">
        <v>129326.549</v>
      </c>
      <c r="X210" s="6">
        <v>132364.33900000001</v>
      </c>
      <c r="Y210" s="6">
        <v>135815.93</v>
      </c>
      <c r="Z210" s="6">
        <v>23064.582999999999</v>
      </c>
      <c r="AA210" s="7">
        <v>0.24055000000000001</v>
      </c>
      <c r="AB210" s="6">
        <v>16869.93</v>
      </c>
      <c r="AC210" s="7">
        <v>0.14183000000000001</v>
      </c>
    </row>
    <row r="211" spans="1:29" hidden="1" x14ac:dyDescent="0.2">
      <c r="A211" s="5" t="s">
        <v>695</v>
      </c>
      <c r="B211" s="5" t="s">
        <v>696</v>
      </c>
      <c r="C211" s="5" t="s">
        <v>697</v>
      </c>
      <c r="D211" s="5" t="s">
        <v>102</v>
      </c>
      <c r="E211" s="5" t="s">
        <v>41</v>
      </c>
      <c r="F211" s="6">
        <v>600.39599999999996</v>
      </c>
      <c r="G211" s="6">
        <v>603.45299999999997</v>
      </c>
      <c r="H211" s="6">
        <v>609.02099999999996</v>
      </c>
      <c r="I211" s="6">
        <v>608.35699999999997</v>
      </c>
      <c r="J211" s="6">
        <v>612.053</v>
      </c>
      <c r="K211" s="6">
        <v>620.62</v>
      </c>
      <c r="L211" s="6">
        <v>626.33500000000004</v>
      </c>
      <c r="M211" s="6">
        <v>629.98299999999995</v>
      </c>
      <c r="N211" s="6">
        <v>633.46699999999998</v>
      </c>
      <c r="O211" s="6">
        <v>631.61900000000003</v>
      </c>
      <c r="P211" s="6">
        <v>629</v>
      </c>
      <c r="Q211" s="6">
        <v>621.096</v>
      </c>
      <c r="R211" s="6">
        <v>639.55100000000004</v>
      </c>
      <c r="S211" s="6">
        <v>636.471</v>
      </c>
      <c r="T211" s="6">
        <v>645.00199999999995</v>
      </c>
      <c r="U211" s="6">
        <v>653.4</v>
      </c>
      <c r="V211" s="6">
        <v>646.30899999999997</v>
      </c>
      <c r="W211" s="6">
        <v>643.38800000000003</v>
      </c>
      <c r="X211" s="6">
        <v>629.89</v>
      </c>
      <c r="Y211" s="6">
        <v>650.24400000000003</v>
      </c>
      <c r="Z211" s="6">
        <v>28.603999999999999</v>
      </c>
      <c r="AA211" s="7">
        <v>4.7640000000000002E-2</v>
      </c>
      <c r="AB211" s="6">
        <v>21.244</v>
      </c>
      <c r="AC211" s="7">
        <v>3.3770000000000001E-2</v>
      </c>
    </row>
    <row r="212" spans="1:29" hidden="1" x14ac:dyDescent="0.2">
      <c r="A212" s="5" t="s">
        <v>698</v>
      </c>
      <c r="B212" s="5" t="s">
        <v>699</v>
      </c>
      <c r="C212" s="5" t="s">
        <v>700</v>
      </c>
      <c r="D212" s="5" t="s">
        <v>102</v>
      </c>
      <c r="E212" s="5" t="s">
        <v>41</v>
      </c>
      <c r="F212" s="6">
        <v>1596.6849999999999</v>
      </c>
      <c r="G212" s="6">
        <v>1613.498</v>
      </c>
      <c r="H212" s="6">
        <v>1637.104</v>
      </c>
      <c r="I212" s="6">
        <v>1643.9749999999999</v>
      </c>
      <c r="J212" s="6">
        <v>1662.5719999999999</v>
      </c>
      <c r="K212" s="6">
        <v>1694.4970000000001</v>
      </c>
      <c r="L212" s="6">
        <v>1718.74</v>
      </c>
      <c r="M212" s="6">
        <v>1737.367</v>
      </c>
      <c r="N212" s="6">
        <v>1755.5709999999999</v>
      </c>
      <c r="O212" s="6">
        <v>1758.915</v>
      </c>
      <c r="P212" s="6">
        <v>1760</v>
      </c>
      <c r="Q212" s="6">
        <v>1780.277</v>
      </c>
      <c r="R212" s="6">
        <v>1795.0139999999999</v>
      </c>
      <c r="S212" s="6">
        <v>1803.625</v>
      </c>
      <c r="T212" s="6">
        <v>1841.9849999999999</v>
      </c>
      <c r="U212" s="6">
        <v>1852.223</v>
      </c>
      <c r="V212" s="6">
        <v>1833.258</v>
      </c>
      <c r="W212" s="6">
        <v>1854.327</v>
      </c>
      <c r="X212" s="6">
        <v>1873.4829999999999</v>
      </c>
      <c r="Y212" s="6">
        <v>1900.2190000000001</v>
      </c>
      <c r="Z212" s="6">
        <v>163.315</v>
      </c>
      <c r="AA212" s="7">
        <v>0.10228</v>
      </c>
      <c r="AB212" s="6">
        <v>140.21899999999999</v>
      </c>
      <c r="AC212" s="7">
        <v>7.9670000000000005E-2</v>
      </c>
    </row>
    <row r="213" spans="1:29" hidden="1" x14ac:dyDescent="0.2">
      <c r="A213" s="5" t="s">
        <v>701</v>
      </c>
      <c r="B213" s="5" t="s">
        <v>702</v>
      </c>
      <c r="C213" s="5" t="s">
        <v>703</v>
      </c>
      <c r="D213" s="5" t="s">
        <v>102</v>
      </c>
      <c r="E213" s="5" t="s">
        <v>41</v>
      </c>
      <c r="F213" s="6">
        <v>6750.2269999999999</v>
      </c>
      <c r="G213" s="6">
        <v>6728.0029999999997</v>
      </c>
      <c r="H213" s="6">
        <v>6721.4480000000003</v>
      </c>
      <c r="I213" s="6">
        <v>6697.0169999999998</v>
      </c>
      <c r="J213" s="6">
        <v>6700.8819999999996</v>
      </c>
      <c r="K213" s="6">
        <v>6721.1360000000004</v>
      </c>
      <c r="L213" s="6">
        <v>6770.3580000000002</v>
      </c>
      <c r="M213" s="6">
        <v>6782.4639999999999</v>
      </c>
      <c r="N213" s="6">
        <v>6783.402</v>
      </c>
      <c r="O213" s="6">
        <v>6746.9440000000004</v>
      </c>
      <c r="P213" s="6">
        <v>6709</v>
      </c>
      <c r="Q213" s="6">
        <v>6691.1220000000003</v>
      </c>
      <c r="R213" s="6">
        <v>6748.0659999999998</v>
      </c>
      <c r="S213" s="6">
        <v>6779.2420000000002</v>
      </c>
      <c r="T213" s="6">
        <v>6799.81</v>
      </c>
      <c r="U213" s="6">
        <v>6805.6589999999997</v>
      </c>
      <c r="V213" s="6">
        <v>6852.56</v>
      </c>
      <c r="W213" s="6">
        <v>6894.1790000000001</v>
      </c>
      <c r="X213" s="6">
        <v>6956.2790000000005</v>
      </c>
      <c r="Y213" s="6">
        <v>6996.1019999999999</v>
      </c>
      <c r="Z213" s="6">
        <v>-41.226999999999997</v>
      </c>
      <c r="AA213" s="7" t="s">
        <v>704</v>
      </c>
      <c r="AB213" s="6">
        <v>287.10199999999998</v>
      </c>
      <c r="AC213" s="7">
        <v>4.2790000000000002E-2</v>
      </c>
    </row>
    <row r="214" spans="1:29" hidden="1" x14ac:dyDescent="0.2">
      <c r="A214" s="5" t="s">
        <v>705</v>
      </c>
      <c r="B214" s="5" t="s">
        <v>706</v>
      </c>
      <c r="C214" s="5" t="s">
        <v>707</v>
      </c>
      <c r="D214" s="5" t="s">
        <v>106</v>
      </c>
      <c r="E214" s="5" t="s">
        <v>41</v>
      </c>
      <c r="F214" s="6">
        <v>9953.0560000000005</v>
      </c>
      <c r="G214" s="6">
        <v>10100.194</v>
      </c>
      <c r="H214" s="6">
        <v>10226.246999999999</v>
      </c>
      <c r="I214" s="6">
        <v>10288.556</v>
      </c>
      <c r="J214" s="6">
        <v>10473.959000000001</v>
      </c>
      <c r="K214" s="6">
        <v>10614.215</v>
      </c>
      <c r="L214" s="6">
        <v>10824.99</v>
      </c>
      <c r="M214" s="6">
        <v>11070.352000000001</v>
      </c>
      <c r="N214" s="6">
        <v>11357.358</v>
      </c>
      <c r="O214" s="6">
        <v>11576.228999999999</v>
      </c>
      <c r="P214" s="6">
        <v>11750</v>
      </c>
      <c r="Q214" s="6">
        <v>12067.755999999999</v>
      </c>
      <c r="R214" s="6">
        <v>12258.465</v>
      </c>
      <c r="S214" s="6">
        <v>12345.764999999999</v>
      </c>
      <c r="T214" s="6">
        <v>12637.355</v>
      </c>
      <c r="U214" s="6">
        <v>12742.619000000001</v>
      </c>
      <c r="V214" s="6">
        <v>12862.023999999999</v>
      </c>
      <c r="W214" s="6">
        <v>13004.534</v>
      </c>
      <c r="X214" s="6">
        <v>13147.295</v>
      </c>
      <c r="Y214" s="6">
        <v>13479.337</v>
      </c>
      <c r="Z214" s="6">
        <v>1796.944</v>
      </c>
      <c r="AA214" s="7">
        <v>0.18054000000000001</v>
      </c>
      <c r="AB214" s="6">
        <v>1729.337</v>
      </c>
      <c r="AC214" s="7">
        <v>0.14718000000000001</v>
      </c>
    </row>
    <row r="215" spans="1:29" hidden="1" x14ac:dyDescent="0.2">
      <c r="A215" s="5" t="s">
        <v>708</v>
      </c>
      <c r="B215" s="5" t="s">
        <v>709</v>
      </c>
      <c r="C215" s="5" t="s">
        <v>710</v>
      </c>
      <c r="D215" s="5" t="s">
        <v>40</v>
      </c>
      <c r="E215" s="5" t="s">
        <v>41</v>
      </c>
      <c r="F215" s="6">
        <v>4020.9169999999999</v>
      </c>
      <c r="G215" s="6">
        <v>4091.076</v>
      </c>
      <c r="H215" s="6">
        <v>4186.18</v>
      </c>
      <c r="I215" s="6">
        <v>4282.9480000000003</v>
      </c>
      <c r="J215" s="6">
        <v>4392.9660000000003</v>
      </c>
      <c r="K215" s="6">
        <v>4531.1270000000004</v>
      </c>
      <c r="L215" s="6">
        <v>4641.2629999999999</v>
      </c>
      <c r="M215" s="6">
        <v>4765.1679999999997</v>
      </c>
      <c r="N215" s="6">
        <v>4885.1239999999998</v>
      </c>
      <c r="O215" s="6">
        <v>4989.1589999999997</v>
      </c>
      <c r="P215" s="6">
        <v>5062</v>
      </c>
      <c r="Q215" s="6">
        <v>5121.3339999999998</v>
      </c>
      <c r="R215" s="6">
        <v>5144.33</v>
      </c>
      <c r="S215" s="6">
        <v>5172.9629999999997</v>
      </c>
      <c r="T215" s="6">
        <v>5200.5749999999998</v>
      </c>
      <c r="U215" s="6">
        <v>5273.3590000000004</v>
      </c>
      <c r="V215" s="6">
        <v>5354.5519999999997</v>
      </c>
      <c r="W215" s="6">
        <v>5449.9189999999999</v>
      </c>
      <c r="X215" s="6">
        <v>5586.4269999999997</v>
      </c>
      <c r="Y215" s="6">
        <v>5754.34</v>
      </c>
      <c r="Z215" s="6">
        <v>1041.0830000000001</v>
      </c>
      <c r="AA215" s="7">
        <v>0.25891999999999998</v>
      </c>
      <c r="AB215" s="6">
        <v>692.34</v>
      </c>
      <c r="AC215" s="7">
        <v>0.13677</v>
      </c>
    </row>
    <row r="216" spans="1:29" hidden="1" x14ac:dyDescent="0.2">
      <c r="A216" s="5" t="s">
        <v>711</v>
      </c>
      <c r="B216" s="5" t="s">
        <v>712</v>
      </c>
      <c r="C216" s="5" t="s">
        <v>713</v>
      </c>
      <c r="D216" s="5" t="s">
        <v>40</v>
      </c>
      <c r="E216" s="5" t="s">
        <v>41</v>
      </c>
      <c r="F216" s="6">
        <v>3830.51</v>
      </c>
      <c r="G216" s="6">
        <v>3810.183</v>
      </c>
      <c r="H216" s="6">
        <v>3782.1689999999999</v>
      </c>
      <c r="I216" s="6">
        <v>3729.8620000000001</v>
      </c>
      <c r="J216" s="6">
        <v>3716.1590000000001</v>
      </c>
      <c r="K216" s="6">
        <v>3704.5909999999999</v>
      </c>
      <c r="L216" s="6">
        <v>3731.7449999999999</v>
      </c>
      <c r="M216" s="6">
        <v>3697.1729999999998</v>
      </c>
      <c r="N216" s="6">
        <v>3676.279</v>
      </c>
      <c r="O216" s="6">
        <v>3686.4650000000001</v>
      </c>
      <c r="P216" s="6">
        <v>3678</v>
      </c>
      <c r="Q216" s="6">
        <v>3664.06</v>
      </c>
      <c r="R216" s="6">
        <v>3680.0340000000001</v>
      </c>
      <c r="S216" s="6">
        <v>3683.444</v>
      </c>
      <c r="T216" s="6">
        <v>3682.6010000000001</v>
      </c>
      <c r="U216" s="6">
        <v>3691.259</v>
      </c>
      <c r="V216" s="6">
        <v>3681.569</v>
      </c>
      <c r="W216" s="6">
        <v>3657.46</v>
      </c>
      <c r="X216" s="6">
        <v>3662.7190000000001</v>
      </c>
      <c r="Y216" s="6">
        <v>3670.4079999999999</v>
      </c>
      <c r="Z216" s="6">
        <v>-152.51</v>
      </c>
      <c r="AA216" s="7" t="s">
        <v>714</v>
      </c>
      <c r="AB216" s="6">
        <v>-7.5919999999999996</v>
      </c>
      <c r="AC216" s="7" t="s">
        <v>715</v>
      </c>
    </row>
    <row r="217" spans="1:29" hidden="1" x14ac:dyDescent="0.2">
      <c r="A217" s="5" t="s">
        <v>716</v>
      </c>
      <c r="B217" s="5" t="s">
        <v>717</v>
      </c>
      <c r="C217" s="5" t="s">
        <v>718</v>
      </c>
      <c r="D217" s="5" t="s">
        <v>49</v>
      </c>
      <c r="E217" s="5" t="s">
        <v>41</v>
      </c>
      <c r="F217" s="6">
        <v>3653.8240000000001</v>
      </c>
      <c r="G217" s="6">
        <v>3728.77</v>
      </c>
      <c r="H217" s="6">
        <v>3778.3359999999998</v>
      </c>
      <c r="I217" s="6">
        <v>3787.24</v>
      </c>
      <c r="J217" s="6">
        <v>3852.9290000000001</v>
      </c>
      <c r="K217" s="6">
        <v>3922.1109999999999</v>
      </c>
      <c r="L217" s="6">
        <v>4003.8009999999999</v>
      </c>
      <c r="M217" s="6">
        <v>4084.511</v>
      </c>
      <c r="N217" s="6">
        <v>4158.6840000000002</v>
      </c>
      <c r="O217" s="6">
        <v>4216.8130000000001</v>
      </c>
      <c r="P217" s="6">
        <v>4260</v>
      </c>
      <c r="Q217" s="6">
        <v>4276.1719999999996</v>
      </c>
      <c r="R217" s="6">
        <v>4313.6350000000002</v>
      </c>
      <c r="S217" s="6">
        <v>4339.4560000000001</v>
      </c>
      <c r="T217" s="6">
        <v>4360.8720000000003</v>
      </c>
      <c r="U217" s="6">
        <v>4363.7849999999999</v>
      </c>
      <c r="V217" s="6">
        <v>4359.1409999999996</v>
      </c>
      <c r="W217" s="6">
        <v>4398.9719999999998</v>
      </c>
      <c r="X217" s="6">
        <v>4469.0910000000003</v>
      </c>
      <c r="Y217" s="6">
        <v>4532.3310000000001</v>
      </c>
      <c r="Z217" s="6">
        <v>606.17600000000004</v>
      </c>
      <c r="AA217" s="7">
        <v>0.16589999999999999</v>
      </c>
      <c r="AB217" s="6">
        <v>272.33100000000002</v>
      </c>
      <c r="AC217" s="7">
        <v>6.3930000000000001E-2</v>
      </c>
    </row>
    <row r="218" spans="1:29" hidden="1" x14ac:dyDescent="0.2">
      <c r="A218" s="5" t="s">
        <v>719</v>
      </c>
      <c r="B218" s="5" t="s">
        <v>720</v>
      </c>
      <c r="C218" s="5" t="s">
        <v>721</v>
      </c>
      <c r="D218" s="5" t="s">
        <v>66</v>
      </c>
      <c r="E218" s="5" t="s">
        <v>41</v>
      </c>
      <c r="F218" s="6">
        <v>95148.697</v>
      </c>
      <c r="G218" s="6">
        <v>97130.805999999997</v>
      </c>
      <c r="H218" s="6">
        <v>99312.142999999996</v>
      </c>
      <c r="I218" s="6">
        <v>100849.99800000001</v>
      </c>
      <c r="J218" s="6">
        <v>102500.01300000001</v>
      </c>
      <c r="K218" s="6">
        <v>104230.314</v>
      </c>
      <c r="L218" s="6">
        <v>106882.01700000001</v>
      </c>
      <c r="M218" s="6">
        <v>109291.966</v>
      </c>
      <c r="N218" s="6">
        <v>111363.026</v>
      </c>
      <c r="O218" s="6">
        <v>113319.069</v>
      </c>
      <c r="P218" s="6">
        <v>115511</v>
      </c>
      <c r="Q218" s="6">
        <v>117149.174</v>
      </c>
      <c r="R218" s="6">
        <v>117961.254</v>
      </c>
      <c r="S218" s="6">
        <v>119499.66099999999</v>
      </c>
      <c r="T218" s="6">
        <v>121464.629</v>
      </c>
      <c r="U218" s="6">
        <v>122886.47100000001</v>
      </c>
      <c r="V218" s="6">
        <v>126007.855</v>
      </c>
      <c r="W218" s="6">
        <v>127461.364</v>
      </c>
      <c r="X218" s="6">
        <v>129133.36599999999</v>
      </c>
      <c r="Y218" s="6">
        <v>129829.394</v>
      </c>
      <c r="Z218" s="6">
        <v>20362.303</v>
      </c>
      <c r="AA218" s="7">
        <v>0.21401000000000001</v>
      </c>
      <c r="AB218" s="6">
        <v>14318.394</v>
      </c>
      <c r="AC218" s="7">
        <v>0.12396</v>
      </c>
    </row>
    <row r="219" spans="1:29" hidden="1" x14ac:dyDescent="0.2">
      <c r="A219" s="5" t="s">
        <v>722</v>
      </c>
      <c r="B219" s="5" t="s">
        <v>723</v>
      </c>
      <c r="C219" s="5" t="s">
        <v>724</v>
      </c>
      <c r="D219" s="5" t="s">
        <v>49</v>
      </c>
      <c r="E219" s="5" t="s">
        <v>41</v>
      </c>
      <c r="F219" s="6">
        <v>2995.56</v>
      </c>
      <c r="G219" s="6">
        <v>3045.596</v>
      </c>
      <c r="H219" s="6">
        <v>3078.5859999999998</v>
      </c>
      <c r="I219" s="6">
        <v>3103.4960000000001</v>
      </c>
      <c r="J219" s="6">
        <v>3108.6480000000001</v>
      </c>
      <c r="K219" s="6">
        <v>3141.4279999999999</v>
      </c>
      <c r="L219" s="6">
        <v>3182.7559999999999</v>
      </c>
      <c r="M219" s="6">
        <v>3208.2109999999998</v>
      </c>
      <c r="N219" s="6">
        <v>3244.1390000000001</v>
      </c>
      <c r="O219" s="6">
        <v>3276.05</v>
      </c>
      <c r="P219" s="6">
        <v>3288</v>
      </c>
      <c r="Q219" s="6">
        <v>3313.2710000000002</v>
      </c>
      <c r="R219" s="6">
        <v>3333.2020000000002</v>
      </c>
      <c r="S219" s="6">
        <v>3349.1419999999998</v>
      </c>
      <c r="T219" s="6">
        <v>3359.0790000000002</v>
      </c>
      <c r="U219" s="6">
        <v>3372.4470000000001</v>
      </c>
      <c r="V219" s="6">
        <v>3368.6759999999999</v>
      </c>
      <c r="W219" s="6">
        <v>3386.0479999999998</v>
      </c>
      <c r="X219" s="6">
        <v>3410.35</v>
      </c>
      <c r="Y219" s="6">
        <v>3434.89</v>
      </c>
      <c r="Z219" s="6">
        <v>292.44</v>
      </c>
      <c r="AA219" s="7">
        <v>9.7619999999999998E-2</v>
      </c>
      <c r="AB219" s="6">
        <v>146.88999999999999</v>
      </c>
      <c r="AC219" s="7">
        <v>4.4670000000000001E-2</v>
      </c>
    </row>
    <row r="220" spans="1:29" hidden="1" x14ac:dyDescent="0.2">
      <c r="A220" s="5" t="s">
        <v>725</v>
      </c>
      <c r="B220" s="5" t="s">
        <v>726</v>
      </c>
      <c r="C220" s="5" t="s">
        <v>727</v>
      </c>
      <c r="D220" s="5" t="s">
        <v>62</v>
      </c>
      <c r="E220" s="5" t="s">
        <v>41</v>
      </c>
      <c r="F220" s="6">
        <v>49427.864999999998</v>
      </c>
      <c r="G220" s="6">
        <v>50550.953999999998</v>
      </c>
      <c r="H220" s="6">
        <v>51753.7</v>
      </c>
      <c r="I220" s="6">
        <v>53172.985000000001</v>
      </c>
      <c r="J220" s="6">
        <v>54697.567999999999</v>
      </c>
      <c r="K220" s="6">
        <v>56037.292000000001</v>
      </c>
      <c r="L220" s="6">
        <v>57220.98</v>
      </c>
      <c r="M220" s="6">
        <v>58358.881999999998</v>
      </c>
      <c r="N220" s="6">
        <v>59376.029000000002</v>
      </c>
      <c r="O220" s="6">
        <v>60854.288</v>
      </c>
      <c r="P220" s="6">
        <v>62323</v>
      </c>
      <c r="Q220" s="6">
        <v>63674.752999999997</v>
      </c>
      <c r="R220" s="6">
        <v>64841.533000000003</v>
      </c>
      <c r="S220" s="6">
        <v>66589.481</v>
      </c>
      <c r="T220" s="6">
        <v>68031.081000000006</v>
      </c>
      <c r="U220" s="6">
        <v>69132.903999999995</v>
      </c>
      <c r="V220" s="6">
        <v>69752.62</v>
      </c>
      <c r="W220" s="6">
        <v>70776.877999999997</v>
      </c>
      <c r="X220" s="6">
        <v>72498.341</v>
      </c>
      <c r="Y220" s="6">
        <v>73674.172000000006</v>
      </c>
      <c r="Z220" s="6">
        <v>12895.135</v>
      </c>
      <c r="AA220" s="7">
        <v>0.26089000000000001</v>
      </c>
      <c r="AB220" s="6">
        <v>11351.172</v>
      </c>
      <c r="AC220" s="7">
        <v>0.18212999999999999</v>
      </c>
    </row>
    <row r="221" spans="1:29" hidden="1" x14ac:dyDescent="0.2">
      <c r="A221" s="5" t="s">
        <v>728</v>
      </c>
      <c r="B221" s="5" t="s">
        <v>729</v>
      </c>
      <c r="C221" s="5" t="s">
        <v>730</v>
      </c>
      <c r="D221" s="5" t="s">
        <v>73</v>
      </c>
      <c r="E221" s="5" t="s">
        <v>41</v>
      </c>
      <c r="F221" s="6">
        <v>10129.791999999999</v>
      </c>
      <c r="G221" s="6">
        <v>10493.194</v>
      </c>
      <c r="H221" s="6">
        <v>10996.721</v>
      </c>
      <c r="I221" s="6">
        <v>11414.709000000001</v>
      </c>
      <c r="J221" s="6">
        <v>11896.594999999999</v>
      </c>
      <c r="K221" s="6">
        <v>12316.686</v>
      </c>
      <c r="L221" s="6">
        <v>12766.072</v>
      </c>
      <c r="M221" s="6">
        <v>13147.152</v>
      </c>
      <c r="N221" s="6">
        <v>13478.026</v>
      </c>
      <c r="O221" s="6">
        <v>13752.181</v>
      </c>
      <c r="P221" s="6">
        <v>13923</v>
      </c>
      <c r="Q221" s="6">
        <v>14182.950999999999</v>
      </c>
      <c r="R221" s="6">
        <v>14540.388000000001</v>
      </c>
      <c r="S221" s="6">
        <v>15012.5</v>
      </c>
      <c r="T221" s="6">
        <v>15636.237999999999</v>
      </c>
      <c r="U221" s="6">
        <v>16219.501</v>
      </c>
      <c r="V221" s="6">
        <v>17136.531999999999</v>
      </c>
      <c r="W221" s="6">
        <v>17742.804</v>
      </c>
      <c r="X221" s="6">
        <v>18437.057000000001</v>
      </c>
      <c r="Y221" s="6">
        <v>20041.131000000001</v>
      </c>
      <c r="Z221" s="6">
        <v>3793.2080000000001</v>
      </c>
      <c r="AA221" s="7">
        <v>0.37446000000000002</v>
      </c>
      <c r="AB221" s="6">
        <v>6118.1310000000003</v>
      </c>
      <c r="AC221" s="7">
        <v>0.43942999999999999</v>
      </c>
    </row>
    <row r="222" spans="1:29" hidden="1" x14ac:dyDescent="0.2">
      <c r="A222" s="5" t="s">
        <v>731</v>
      </c>
      <c r="B222" s="5" t="s">
        <v>732</v>
      </c>
      <c r="C222" s="5" t="s">
        <v>733</v>
      </c>
      <c r="D222" s="5" t="s">
        <v>49</v>
      </c>
      <c r="E222" s="5" t="s">
        <v>41</v>
      </c>
      <c r="F222" s="6">
        <v>2474.9090000000001</v>
      </c>
      <c r="G222" s="6">
        <v>2472.4160000000002</v>
      </c>
      <c r="H222" s="6">
        <v>2460.866</v>
      </c>
      <c r="I222" s="6">
        <v>2443.2809999999999</v>
      </c>
      <c r="J222" s="6">
        <v>2459.7179999999998</v>
      </c>
      <c r="K222" s="6">
        <v>2440.3330000000001</v>
      </c>
      <c r="L222" s="6">
        <v>2406.8580000000002</v>
      </c>
      <c r="M222" s="6">
        <v>2403.7190000000001</v>
      </c>
      <c r="N222" s="6">
        <v>2398.5889999999999</v>
      </c>
      <c r="O222" s="6">
        <v>2386.9870000000001</v>
      </c>
      <c r="P222" s="6">
        <v>2388</v>
      </c>
      <c r="Q222" s="6">
        <v>2436.0590000000002</v>
      </c>
      <c r="R222" s="6">
        <v>2426.009</v>
      </c>
      <c r="S222" s="6">
        <v>2423.5189999999998</v>
      </c>
      <c r="T222" s="6">
        <v>2418.84</v>
      </c>
      <c r="U222" s="6">
        <v>2393.2350000000001</v>
      </c>
      <c r="V222" s="6">
        <v>2398.1840000000002</v>
      </c>
      <c r="W222" s="6">
        <v>2398.6060000000002</v>
      </c>
      <c r="X222" s="6">
        <v>2391.7330000000002</v>
      </c>
      <c r="Y222" s="6">
        <v>2382.5880000000002</v>
      </c>
      <c r="Z222" s="6">
        <v>-86.909000000000006</v>
      </c>
      <c r="AA222" s="7" t="s">
        <v>734</v>
      </c>
      <c r="AB222" s="6">
        <v>-5.4119999999999999</v>
      </c>
      <c r="AC222" s="7" t="s">
        <v>735</v>
      </c>
    </row>
    <row r="223" spans="1:29" hidden="1" x14ac:dyDescent="0.2">
      <c r="A223" s="5" t="s">
        <v>736</v>
      </c>
      <c r="B223" s="5" t="s">
        <v>737</v>
      </c>
      <c r="C223" s="5" t="s">
        <v>738</v>
      </c>
      <c r="D223" s="5" t="s">
        <v>49</v>
      </c>
      <c r="E223" s="5" t="s">
        <v>41</v>
      </c>
      <c r="F223" s="6">
        <v>9683.34</v>
      </c>
      <c r="G223" s="6">
        <v>9855.5149999999994</v>
      </c>
      <c r="H223" s="6">
        <v>10033.038</v>
      </c>
      <c r="I223" s="6">
        <v>10090.272000000001</v>
      </c>
      <c r="J223" s="6">
        <v>10207.880999999999</v>
      </c>
      <c r="K223" s="6">
        <v>10403.130999999999</v>
      </c>
      <c r="L223" s="6">
        <v>10645.596</v>
      </c>
      <c r="M223" s="6">
        <v>10867.187</v>
      </c>
      <c r="N223" s="6">
        <v>11061.925999999999</v>
      </c>
      <c r="O223" s="6">
        <v>11250.431</v>
      </c>
      <c r="P223" s="6">
        <v>11407</v>
      </c>
      <c r="Q223" s="6">
        <v>11468.179</v>
      </c>
      <c r="R223" s="6">
        <v>11592.735000000001</v>
      </c>
      <c r="S223" s="6">
        <v>11662.324000000001</v>
      </c>
      <c r="T223" s="6">
        <v>11758.383</v>
      </c>
      <c r="U223" s="6">
        <v>11727.664000000001</v>
      </c>
      <c r="V223" s="6">
        <v>11732.313</v>
      </c>
      <c r="W223" s="6">
        <v>11956.204</v>
      </c>
      <c r="X223" s="6">
        <v>12124.547</v>
      </c>
      <c r="Y223" s="6">
        <v>12262.866</v>
      </c>
      <c r="Z223" s="6">
        <v>1723.66</v>
      </c>
      <c r="AA223" s="7">
        <v>0.17799999999999999</v>
      </c>
      <c r="AB223" s="6">
        <v>855.86599999999999</v>
      </c>
      <c r="AC223" s="7">
        <v>7.5029999999999999E-2</v>
      </c>
    </row>
    <row r="224" spans="1:29" hidden="1" x14ac:dyDescent="0.2">
      <c r="A224" s="5" t="s">
        <v>739</v>
      </c>
      <c r="B224" s="5" t="s">
        <v>740</v>
      </c>
      <c r="C224" s="5" t="s">
        <v>741</v>
      </c>
      <c r="D224" s="5" t="s">
        <v>66</v>
      </c>
      <c r="E224" s="5" t="s">
        <v>41</v>
      </c>
      <c r="F224" s="6">
        <v>16040.415999999999</v>
      </c>
      <c r="G224" s="6">
        <v>16358.753000000001</v>
      </c>
      <c r="H224" s="6">
        <v>16710.64</v>
      </c>
      <c r="I224" s="6">
        <v>16954.308000000001</v>
      </c>
      <c r="J224" s="6">
        <v>17216.937000000002</v>
      </c>
      <c r="K224" s="6">
        <v>17493.175999999999</v>
      </c>
      <c r="L224" s="6">
        <v>17923.986000000001</v>
      </c>
      <c r="M224" s="6">
        <v>18314.151999999998</v>
      </c>
      <c r="N224" s="6">
        <v>18647.431</v>
      </c>
      <c r="O224" s="6">
        <v>18961.498</v>
      </c>
      <c r="P224" s="6">
        <v>19315</v>
      </c>
      <c r="Q224" s="6">
        <v>19415.565999999999</v>
      </c>
      <c r="R224" s="6">
        <v>19745.901999999998</v>
      </c>
      <c r="S224" s="6">
        <v>20051.453000000001</v>
      </c>
      <c r="T224" s="6">
        <v>20487.767</v>
      </c>
      <c r="U224" s="6">
        <v>20562.762999999999</v>
      </c>
      <c r="V224" s="6">
        <v>20905.710999999999</v>
      </c>
      <c r="W224" s="6">
        <v>21197.398000000001</v>
      </c>
      <c r="X224" s="6">
        <v>21486.11</v>
      </c>
      <c r="Y224" s="6">
        <v>21821.85</v>
      </c>
      <c r="Z224" s="6">
        <v>3274.5839999999998</v>
      </c>
      <c r="AA224" s="7">
        <v>0.20415</v>
      </c>
      <c r="AB224" s="6">
        <v>2506.85</v>
      </c>
      <c r="AC224" s="7">
        <v>0.12978999999999999</v>
      </c>
    </row>
    <row r="225" spans="1:29" hidden="1" x14ac:dyDescent="0.2">
      <c r="A225" s="5" t="s">
        <v>742</v>
      </c>
      <c r="B225" s="5" t="s">
        <v>743</v>
      </c>
      <c r="C225" s="5" t="s">
        <v>744</v>
      </c>
      <c r="D225" s="5" t="s">
        <v>40</v>
      </c>
      <c r="E225" s="5" t="s">
        <v>41</v>
      </c>
      <c r="F225" s="6">
        <v>10996.748</v>
      </c>
      <c r="G225" s="6">
        <v>11234.212</v>
      </c>
      <c r="H225" s="6">
        <v>11538.448</v>
      </c>
      <c r="I225" s="6">
        <v>11845.772000000001</v>
      </c>
      <c r="J225" s="6">
        <v>12190.227000000001</v>
      </c>
      <c r="K225" s="6">
        <v>12611.808000000001</v>
      </c>
      <c r="L225" s="6">
        <v>12958.909</v>
      </c>
      <c r="M225" s="6">
        <v>13343.146000000001</v>
      </c>
      <c r="N225" s="6">
        <v>13716.24</v>
      </c>
      <c r="O225" s="6">
        <v>14044.428</v>
      </c>
      <c r="P225" s="6">
        <v>14285</v>
      </c>
      <c r="Q225" s="6">
        <v>14198.51</v>
      </c>
      <c r="R225" s="6">
        <v>14206.328</v>
      </c>
      <c r="S225" s="6">
        <v>14244.087</v>
      </c>
      <c r="T225" s="6">
        <v>14320.552</v>
      </c>
      <c r="U225" s="6">
        <v>14416.462</v>
      </c>
      <c r="V225" s="6">
        <v>14678.126</v>
      </c>
      <c r="W225" s="6">
        <v>14871.445</v>
      </c>
      <c r="X225" s="6">
        <v>15071.127</v>
      </c>
      <c r="Y225" s="6">
        <v>15257.672</v>
      </c>
      <c r="Z225" s="6">
        <v>3288.252</v>
      </c>
      <c r="AA225" s="7">
        <v>0.29902000000000001</v>
      </c>
      <c r="AB225" s="6">
        <v>972.67200000000003</v>
      </c>
      <c r="AC225" s="7">
        <v>6.8089999999999998E-2</v>
      </c>
    </row>
    <row r="226" spans="1:29" hidden="1" x14ac:dyDescent="0.2">
      <c r="A226" s="5" t="s">
        <v>745</v>
      </c>
      <c r="B226" s="5" t="s">
        <v>746</v>
      </c>
      <c r="C226" s="5" t="s">
        <v>747</v>
      </c>
      <c r="D226" s="5" t="s">
        <v>73</v>
      </c>
      <c r="E226" s="5" t="s">
        <v>41</v>
      </c>
      <c r="F226" s="6">
        <v>148.01499999999999</v>
      </c>
      <c r="G226" s="6">
        <v>153.97300000000001</v>
      </c>
      <c r="H226" s="6">
        <v>159.578</v>
      </c>
      <c r="I226" s="6">
        <v>165.33099999999999</v>
      </c>
      <c r="J226" s="6">
        <v>171.85900000000001</v>
      </c>
      <c r="K226" s="6">
        <v>177.631</v>
      </c>
      <c r="L226" s="6">
        <v>184.55199999999999</v>
      </c>
      <c r="M226" s="6">
        <v>190.60599999999999</v>
      </c>
      <c r="N226" s="6">
        <v>196.46199999999999</v>
      </c>
      <c r="O226" s="6">
        <v>201.637</v>
      </c>
      <c r="P226" s="6">
        <v>207</v>
      </c>
      <c r="Q226" s="6">
        <v>211.261</v>
      </c>
      <c r="R226" s="6">
        <v>212.411</v>
      </c>
      <c r="S226" s="6">
        <v>216.066</v>
      </c>
      <c r="T226" s="6">
        <v>214.73599999999999</v>
      </c>
      <c r="U226" s="6">
        <v>215.33199999999999</v>
      </c>
      <c r="V226" s="6">
        <v>222.786</v>
      </c>
      <c r="W226" s="6">
        <v>229.608</v>
      </c>
      <c r="X226" s="6">
        <v>231.55699999999999</v>
      </c>
      <c r="Y226" s="6">
        <v>233.904</v>
      </c>
      <c r="Z226" s="6">
        <v>58.984999999999999</v>
      </c>
      <c r="AA226" s="7">
        <v>0.39850999999999998</v>
      </c>
      <c r="AB226" s="6">
        <v>26.904</v>
      </c>
      <c r="AC226" s="7">
        <v>0.12997</v>
      </c>
    </row>
    <row r="227" spans="1:29" hidden="1" x14ac:dyDescent="0.2">
      <c r="A227" s="5" t="s">
        <v>748</v>
      </c>
      <c r="B227" s="5" t="s">
        <v>749</v>
      </c>
      <c r="C227" s="5" t="s">
        <v>750</v>
      </c>
      <c r="D227" s="5" t="s">
        <v>49</v>
      </c>
      <c r="E227" s="5" t="s">
        <v>41</v>
      </c>
      <c r="F227" s="6">
        <v>1258.2080000000001</v>
      </c>
      <c r="G227" s="6">
        <v>1223.3230000000001</v>
      </c>
      <c r="H227" s="6">
        <v>1208.5830000000001</v>
      </c>
      <c r="I227" s="6">
        <v>1178.9639999999999</v>
      </c>
      <c r="J227" s="6">
        <v>1171.6400000000001</v>
      </c>
      <c r="K227" s="6">
        <v>1166.1949999999999</v>
      </c>
      <c r="L227" s="6">
        <v>1148.204</v>
      </c>
      <c r="M227" s="6">
        <v>1119.8150000000001</v>
      </c>
      <c r="N227" s="6">
        <v>1125.212</v>
      </c>
      <c r="O227" s="6">
        <v>1096.913</v>
      </c>
      <c r="P227" s="6">
        <v>1089</v>
      </c>
      <c r="Q227" s="6">
        <v>1091.4949999999999</v>
      </c>
      <c r="R227" s="6">
        <v>1091.0519999999999</v>
      </c>
      <c r="S227" s="6">
        <v>1094.9179999999999</v>
      </c>
      <c r="T227" s="6">
        <v>1096.825</v>
      </c>
      <c r="U227" s="6">
        <v>1095.6489999999999</v>
      </c>
      <c r="V227" s="6">
        <v>1104.58</v>
      </c>
      <c r="W227" s="6">
        <v>1106.0409999999999</v>
      </c>
      <c r="X227" s="6">
        <v>1108.0060000000001</v>
      </c>
      <c r="Y227" s="6">
        <v>1111.816</v>
      </c>
      <c r="Z227" s="6">
        <v>-169.208</v>
      </c>
      <c r="AA227" s="7" t="s">
        <v>751</v>
      </c>
      <c r="AB227" s="6">
        <v>22.815999999999999</v>
      </c>
      <c r="AC227" s="7">
        <v>2.095E-2</v>
      </c>
    </row>
    <row r="228" spans="1:29" hidden="1" x14ac:dyDescent="0.2">
      <c r="A228" s="5" t="s">
        <v>752</v>
      </c>
      <c r="B228" s="5" t="s">
        <v>753</v>
      </c>
      <c r="C228" s="5" t="s">
        <v>754</v>
      </c>
      <c r="D228" s="5" t="s">
        <v>91</v>
      </c>
      <c r="E228" s="5" t="s">
        <v>41</v>
      </c>
      <c r="F228" s="6">
        <v>5481.585</v>
      </c>
      <c r="G228" s="6">
        <v>5559.4520000000002</v>
      </c>
      <c r="H228" s="6">
        <v>5625.8429999999998</v>
      </c>
      <c r="I228" s="6">
        <v>5656.4070000000002</v>
      </c>
      <c r="J228" s="6">
        <v>5755.3339999999998</v>
      </c>
      <c r="K228" s="6">
        <v>5829.2039999999997</v>
      </c>
      <c r="L228" s="6">
        <v>5941.5640000000003</v>
      </c>
      <c r="M228" s="6">
        <v>6073.1719999999996</v>
      </c>
      <c r="N228" s="6">
        <v>6227.6239999999998</v>
      </c>
      <c r="O228" s="6">
        <v>6344.5839999999998</v>
      </c>
      <c r="P228" s="6">
        <v>6437</v>
      </c>
      <c r="Q228" s="6">
        <v>6499.0129999999999</v>
      </c>
      <c r="R228" s="6">
        <v>6544.7550000000001</v>
      </c>
      <c r="S228" s="6">
        <v>6595.8959999999997</v>
      </c>
      <c r="T228" s="6">
        <v>6654.3040000000001</v>
      </c>
      <c r="U228" s="6">
        <v>6730.1850000000004</v>
      </c>
      <c r="V228" s="6">
        <v>6695.9629999999997</v>
      </c>
      <c r="W228" s="6">
        <v>6716.7939999999999</v>
      </c>
      <c r="X228" s="6">
        <v>6758.6480000000001</v>
      </c>
      <c r="Y228" s="6">
        <v>6775.8919999999998</v>
      </c>
      <c r="Z228" s="6">
        <v>955.41499999999996</v>
      </c>
      <c r="AA228" s="7">
        <v>0.17430000000000001</v>
      </c>
      <c r="AB228" s="6">
        <v>338.892</v>
      </c>
      <c r="AC228" s="7">
        <v>5.2650000000000002E-2</v>
      </c>
    </row>
    <row r="229" spans="1:29" hidden="1" x14ac:dyDescent="0.2">
      <c r="A229" s="5" t="s">
        <v>755</v>
      </c>
      <c r="B229" s="5" t="s">
        <v>756</v>
      </c>
      <c r="C229" s="5" t="s">
        <v>757</v>
      </c>
      <c r="D229" s="5" t="s">
        <v>55</v>
      </c>
      <c r="E229" s="5" t="s">
        <v>41</v>
      </c>
      <c r="F229" s="6">
        <v>6894.982</v>
      </c>
      <c r="G229" s="6">
        <v>7047.9210000000003</v>
      </c>
      <c r="H229" s="6">
        <v>7169.9440000000004</v>
      </c>
      <c r="I229" s="6">
        <v>7216.6350000000002</v>
      </c>
      <c r="J229" s="6">
        <v>7290.2389999999996</v>
      </c>
      <c r="K229" s="6">
        <v>7403.8360000000002</v>
      </c>
      <c r="L229" s="6">
        <v>7494.9560000000001</v>
      </c>
      <c r="M229" s="6">
        <v>7539.7979999999998</v>
      </c>
      <c r="N229" s="6">
        <v>7607.567</v>
      </c>
      <c r="O229" s="6">
        <v>7652.4970000000003</v>
      </c>
      <c r="P229" s="6">
        <v>7662</v>
      </c>
      <c r="Q229" s="6">
        <v>7702.0029999999997</v>
      </c>
      <c r="R229" s="6">
        <v>7685.759</v>
      </c>
      <c r="S229" s="6">
        <v>7747.1260000000002</v>
      </c>
      <c r="T229" s="6">
        <v>7793.1019999999999</v>
      </c>
      <c r="U229" s="6">
        <v>7843.9570000000003</v>
      </c>
      <c r="V229" s="6">
        <v>7918.5280000000002</v>
      </c>
      <c r="W229" s="6">
        <v>7983.2759999999998</v>
      </c>
      <c r="X229" s="6">
        <v>8154</v>
      </c>
      <c r="Y229" s="6">
        <v>8346.5560000000005</v>
      </c>
      <c r="Z229" s="6">
        <v>767.01800000000003</v>
      </c>
      <c r="AA229" s="7">
        <v>0.11124000000000001</v>
      </c>
      <c r="AB229" s="6">
        <v>684.55600000000004</v>
      </c>
      <c r="AC229" s="7">
        <v>8.9340000000000003E-2</v>
      </c>
    </row>
    <row r="230" spans="1:29" hidden="1" x14ac:dyDescent="0.2">
      <c r="A230" s="5" t="s">
        <v>758</v>
      </c>
      <c r="B230" s="5" t="s">
        <v>759</v>
      </c>
      <c r="C230" s="5" t="s">
        <v>760</v>
      </c>
      <c r="D230" s="5" t="s">
        <v>40</v>
      </c>
      <c r="E230" s="5" t="s">
        <v>41</v>
      </c>
      <c r="F230" s="6">
        <v>539.70500000000004</v>
      </c>
      <c r="G230" s="6">
        <v>550.99199999999996</v>
      </c>
      <c r="H230" s="6">
        <v>554.28599999999994</v>
      </c>
      <c r="I230" s="6">
        <v>555.154</v>
      </c>
      <c r="J230" s="6">
        <v>559.28099999999995</v>
      </c>
      <c r="K230" s="6">
        <v>564.36199999999997</v>
      </c>
      <c r="L230" s="6">
        <v>569.65</v>
      </c>
      <c r="M230" s="6">
        <v>572.44000000000005</v>
      </c>
      <c r="N230" s="6">
        <v>573.65099999999995</v>
      </c>
      <c r="O230" s="6">
        <v>575.005</v>
      </c>
      <c r="P230" s="6">
        <v>576</v>
      </c>
      <c r="Q230" s="6">
        <v>574.93700000000001</v>
      </c>
      <c r="R230" s="6">
        <v>576.149</v>
      </c>
      <c r="S230" s="6">
        <v>576.70899999999995</v>
      </c>
      <c r="T230" s="6">
        <v>574.63300000000004</v>
      </c>
      <c r="U230" s="6">
        <v>571.29100000000005</v>
      </c>
      <c r="V230" s="6">
        <v>558.43600000000004</v>
      </c>
      <c r="W230" s="6">
        <v>551.95100000000002</v>
      </c>
      <c r="X230" s="6">
        <v>557.82899999999995</v>
      </c>
      <c r="Y230" s="6">
        <v>556.42100000000005</v>
      </c>
      <c r="Z230" s="6">
        <v>36.295000000000002</v>
      </c>
      <c r="AA230" s="7">
        <v>6.7250000000000004E-2</v>
      </c>
      <c r="AB230" s="6">
        <v>-19.579000000000001</v>
      </c>
      <c r="AC230" s="7" t="s">
        <v>761</v>
      </c>
    </row>
    <row r="231" spans="1:29" hidden="1" x14ac:dyDescent="0.2">
      <c r="A231" s="5" t="s">
        <v>762</v>
      </c>
      <c r="B231" s="5" t="s">
        <v>763</v>
      </c>
      <c r="C231" s="5" t="s">
        <v>764</v>
      </c>
      <c r="D231" s="5" t="s">
        <v>66</v>
      </c>
      <c r="E231" s="5" t="s">
        <v>41</v>
      </c>
      <c r="F231" s="6">
        <v>564129.68400000001</v>
      </c>
      <c r="G231" s="6">
        <v>568346.54700000002</v>
      </c>
      <c r="H231" s="6">
        <v>573723.01800000004</v>
      </c>
      <c r="I231" s="6">
        <v>575406.80000000005</v>
      </c>
      <c r="J231" s="6">
        <v>577791.81400000001</v>
      </c>
      <c r="K231" s="6">
        <v>580673.755</v>
      </c>
      <c r="L231" s="6">
        <v>588667.57700000005</v>
      </c>
      <c r="M231" s="6">
        <v>595267.16200000001</v>
      </c>
      <c r="N231" s="6">
        <v>599995.44200000004</v>
      </c>
      <c r="O231" s="6">
        <v>604106.63800000004</v>
      </c>
      <c r="P231" s="6">
        <v>609471</v>
      </c>
      <c r="Q231" s="6">
        <v>612914.13600000006</v>
      </c>
      <c r="R231" s="6">
        <v>617318.76399999997</v>
      </c>
      <c r="S231" s="6">
        <v>627421.20799999998</v>
      </c>
      <c r="T231" s="6">
        <v>641328.53599999996</v>
      </c>
      <c r="U231" s="6">
        <v>663228.924</v>
      </c>
      <c r="V231" s="6">
        <v>687638.304</v>
      </c>
      <c r="W231" s="6">
        <v>714536.64399999997</v>
      </c>
      <c r="X231" s="6">
        <v>731231.23100000003</v>
      </c>
      <c r="Y231" s="6">
        <v>748134.64599999995</v>
      </c>
      <c r="Z231" s="6">
        <v>45341.315999999999</v>
      </c>
      <c r="AA231" s="7">
        <v>8.0369999999999997E-2</v>
      </c>
      <c r="AB231" s="6">
        <v>138663.64600000001</v>
      </c>
      <c r="AC231" s="7">
        <v>0.22750999999999999</v>
      </c>
    </row>
    <row r="232" spans="1:29" hidden="1" x14ac:dyDescent="0.2">
      <c r="A232" s="5" t="s">
        <v>765</v>
      </c>
      <c r="B232" s="5" t="s">
        <v>766</v>
      </c>
      <c r="C232" s="5" t="s">
        <v>767</v>
      </c>
      <c r="D232" s="5" t="s">
        <v>55</v>
      </c>
      <c r="E232" s="5" t="s">
        <v>41</v>
      </c>
      <c r="F232" s="6">
        <v>22996.556</v>
      </c>
      <c r="G232" s="6">
        <v>23290.161</v>
      </c>
      <c r="H232" s="6">
        <v>23661.477999999999</v>
      </c>
      <c r="I232" s="6">
        <v>23847.486000000001</v>
      </c>
      <c r="J232" s="6">
        <v>24270.71</v>
      </c>
      <c r="K232" s="6">
        <v>24612.572</v>
      </c>
      <c r="L232" s="6">
        <v>25100.642</v>
      </c>
      <c r="M232" s="6">
        <v>25508.446</v>
      </c>
      <c r="N232" s="6">
        <v>25861.401000000002</v>
      </c>
      <c r="O232" s="6">
        <v>26137.744999999999</v>
      </c>
      <c r="P232" s="6">
        <v>26212</v>
      </c>
      <c r="Q232" s="6">
        <v>26405.275000000001</v>
      </c>
      <c r="R232" s="6">
        <v>26492.782999999999</v>
      </c>
      <c r="S232" s="6">
        <v>26565.916000000001</v>
      </c>
      <c r="T232" s="6">
        <v>26741.37</v>
      </c>
      <c r="U232" s="6">
        <v>26997.780999999999</v>
      </c>
      <c r="V232" s="6">
        <v>27232.845000000001</v>
      </c>
      <c r="W232" s="6">
        <v>27480.428</v>
      </c>
      <c r="X232" s="6">
        <v>28085.267</v>
      </c>
      <c r="Y232" s="6">
        <v>28720.942999999999</v>
      </c>
      <c r="Z232" s="6">
        <v>3215.444</v>
      </c>
      <c r="AA232" s="7">
        <v>0.13982</v>
      </c>
      <c r="AB232" s="6">
        <v>2508.9430000000002</v>
      </c>
      <c r="AC232" s="7">
        <v>9.572E-2</v>
      </c>
    </row>
    <row r="233" spans="1:29" hidden="1" x14ac:dyDescent="0.2">
      <c r="A233" s="5" t="s">
        <v>768</v>
      </c>
      <c r="B233" s="5" t="s">
        <v>769</v>
      </c>
      <c r="C233" s="5" t="s">
        <v>770</v>
      </c>
      <c r="D233" s="5" t="s">
        <v>91</v>
      </c>
      <c r="E233" s="5" t="s">
        <v>41</v>
      </c>
      <c r="F233" s="6">
        <v>17106.060000000001</v>
      </c>
      <c r="G233" s="6">
        <v>17230.776000000002</v>
      </c>
      <c r="H233" s="6">
        <v>17272.170999999998</v>
      </c>
      <c r="I233" s="6">
        <v>17513.724999999999</v>
      </c>
      <c r="J233" s="6">
        <v>17669.841</v>
      </c>
      <c r="K233" s="6">
        <v>17814.260999999999</v>
      </c>
      <c r="L233" s="6">
        <v>18004.651000000002</v>
      </c>
      <c r="M233" s="6">
        <v>18196.258999999998</v>
      </c>
      <c r="N233" s="6">
        <v>18394.518</v>
      </c>
      <c r="O233" s="6">
        <v>18560.288</v>
      </c>
      <c r="P233" s="6">
        <v>18675</v>
      </c>
      <c r="Q233" s="6">
        <v>18834.333999999999</v>
      </c>
      <c r="R233" s="6">
        <v>19008.54</v>
      </c>
      <c r="S233" s="6">
        <v>19092.555</v>
      </c>
      <c r="T233" s="6">
        <v>19199.675999999999</v>
      </c>
      <c r="U233" s="6">
        <v>19123.281999999999</v>
      </c>
      <c r="V233" s="6">
        <v>19095.592000000001</v>
      </c>
      <c r="W233" s="6">
        <v>19329.602999999999</v>
      </c>
      <c r="X233" s="6">
        <v>19465.333999999999</v>
      </c>
      <c r="Y233" s="6">
        <v>19697.901999999998</v>
      </c>
      <c r="Z233" s="6">
        <v>1568.94</v>
      </c>
      <c r="AA233" s="7">
        <v>9.1719999999999996E-2</v>
      </c>
      <c r="AB233" s="6">
        <v>1022.902</v>
      </c>
      <c r="AC233" s="7">
        <v>5.4769999999999999E-2</v>
      </c>
    </row>
    <row r="234" spans="1:29" hidden="1" x14ac:dyDescent="0.2">
      <c r="A234" s="5" t="s">
        <v>771</v>
      </c>
      <c r="B234" s="5" t="s">
        <v>772</v>
      </c>
      <c r="C234" s="5" t="s">
        <v>773</v>
      </c>
      <c r="D234" s="5" t="s">
        <v>49</v>
      </c>
      <c r="E234" s="5" t="s">
        <v>41</v>
      </c>
      <c r="F234" s="6">
        <v>2050.8620000000001</v>
      </c>
      <c r="G234" s="6">
        <v>2076.5430000000001</v>
      </c>
      <c r="H234" s="6">
        <v>2088.018</v>
      </c>
      <c r="I234" s="6">
        <v>2101.2829999999999</v>
      </c>
      <c r="J234" s="6">
        <v>2107.2800000000002</v>
      </c>
      <c r="K234" s="6">
        <v>2126.8220000000001</v>
      </c>
      <c r="L234" s="6">
        <v>2143.1019999999999</v>
      </c>
      <c r="M234" s="6">
        <v>2176.998</v>
      </c>
      <c r="N234" s="6">
        <v>2197.1320000000001</v>
      </c>
      <c r="O234" s="6">
        <v>2208.0259999999998</v>
      </c>
      <c r="P234" s="6">
        <v>2213</v>
      </c>
      <c r="Q234" s="6">
        <v>2213.598</v>
      </c>
      <c r="R234" s="6">
        <v>2235.5039999999999</v>
      </c>
      <c r="S234" s="6">
        <v>2251.1410000000001</v>
      </c>
      <c r="T234" s="6">
        <v>2274.4960000000001</v>
      </c>
      <c r="U234" s="6">
        <v>2266.9520000000002</v>
      </c>
      <c r="V234" s="6">
        <v>2274.0300000000002</v>
      </c>
      <c r="W234" s="6">
        <v>2287.0210000000002</v>
      </c>
      <c r="X234" s="6">
        <v>2300.797</v>
      </c>
      <c r="Y234" s="6">
        <v>2314.4760000000001</v>
      </c>
      <c r="Z234" s="6">
        <v>162.13800000000001</v>
      </c>
      <c r="AA234" s="7">
        <v>7.9060000000000005E-2</v>
      </c>
      <c r="AB234" s="6">
        <v>101.476</v>
      </c>
      <c r="AC234" s="7">
        <v>4.5850000000000002E-2</v>
      </c>
    </row>
    <row r="235" spans="1:29" hidden="1" x14ac:dyDescent="0.2">
      <c r="A235" s="5" t="s">
        <v>774</v>
      </c>
      <c r="B235" s="5" t="s">
        <v>775</v>
      </c>
      <c r="C235" s="5" t="s">
        <v>776</v>
      </c>
      <c r="D235" s="5" t="s">
        <v>102</v>
      </c>
      <c r="E235" s="5" t="s">
        <v>41</v>
      </c>
      <c r="F235" s="6">
        <v>23649.291000000001</v>
      </c>
      <c r="G235" s="6">
        <v>24150.694</v>
      </c>
      <c r="H235" s="6">
        <v>24705.003000000001</v>
      </c>
      <c r="I235" s="6">
        <v>25198.851999999999</v>
      </c>
      <c r="J235" s="6">
        <v>25795.202000000001</v>
      </c>
      <c r="K235" s="6">
        <v>26452.651999999998</v>
      </c>
      <c r="L235" s="6">
        <v>27239.004000000001</v>
      </c>
      <c r="M235" s="6">
        <v>27880.114000000001</v>
      </c>
      <c r="N235" s="6">
        <v>28475.911</v>
      </c>
      <c r="O235" s="6">
        <v>28914.745999999999</v>
      </c>
      <c r="P235" s="6">
        <v>29342</v>
      </c>
      <c r="Q235" s="6">
        <v>29441.873</v>
      </c>
      <c r="R235" s="6">
        <v>29683.67</v>
      </c>
      <c r="S235" s="6">
        <v>29939.865000000002</v>
      </c>
      <c r="T235" s="6">
        <v>30087.361000000001</v>
      </c>
      <c r="U235" s="6">
        <v>30155.831999999999</v>
      </c>
      <c r="V235" s="6">
        <v>30604.005000000001</v>
      </c>
      <c r="W235" s="6">
        <v>31109.406999999999</v>
      </c>
      <c r="X235" s="6">
        <v>31726.333999999999</v>
      </c>
      <c r="Y235" s="6">
        <v>32286.239000000001</v>
      </c>
      <c r="Z235" s="6">
        <v>5692.7089999999998</v>
      </c>
      <c r="AA235" s="7">
        <v>0.24071000000000001</v>
      </c>
      <c r="AB235" s="6">
        <v>2944.239</v>
      </c>
      <c r="AC235" s="7">
        <v>0.10034</v>
      </c>
    </row>
    <row r="236" spans="1:29" hidden="1" x14ac:dyDescent="0.2">
      <c r="A236" s="5" t="s">
        <v>777</v>
      </c>
      <c r="B236" s="5" t="s">
        <v>778</v>
      </c>
      <c r="C236" s="5" t="s">
        <v>779</v>
      </c>
      <c r="D236" s="5" t="s">
        <v>55</v>
      </c>
      <c r="E236" s="5" t="s">
        <v>41</v>
      </c>
      <c r="F236" s="6">
        <v>235.03299999999999</v>
      </c>
      <c r="G236" s="6">
        <v>238.10400000000001</v>
      </c>
      <c r="H236" s="6">
        <v>240.09200000000001</v>
      </c>
      <c r="I236" s="6">
        <v>239.56299999999999</v>
      </c>
      <c r="J236" s="6">
        <v>239.93100000000001</v>
      </c>
      <c r="K236" s="6">
        <v>241.607</v>
      </c>
      <c r="L236" s="6">
        <v>242.53399999999999</v>
      </c>
      <c r="M236" s="6">
        <v>241.97300000000001</v>
      </c>
      <c r="N236" s="6">
        <v>242.15799999999999</v>
      </c>
      <c r="O236" s="6">
        <v>241.624</v>
      </c>
      <c r="P236" s="6">
        <v>240</v>
      </c>
      <c r="Q236" s="6">
        <v>243.23699999999999</v>
      </c>
      <c r="R236" s="6">
        <v>244.39599999999999</v>
      </c>
      <c r="S236" s="6">
        <v>244.43299999999999</v>
      </c>
      <c r="T236" s="6">
        <v>244.25800000000001</v>
      </c>
      <c r="U236" s="6">
        <v>243.19800000000001</v>
      </c>
      <c r="V236" s="6">
        <v>245.00800000000001</v>
      </c>
      <c r="W236" s="6">
        <v>246.767</v>
      </c>
      <c r="X236" s="6">
        <v>254.22200000000001</v>
      </c>
      <c r="Y236" s="6">
        <v>261.26</v>
      </c>
      <c r="Z236" s="6">
        <v>4.9669999999999996</v>
      </c>
      <c r="AA236" s="7">
        <v>2.1129999999999999E-2</v>
      </c>
      <c r="AB236" s="6">
        <v>21.26</v>
      </c>
      <c r="AC236" s="7">
        <v>8.8580000000000006E-2</v>
      </c>
    </row>
    <row r="237" spans="1:29" hidden="1" x14ac:dyDescent="0.2">
      <c r="A237" s="5" t="s">
        <v>780</v>
      </c>
      <c r="B237" s="5" t="s">
        <v>781</v>
      </c>
      <c r="C237" s="5" t="s">
        <v>782</v>
      </c>
      <c r="D237" s="5" t="s">
        <v>40</v>
      </c>
      <c r="E237" s="5" t="s">
        <v>41</v>
      </c>
      <c r="F237" s="6">
        <v>20742.030999999999</v>
      </c>
      <c r="G237" s="6">
        <v>20811.251</v>
      </c>
      <c r="H237" s="6">
        <v>21060.945</v>
      </c>
      <c r="I237" s="6">
        <v>21303.15</v>
      </c>
      <c r="J237" s="6">
        <v>21663.373</v>
      </c>
      <c r="K237" s="6">
        <v>22118.002</v>
      </c>
      <c r="L237" s="6">
        <v>22558.07</v>
      </c>
      <c r="M237" s="6">
        <v>23146.536</v>
      </c>
      <c r="N237" s="6">
        <v>23580.007000000001</v>
      </c>
      <c r="O237" s="6">
        <v>23709.182000000001</v>
      </c>
      <c r="P237" s="6">
        <v>23747</v>
      </c>
      <c r="Q237" s="6">
        <v>23799.543000000001</v>
      </c>
      <c r="R237" s="6">
        <v>23940.48</v>
      </c>
      <c r="S237" s="6">
        <v>24054.278999999999</v>
      </c>
      <c r="T237" s="6">
        <v>24091.052</v>
      </c>
      <c r="U237" s="6">
        <v>23991.368999999999</v>
      </c>
      <c r="V237" s="6">
        <v>24139.235000000001</v>
      </c>
      <c r="W237" s="6">
        <v>24362.167000000001</v>
      </c>
      <c r="X237" s="6">
        <v>24599.444</v>
      </c>
      <c r="Y237" s="6">
        <v>24805.913</v>
      </c>
      <c r="Z237" s="6">
        <v>3004.9690000000001</v>
      </c>
      <c r="AA237" s="7">
        <v>0.14487</v>
      </c>
      <c r="AB237" s="6">
        <v>1058.913</v>
      </c>
      <c r="AC237" s="7">
        <v>4.4589999999999998E-2</v>
      </c>
    </row>
    <row r="238" spans="1:29" hidden="1" x14ac:dyDescent="0.2">
      <c r="A238" s="5" t="s">
        <v>783</v>
      </c>
      <c r="B238" s="5" t="s">
        <v>784</v>
      </c>
      <c r="C238" s="5" t="s">
        <v>785</v>
      </c>
      <c r="D238" s="5" t="s">
        <v>66</v>
      </c>
      <c r="E238" s="5" t="s">
        <v>41</v>
      </c>
      <c r="F238" s="6">
        <v>66110.014999999999</v>
      </c>
      <c r="G238" s="6">
        <v>66016.86</v>
      </c>
      <c r="H238" s="6">
        <v>66057.857999999993</v>
      </c>
      <c r="I238" s="6">
        <v>65675.684999999998</v>
      </c>
      <c r="J238" s="6">
        <v>65378.483</v>
      </c>
      <c r="K238" s="6">
        <v>65141.194000000003</v>
      </c>
      <c r="L238" s="6">
        <v>65475.538</v>
      </c>
      <c r="M238" s="6">
        <v>65649.520999999993</v>
      </c>
      <c r="N238" s="6">
        <v>65615.025999999998</v>
      </c>
      <c r="O238" s="6">
        <v>65513.254999999997</v>
      </c>
      <c r="P238" s="6">
        <v>65547</v>
      </c>
      <c r="Q238" s="6">
        <v>65751.979000000007</v>
      </c>
      <c r="R238" s="6">
        <v>65842.365999999995</v>
      </c>
      <c r="S238" s="6">
        <v>66273.785000000003</v>
      </c>
      <c r="T238" s="6">
        <v>66663.998000000007</v>
      </c>
      <c r="U238" s="6">
        <v>67233.672000000006</v>
      </c>
      <c r="V238" s="6">
        <v>67853.144</v>
      </c>
      <c r="W238" s="6">
        <v>67973.17</v>
      </c>
      <c r="X238" s="6">
        <v>68743.047000000006</v>
      </c>
      <c r="Y238" s="6">
        <v>69542.81</v>
      </c>
      <c r="Z238" s="6">
        <v>-563.01499999999999</v>
      </c>
      <c r="AA238" s="7" t="s">
        <v>786</v>
      </c>
      <c r="AB238" s="6">
        <v>3995.81</v>
      </c>
      <c r="AC238" s="7">
        <v>6.096E-2</v>
      </c>
    </row>
    <row r="239" spans="1:29" hidden="1" x14ac:dyDescent="0.2">
      <c r="A239" s="5" t="s">
        <v>787</v>
      </c>
      <c r="B239" s="5" t="s">
        <v>788</v>
      </c>
      <c r="C239" s="5" t="s">
        <v>789</v>
      </c>
      <c r="D239" s="5" t="s">
        <v>73</v>
      </c>
      <c r="E239" s="5" t="s">
        <v>41</v>
      </c>
      <c r="F239" s="6">
        <v>761.74099999999999</v>
      </c>
      <c r="G239" s="6">
        <v>760.60599999999999</v>
      </c>
      <c r="H239" s="6">
        <v>762.19500000000005</v>
      </c>
      <c r="I239" s="6">
        <v>761.39200000000005</v>
      </c>
      <c r="J239" s="6">
        <v>767.74099999999999</v>
      </c>
      <c r="K239" s="6">
        <v>778.76800000000003</v>
      </c>
      <c r="L239" s="6">
        <v>791.947</v>
      </c>
      <c r="M239" s="6">
        <v>794.24699999999996</v>
      </c>
      <c r="N239" s="6">
        <v>791.77200000000005</v>
      </c>
      <c r="O239" s="6">
        <v>789.74199999999996</v>
      </c>
      <c r="P239" s="6">
        <v>789</v>
      </c>
      <c r="Q239" s="6">
        <v>794.553</v>
      </c>
      <c r="R239" s="6">
        <v>802.74400000000003</v>
      </c>
      <c r="S239" s="6">
        <v>803.91700000000003</v>
      </c>
      <c r="T239" s="6">
        <v>802.47900000000004</v>
      </c>
      <c r="U239" s="6">
        <v>800.11699999999996</v>
      </c>
      <c r="V239" s="6">
        <v>795.84299999999996</v>
      </c>
      <c r="W239" s="6">
        <v>800.18499999999995</v>
      </c>
      <c r="X239" s="6">
        <v>814.45399999999995</v>
      </c>
      <c r="Y239" s="6">
        <v>818.91200000000003</v>
      </c>
      <c r="Z239" s="6">
        <v>27.259</v>
      </c>
      <c r="AA239" s="7">
        <v>3.5790000000000002E-2</v>
      </c>
      <c r="AB239" s="6">
        <v>29.911999999999999</v>
      </c>
      <c r="AC239" s="7">
        <v>3.7909999999999999E-2</v>
      </c>
    </row>
    <row r="240" spans="1:29" hidden="1" x14ac:dyDescent="0.2">
      <c r="A240" s="5" t="s">
        <v>790</v>
      </c>
      <c r="B240" s="5" t="s">
        <v>791</v>
      </c>
      <c r="C240" s="5" t="s">
        <v>792</v>
      </c>
      <c r="D240" s="5" t="s">
        <v>66</v>
      </c>
      <c r="E240" s="5" t="s">
        <v>41</v>
      </c>
      <c r="F240" s="6">
        <v>638.02200000000005</v>
      </c>
      <c r="G240" s="6">
        <v>636.572</v>
      </c>
      <c r="H240" s="6">
        <v>636.404</v>
      </c>
      <c r="I240" s="6">
        <v>632.16099999999994</v>
      </c>
      <c r="J240" s="6">
        <v>628.75099999999998</v>
      </c>
      <c r="K240" s="6">
        <v>625.90899999999999</v>
      </c>
      <c r="L240" s="6">
        <v>628.56500000000005</v>
      </c>
      <c r="M240" s="6">
        <v>629.67399999999998</v>
      </c>
      <c r="N240" s="6">
        <v>628.77599999999995</v>
      </c>
      <c r="O240" s="6">
        <v>627.24099999999999</v>
      </c>
      <c r="P240" s="6">
        <v>627</v>
      </c>
      <c r="Q240" s="6">
        <v>631.94200000000001</v>
      </c>
      <c r="R240" s="6">
        <v>652.17499999999995</v>
      </c>
      <c r="S240" s="6">
        <v>661.81399999999996</v>
      </c>
      <c r="T240" s="6">
        <v>679.58299999999997</v>
      </c>
      <c r="U240" s="6">
        <v>678.70399999999995</v>
      </c>
      <c r="V240" s="6">
        <v>691.89700000000005</v>
      </c>
      <c r="W240" s="6">
        <v>693.10699999999997</v>
      </c>
      <c r="X240" s="6">
        <v>683.71699999999998</v>
      </c>
      <c r="Y240" s="6">
        <v>683.75400000000002</v>
      </c>
      <c r="Z240" s="6">
        <v>-11.022</v>
      </c>
      <c r="AA240" s="7" t="s">
        <v>793</v>
      </c>
      <c r="AB240" s="6">
        <v>56.753999999999998</v>
      </c>
      <c r="AC240" s="7">
        <v>9.0520000000000003E-2</v>
      </c>
    </row>
    <row r="241" spans="1:29" hidden="1" x14ac:dyDescent="0.2">
      <c r="A241" s="5" t="s">
        <v>794</v>
      </c>
      <c r="B241" s="5" t="s">
        <v>795</v>
      </c>
      <c r="C241" s="5" t="s">
        <v>796</v>
      </c>
      <c r="D241" s="5" t="s">
        <v>55</v>
      </c>
      <c r="E241" s="5" t="s">
        <v>41</v>
      </c>
      <c r="F241" s="6">
        <v>43460.557999999997</v>
      </c>
      <c r="G241" s="6">
        <v>44379.203999999998</v>
      </c>
      <c r="H241" s="6">
        <v>45268.025999999998</v>
      </c>
      <c r="I241" s="6">
        <v>46101.661</v>
      </c>
      <c r="J241" s="6">
        <v>46804.046000000002</v>
      </c>
      <c r="K241" s="6">
        <v>47775.695</v>
      </c>
      <c r="L241" s="6">
        <v>48907.652999999998</v>
      </c>
      <c r="M241" s="6">
        <v>49925.078000000001</v>
      </c>
      <c r="N241" s="6">
        <v>50712.864999999998</v>
      </c>
      <c r="O241" s="6">
        <v>51249.94</v>
      </c>
      <c r="P241" s="6">
        <v>51850</v>
      </c>
      <c r="Q241" s="6">
        <v>52137.38</v>
      </c>
      <c r="R241" s="6">
        <v>52524.413</v>
      </c>
      <c r="S241" s="6">
        <v>53000.766000000003</v>
      </c>
      <c r="T241" s="6">
        <v>53430.087</v>
      </c>
      <c r="U241" s="6">
        <v>54314.243000000002</v>
      </c>
      <c r="V241" s="6">
        <v>55295.173000000003</v>
      </c>
      <c r="W241" s="6">
        <v>56610.487000000001</v>
      </c>
      <c r="X241" s="6">
        <v>57637.381000000001</v>
      </c>
      <c r="Y241" s="6">
        <v>58318.091</v>
      </c>
      <c r="Z241" s="6">
        <v>8389.4419999999991</v>
      </c>
      <c r="AA241" s="7">
        <v>0.19303999999999999</v>
      </c>
      <c r="AB241" s="6">
        <v>6468.0910000000003</v>
      </c>
      <c r="AC241" s="7">
        <v>0.12475</v>
      </c>
    </row>
    <row r="242" spans="1:29" hidden="1" x14ac:dyDescent="0.2">
      <c r="A242" s="5" t="s">
        <v>797</v>
      </c>
      <c r="B242" s="5" t="s">
        <v>798</v>
      </c>
      <c r="C242" s="5" t="s">
        <v>799</v>
      </c>
      <c r="D242" s="5" t="s">
        <v>66</v>
      </c>
      <c r="E242" s="5" t="s">
        <v>41</v>
      </c>
      <c r="F242" s="6">
        <v>25033.574000000001</v>
      </c>
      <c r="G242" s="6">
        <v>26021.144</v>
      </c>
      <c r="H242" s="6">
        <v>27062.494999999999</v>
      </c>
      <c r="I242" s="6">
        <v>27926.944</v>
      </c>
      <c r="J242" s="6">
        <v>28818.67</v>
      </c>
      <c r="K242" s="6">
        <v>29730.218000000001</v>
      </c>
      <c r="L242" s="6">
        <v>30905.907999999999</v>
      </c>
      <c r="M242" s="6">
        <v>32015.596000000001</v>
      </c>
      <c r="N242" s="6">
        <v>33027.540999999997</v>
      </c>
      <c r="O242" s="6">
        <v>34005.248</v>
      </c>
      <c r="P242" s="6">
        <v>35054</v>
      </c>
      <c r="Q242" s="6">
        <v>35443.267</v>
      </c>
      <c r="R242" s="6">
        <v>36056.296999999999</v>
      </c>
      <c r="S242" s="6">
        <v>36784.862999999998</v>
      </c>
      <c r="T242" s="6">
        <v>37838.466999999997</v>
      </c>
      <c r="U242" s="6">
        <v>38816.737000000001</v>
      </c>
      <c r="V242" s="6">
        <v>39312.188000000002</v>
      </c>
      <c r="W242" s="6">
        <v>39469.035000000003</v>
      </c>
      <c r="X242" s="6">
        <v>39823.991999999998</v>
      </c>
      <c r="Y242" s="6">
        <v>40242.016000000003</v>
      </c>
      <c r="Z242" s="6">
        <v>10020.425999999999</v>
      </c>
      <c r="AA242" s="7">
        <v>0.40028000000000002</v>
      </c>
      <c r="AB242" s="6">
        <v>5188.0159999999996</v>
      </c>
      <c r="AC242" s="7">
        <v>0.14799999999999999</v>
      </c>
    </row>
    <row r="243" spans="1:29" hidden="1" x14ac:dyDescent="0.2">
      <c r="A243" s="5" t="s">
        <v>800</v>
      </c>
      <c r="B243" s="5" t="s">
        <v>801</v>
      </c>
      <c r="C243" s="5" t="s">
        <v>802</v>
      </c>
      <c r="D243" s="5" t="s">
        <v>106</v>
      </c>
      <c r="E243" s="5" t="s">
        <v>41</v>
      </c>
      <c r="F243" s="6">
        <v>3242.94</v>
      </c>
      <c r="G243" s="6">
        <v>3239.3519999999999</v>
      </c>
      <c r="H243" s="6">
        <v>3229.4690000000001</v>
      </c>
      <c r="I243" s="6">
        <v>3199.8069999999998</v>
      </c>
      <c r="J243" s="6">
        <v>3209.2930000000001</v>
      </c>
      <c r="K243" s="6">
        <v>3204.9360000000001</v>
      </c>
      <c r="L243" s="6">
        <v>3221.748</v>
      </c>
      <c r="M243" s="6">
        <v>3248.5729999999999</v>
      </c>
      <c r="N243" s="6">
        <v>3286.9229999999998</v>
      </c>
      <c r="O243" s="6">
        <v>3304.9209999999998</v>
      </c>
      <c r="P243" s="6">
        <v>3310</v>
      </c>
      <c r="Q243" s="6">
        <v>3325.3879999999999</v>
      </c>
      <c r="R243" s="6">
        <v>3334.634</v>
      </c>
      <c r="S243" s="6">
        <v>3341.386</v>
      </c>
      <c r="T243" s="6">
        <v>3376.087</v>
      </c>
      <c r="U243" s="6">
        <v>3352.221</v>
      </c>
      <c r="V243" s="6">
        <v>3381.2460000000001</v>
      </c>
      <c r="W243" s="6">
        <v>3400.97</v>
      </c>
      <c r="X243" s="6">
        <v>3452.5369999999998</v>
      </c>
      <c r="Y243" s="6">
        <v>3460.683</v>
      </c>
      <c r="Z243" s="6">
        <v>67.06</v>
      </c>
      <c r="AA243" s="7">
        <v>2.068E-2</v>
      </c>
      <c r="AB243" s="6">
        <v>150.68299999999999</v>
      </c>
      <c r="AC243" s="7">
        <v>4.5519999999999998E-2</v>
      </c>
    </row>
    <row r="244" spans="1:29" hidden="1" x14ac:dyDescent="0.2">
      <c r="A244" s="5" t="s">
        <v>803</v>
      </c>
      <c r="B244" s="5" t="s">
        <v>804</v>
      </c>
      <c r="C244" s="5" t="s">
        <v>805</v>
      </c>
      <c r="D244" s="5" t="s">
        <v>40</v>
      </c>
      <c r="E244" s="5" t="s">
        <v>41</v>
      </c>
      <c r="F244" s="6">
        <v>2728.011</v>
      </c>
      <c r="G244" s="6">
        <v>2706.1439999999998</v>
      </c>
      <c r="H244" s="6">
        <v>2678.8049999999998</v>
      </c>
      <c r="I244" s="6">
        <v>2634.364</v>
      </c>
      <c r="J244" s="6">
        <v>2617.261</v>
      </c>
      <c r="K244" s="6">
        <v>2601.6489999999999</v>
      </c>
      <c r="L244" s="6">
        <v>2613.1280000000002</v>
      </c>
      <c r="M244" s="6">
        <v>2581.3789999999999</v>
      </c>
      <c r="N244" s="6">
        <v>2559.1759999999999</v>
      </c>
      <c r="O244" s="6">
        <v>2558.5949999999998</v>
      </c>
      <c r="P244" s="6">
        <v>2545</v>
      </c>
      <c r="Q244" s="6">
        <v>2542.556</v>
      </c>
      <c r="R244" s="6">
        <v>2537.319</v>
      </c>
      <c r="S244" s="6">
        <v>2534.7849999999999</v>
      </c>
      <c r="T244" s="6">
        <v>2541.598</v>
      </c>
      <c r="U244" s="6">
        <v>2533.681</v>
      </c>
      <c r="V244" s="6">
        <v>2528.886</v>
      </c>
      <c r="W244" s="6">
        <v>2526.857</v>
      </c>
      <c r="X244" s="6">
        <v>2534.1640000000002</v>
      </c>
      <c r="Y244" s="6">
        <v>2526.049</v>
      </c>
      <c r="Z244" s="6">
        <v>-183.011</v>
      </c>
      <c r="AA244" s="7" t="s">
        <v>806</v>
      </c>
      <c r="AB244" s="6">
        <v>-18.951000000000001</v>
      </c>
      <c r="AC244" s="7" t="s">
        <v>807</v>
      </c>
    </row>
    <row r="245" spans="1:29" hidden="1" x14ac:dyDescent="0.2">
      <c r="A245" s="5" t="s">
        <v>808</v>
      </c>
      <c r="B245" s="5" t="s">
        <v>809</v>
      </c>
      <c r="C245" s="5" t="s">
        <v>810</v>
      </c>
      <c r="D245" s="5" t="s">
        <v>102</v>
      </c>
      <c r="E245" s="5" t="s">
        <v>41</v>
      </c>
      <c r="F245" s="6">
        <v>61164.603999999999</v>
      </c>
      <c r="G245" s="6">
        <v>61858.478000000003</v>
      </c>
      <c r="H245" s="6">
        <v>62761.656000000003</v>
      </c>
      <c r="I245" s="6">
        <v>63679.042999999998</v>
      </c>
      <c r="J245" s="6">
        <v>64210.224000000002</v>
      </c>
      <c r="K245" s="6">
        <v>64127.682000000001</v>
      </c>
      <c r="L245" s="6">
        <v>65431.995999999999</v>
      </c>
      <c r="M245" s="6">
        <v>66523.706000000006</v>
      </c>
      <c r="N245" s="6">
        <v>67348.506999999998</v>
      </c>
      <c r="O245" s="6">
        <v>67880.850999999995</v>
      </c>
      <c r="P245" s="6">
        <v>68017</v>
      </c>
      <c r="Q245" s="6">
        <v>68741.637000000002</v>
      </c>
      <c r="R245" s="6">
        <v>68931.021999999997</v>
      </c>
      <c r="S245" s="6">
        <v>69099.629000000001</v>
      </c>
      <c r="T245" s="6">
        <v>69545.498999999996</v>
      </c>
      <c r="U245" s="6">
        <v>69975.600000000006</v>
      </c>
      <c r="V245" s="6">
        <v>71168.191000000006</v>
      </c>
      <c r="W245" s="6">
        <v>72013.168000000005</v>
      </c>
      <c r="X245" s="6">
        <v>72752.672000000006</v>
      </c>
      <c r="Y245" s="6">
        <v>73735.790999999997</v>
      </c>
      <c r="Z245" s="6">
        <v>6852.3959999999997</v>
      </c>
      <c r="AA245" s="7">
        <v>0.11203</v>
      </c>
      <c r="AB245" s="6">
        <v>5718.7910000000002</v>
      </c>
      <c r="AC245" s="7">
        <v>8.4080000000000002E-2</v>
      </c>
    </row>
    <row r="246" spans="1:29" hidden="1" x14ac:dyDescent="0.2">
      <c r="A246" s="5" t="s">
        <v>811</v>
      </c>
      <c r="B246" s="5" t="s">
        <v>812</v>
      </c>
      <c r="C246" s="5" t="s">
        <v>813</v>
      </c>
      <c r="D246" s="5" t="s">
        <v>55</v>
      </c>
      <c r="E246" s="5" t="s">
        <v>41</v>
      </c>
      <c r="F246" s="6">
        <v>13997.596</v>
      </c>
      <c r="G246" s="6">
        <v>14094.098</v>
      </c>
      <c r="H246" s="6">
        <v>14305.043</v>
      </c>
      <c r="I246" s="6">
        <v>14396.699000000001</v>
      </c>
      <c r="J246" s="6">
        <v>14574.376</v>
      </c>
      <c r="K246" s="6">
        <v>14846.445</v>
      </c>
      <c r="L246" s="6">
        <v>15086.424999999999</v>
      </c>
      <c r="M246" s="6">
        <v>15286.906999999999</v>
      </c>
      <c r="N246" s="6">
        <v>15347.286</v>
      </c>
      <c r="O246" s="6">
        <v>15383.025</v>
      </c>
      <c r="P246" s="6">
        <v>15336</v>
      </c>
      <c r="Q246" s="6">
        <v>15385.794</v>
      </c>
      <c r="R246" s="6">
        <v>15469.955</v>
      </c>
      <c r="S246" s="6">
        <v>15658.297</v>
      </c>
      <c r="T246" s="6">
        <v>15848.341</v>
      </c>
      <c r="U246" s="6">
        <v>16034.540999999999</v>
      </c>
      <c r="V246" s="6">
        <v>16614.581999999999</v>
      </c>
      <c r="W246" s="6">
        <v>16396.886999999999</v>
      </c>
      <c r="X246" s="6">
        <v>16727.469000000001</v>
      </c>
      <c r="Y246" s="6">
        <v>17042.366999999998</v>
      </c>
      <c r="Z246" s="6">
        <v>1338.404</v>
      </c>
      <c r="AA246" s="7">
        <v>9.5619999999999997E-2</v>
      </c>
      <c r="AB246" s="6">
        <v>1706.367</v>
      </c>
      <c r="AC246" s="7">
        <v>0.11126999999999999</v>
      </c>
    </row>
    <row r="247" spans="1:29" hidden="1" x14ac:dyDescent="0.2">
      <c r="A247" s="5" t="s">
        <v>814</v>
      </c>
      <c r="B247" s="5" t="s">
        <v>815</v>
      </c>
      <c r="C247" s="5" t="s">
        <v>816</v>
      </c>
      <c r="D247" s="5" t="s">
        <v>40</v>
      </c>
      <c r="E247" s="5" t="s">
        <v>41</v>
      </c>
      <c r="F247" s="6">
        <v>2049.2440000000001</v>
      </c>
      <c r="G247" s="6">
        <v>2044.3</v>
      </c>
      <c r="H247" s="6">
        <v>2057.2420000000002</v>
      </c>
      <c r="I247" s="6">
        <v>2069.502</v>
      </c>
      <c r="J247" s="6">
        <v>2093.2260000000001</v>
      </c>
      <c r="K247" s="6">
        <v>2125.9609999999998</v>
      </c>
      <c r="L247" s="6">
        <v>2157.1480000000001</v>
      </c>
      <c r="M247" s="6">
        <v>2202.317</v>
      </c>
      <c r="N247" s="6">
        <v>2232.538</v>
      </c>
      <c r="O247" s="6">
        <v>2233.9749999999999</v>
      </c>
      <c r="P247" s="6">
        <v>2227</v>
      </c>
      <c r="Q247" s="6">
        <v>2249.2860000000001</v>
      </c>
      <c r="R247" s="6">
        <v>2252.163</v>
      </c>
      <c r="S247" s="6">
        <v>2264.3789999999999</v>
      </c>
      <c r="T247" s="6">
        <v>2248.7150000000001</v>
      </c>
      <c r="U247" s="6">
        <v>2256.3870000000002</v>
      </c>
      <c r="V247" s="6">
        <v>2257.703</v>
      </c>
      <c r="W247" s="6">
        <v>2277.4609999999998</v>
      </c>
      <c r="X247" s="6">
        <v>2303.6179999999999</v>
      </c>
      <c r="Y247" s="6">
        <v>2327.864</v>
      </c>
      <c r="Z247" s="6">
        <v>177.756</v>
      </c>
      <c r="AA247" s="7">
        <v>8.6739999999999998E-2</v>
      </c>
      <c r="AB247" s="6">
        <v>100.864</v>
      </c>
      <c r="AC247" s="7">
        <v>4.5289999999999997E-2</v>
      </c>
    </row>
    <row r="248" spans="1:29" hidden="1" x14ac:dyDescent="0.2">
      <c r="A248" s="5" t="s">
        <v>817</v>
      </c>
      <c r="B248" s="5" t="s">
        <v>818</v>
      </c>
      <c r="C248" s="5" t="s">
        <v>819</v>
      </c>
      <c r="D248" s="5" t="s">
        <v>49</v>
      </c>
      <c r="E248" s="5" t="s">
        <v>41</v>
      </c>
      <c r="F248" s="6">
        <v>210614.94200000001</v>
      </c>
      <c r="G248" s="6">
        <v>211594.179</v>
      </c>
      <c r="H248" s="6">
        <v>212792.89300000001</v>
      </c>
      <c r="I248" s="6">
        <v>211282.989</v>
      </c>
      <c r="J248" s="6">
        <v>211219.766</v>
      </c>
      <c r="K248" s="6">
        <v>212788.16399999999</v>
      </c>
      <c r="L248" s="6">
        <v>215389.60500000001</v>
      </c>
      <c r="M248" s="6">
        <v>217385.606</v>
      </c>
      <c r="N248" s="6">
        <v>218886.38200000001</v>
      </c>
      <c r="O248" s="6">
        <v>220312.304</v>
      </c>
      <c r="P248" s="6">
        <v>221110</v>
      </c>
      <c r="Q248" s="6">
        <v>221162.932</v>
      </c>
      <c r="R248" s="6">
        <v>221157.731</v>
      </c>
      <c r="S248" s="6">
        <v>222118.783</v>
      </c>
      <c r="T248" s="6">
        <v>223259.867</v>
      </c>
      <c r="U248" s="6">
        <v>223973.14600000001</v>
      </c>
      <c r="V248" s="6">
        <v>225413.47899999999</v>
      </c>
      <c r="W248" s="6">
        <v>227437.73499999999</v>
      </c>
      <c r="X248" s="6">
        <v>230172.155</v>
      </c>
      <c r="Y248" s="6">
        <v>232244.568</v>
      </c>
      <c r="Z248" s="6">
        <v>10495.058000000001</v>
      </c>
      <c r="AA248" s="7">
        <v>4.9829999999999999E-2</v>
      </c>
      <c r="AB248" s="6">
        <v>11134.567999999999</v>
      </c>
      <c r="AC248" s="7">
        <v>5.0360000000000002E-2</v>
      </c>
    </row>
    <row r="249" spans="1:29" hidden="1" x14ac:dyDescent="0.2">
      <c r="A249" s="5" t="s">
        <v>820</v>
      </c>
      <c r="B249" s="5" t="s">
        <v>821</v>
      </c>
      <c r="C249" s="5" t="s">
        <v>822</v>
      </c>
      <c r="D249" s="5" t="s">
        <v>49</v>
      </c>
      <c r="E249" s="5" t="s">
        <v>41</v>
      </c>
      <c r="F249" s="6">
        <v>729.96299999999997</v>
      </c>
      <c r="G249" s="6">
        <v>731.28800000000001</v>
      </c>
      <c r="H249" s="6">
        <v>720.06299999999999</v>
      </c>
      <c r="I249" s="6">
        <v>703.43600000000004</v>
      </c>
      <c r="J249" s="6">
        <v>705.68399999999997</v>
      </c>
      <c r="K249" s="6">
        <v>701.78800000000001</v>
      </c>
      <c r="L249" s="6">
        <v>698.25400000000002</v>
      </c>
      <c r="M249" s="6">
        <v>696.87</v>
      </c>
      <c r="N249" s="6">
        <v>694.86300000000006</v>
      </c>
      <c r="O249" s="6">
        <v>686.45</v>
      </c>
      <c r="P249" s="6">
        <v>675</v>
      </c>
      <c r="Q249" s="6">
        <v>673.20600000000002</v>
      </c>
      <c r="R249" s="6">
        <v>674.35599999999999</v>
      </c>
      <c r="S249" s="6">
        <v>674.47500000000002</v>
      </c>
      <c r="T249" s="6">
        <v>671.80100000000004</v>
      </c>
      <c r="U249" s="6">
        <v>674.46100000000001</v>
      </c>
      <c r="V249" s="6">
        <v>663.44</v>
      </c>
      <c r="W249" s="6">
        <v>661.72500000000002</v>
      </c>
      <c r="X249" s="6">
        <v>661.97</v>
      </c>
      <c r="Y249" s="6">
        <v>663.048</v>
      </c>
      <c r="Z249" s="6">
        <v>-54.963000000000001</v>
      </c>
      <c r="AA249" s="7" t="s">
        <v>823</v>
      </c>
      <c r="AB249" s="6">
        <v>-11.952</v>
      </c>
      <c r="AC249" s="7" t="s">
        <v>824</v>
      </c>
    </row>
    <row r="250" spans="1:29" hidden="1" x14ac:dyDescent="0.2">
      <c r="A250" s="5" t="s">
        <v>825</v>
      </c>
      <c r="B250" s="5" t="s">
        <v>826</v>
      </c>
      <c r="C250" s="5" t="s">
        <v>827</v>
      </c>
      <c r="D250" s="5" t="s">
        <v>49</v>
      </c>
      <c r="E250" s="5" t="s">
        <v>41</v>
      </c>
      <c r="F250" s="6">
        <v>1159.135</v>
      </c>
      <c r="G250" s="6">
        <v>1133.318</v>
      </c>
      <c r="H250" s="6">
        <v>1126.2550000000001</v>
      </c>
      <c r="I250" s="6">
        <v>1105.2750000000001</v>
      </c>
      <c r="J250" s="6">
        <v>1105.297</v>
      </c>
      <c r="K250" s="6">
        <v>1107.1410000000001</v>
      </c>
      <c r="L250" s="6">
        <v>1096.9749999999999</v>
      </c>
      <c r="M250" s="6">
        <v>1076.722</v>
      </c>
      <c r="N250" s="6">
        <v>1089.357</v>
      </c>
      <c r="O250" s="6">
        <v>1069.1610000000001</v>
      </c>
      <c r="P250" s="6">
        <v>1069</v>
      </c>
      <c r="Q250" s="6">
        <v>1054.164</v>
      </c>
      <c r="R250" s="6">
        <v>1030.4069999999999</v>
      </c>
      <c r="S250" s="6">
        <v>1031.92</v>
      </c>
      <c r="T250" s="6">
        <v>1039.6559999999999</v>
      </c>
      <c r="U250" s="6">
        <v>1040.576</v>
      </c>
      <c r="V250" s="6">
        <v>1055.1300000000001</v>
      </c>
      <c r="W250" s="6">
        <v>1063.1569999999999</v>
      </c>
      <c r="X250" s="6">
        <v>1068.4090000000001</v>
      </c>
      <c r="Y250" s="6">
        <v>1070.7429999999999</v>
      </c>
      <c r="Z250" s="6">
        <v>-90.135000000000005</v>
      </c>
      <c r="AA250" s="7" t="s">
        <v>828</v>
      </c>
      <c r="AB250" s="6">
        <v>1.7430000000000001</v>
      </c>
      <c r="AC250" s="7">
        <v>1.6299999999999999E-3</v>
      </c>
    </row>
    <row r="251" spans="1:29" hidden="1" x14ac:dyDescent="0.2">
      <c r="A251" s="5" t="s">
        <v>829</v>
      </c>
      <c r="B251" s="5" t="s">
        <v>830</v>
      </c>
      <c r="C251" s="5" t="s">
        <v>831</v>
      </c>
      <c r="D251" s="5" t="s">
        <v>55</v>
      </c>
      <c r="E251" s="5" t="s">
        <v>41</v>
      </c>
      <c r="F251" s="6">
        <v>27853.182000000001</v>
      </c>
      <c r="G251" s="6">
        <v>28349.297999999999</v>
      </c>
      <c r="H251" s="6">
        <v>28945.665000000001</v>
      </c>
      <c r="I251" s="6">
        <v>29408.405999999999</v>
      </c>
      <c r="J251" s="6">
        <v>29911.3</v>
      </c>
      <c r="K251" s="6">
        <v>30597.852999999999</v>
      </c>
      <c r="L251" s="6">
        <v>31307.671999999999</v>
      </c>
      <c r="M251" s="6">
        <v>31941.095000000001</v>
      </c>
      <c r="N251" s="6">
        <v>32357.564999999999</v>
      </c>
      <c r="O251" s="6">
        <v>32664.673999999999</v>
      </c>
      <c r="P251" s="6">
        <v>32907</v>
      </c>
      <c r="Q251" s="6">
        <v>32971.449999999997</v>
      </c>
      <c r="R251" s="6">
        <v>33197.097000000002</v>
      </c>
      <c r="S251" s="6">
        <v>33439.947</v>
      </c>
      <c r="T251" s="6">
        <v>33925.565000000002</v>
      </c>
      <c r="U251" s="6">
        <v>34381.597000000002</v>
      </c>
      <c r="V251" s="6">
        <v>35267.796000000002</v>
      </c>
      <c r="W251" s="6">
        <v>35620.773999999998</v>
      </c>
      <c r="X251" s="6">
        <v>36425.834000000003</v>
      </c>
      <c r="Y251" s="6">
        <v>37193.667999999998</v>
      </c>
      <c r="Z251" s="6">
        <v>5053.8180000000002</v>
      </c>
      <c r="AA251" s="7">
        <v>0.18143999999999999</v>
      </c>
      <c r="AB251" s="6">
        <v>4286.6679999999997</v>
      </c>
      <c r="AC251" s="7">
        <v>0.13027</v>
      </c>
    </row>
    <row r="252" spans="1:29" hidden="1" x14ac:dyDescent="0.2">
      <c r="A252" s="5" t="s">
        <v>832</v>
      </c>
      <c r="B252" s="5" t="s">
        <v>833</v>
      </c>
      <c r="C252" s="5" t="s">
        <v>834</v>
      </c>
      <c r="D252" s="5" t="s">
        <v>62</v>
      </c>
      <c r="E252" s="5" t="s">
        <v>41</v>
      </c>
      <c r="F252" s="6">
        <v>89.004999999999995</v>
      </c>
      <c r="G252" s="6">
        <v>84.661000000000001</v>
      </c>
      <c r="H252" s="6">
        <v>81.787999999999997</v>
      </c>
      <c r="I252" s="6">
        <v>80.293999999999997</v>
      </c>
      <c r="J252" s="6">
        <v>80.254000000000005</v>
      </c>
      <c r="K252" s="6">
        <v>80.483999999999995</v>
      </c>
      <c r="L252" s="6">
        <v>80.281000000000006</v>
      </c>
      <c r="M252" s="6">
        <v>79.275000000000006</v>
      </c>
      <c r="N252" s="6">
        <v>77.62</v>
      </c>
      <c r="O252" s="6">
        <v>76.225999999999999</v>
      </c>
      <c r="P252" s="6">
        <v>75</v>
      </c>
      <c r="Q252" s="6">
        <v>74.944000000000003</v>
      </c>
      <c r="R252" s="6">
        <v>74.804000000000002</v>
      </c>
      <c r="S252" s="6">
        <v>78.025999999999996</v>
      </c>
      <c r="T252" s="6">
        <v>74.611999999999995</v>
      </c>
      <c r="U252" s="6">
        <v>74.024000000000001</v>
      </c>
      <c r="V252" s="6">
        <v>76.010000000000005</v>
      </c>
      <c r="W252" s="6">
        <v>82.373000000000005</v>
      </c>
      <c r="X252" s="6">
        <v>81.616</v>
      </c>
      <c r="Y252" s="6">
        <v>82.07</v>
      </c>
      <c r="Z252" s="6">
        <v>-14.005000000000001</v>
      </c>
      <c r="AA252" s="7" t="s">
        <v>835</v>
      </c>
      <c r="AB252" s="6">
        <v>7.07</v>
      </c>
      <c r="AC252" s="7">
        <v>9.4270000000000007E-2</v>
      </c>
    </row>
    <row r="253" spans="1:29" hidden="1" x14ac:dyDescent="0.2">
      <c r="A253" s="5" t="s">
        <v>836</v>
      </c>
      <c r="B253" s="5" t="s">
        <v>837</v>
      </c>
      <c r="C253" s="5" t="s">
        <v>838</v>
      </c>
      <c r="D253" s="5" t="s">
        <v>62</v>
      </c>
      <c r="E253" s="5" t="s">
        <v>41</v>
      </c>
      <c r="F253" s="6">
        <v>169.62799999999999</v>
      </c>
      <c r="G253" s="6">
        <v>171.59200000000001</v>
      </c>
      <c r="H253" s="6">
        <v>171.511</v>
      </c>
      <c r="I253" s="6">
        <v>171.21899999999999</v>
      </c>
      <c r="J253" s="6">
        <v>171.55199999999999</v>
      </c>
      <c r="K253" s="6">
        <v>171.97399999999999</v>
      </c>
      <c r="L253" s="6">
        <v>171.56</v>
      </c>
      <c r="M253" s="6">
        <v>170.06899999999999</v>
      </c>
      <c r="N253" s="6">
        <v>170.11500000000001</v>
      </c>
      <c r="O253" s="6">
        <v>169.90700000000001</v>
      </c>
      <c r="P253" s="6">
        <v>169</v>
      </c>
      <c r="Q253" s="6">
        <v>169.643</v>
      </c>
      <c r="R253" s="6">
        <v>169.39500000000001</v>
      </c>
      <c r="S253" s="6">
        <v>168.64400000000001</v>
      </c>
      <c r="T253" s="6">
        <v>168.27600000000001</v>
      </c>
      <c r="U253" s="6">
        <v>167.547</v>
      </c>
      <c r="V253" s="6">
        <v>167.149</v>
      </c>
      <c r="W253" s="6">
        <v>169.84100000000001</v>
      </c>
      <c r="X253" s="6">
        <v>170.87100000000001</v>
      </c>
      <c r="Y253" s="6">
        <v>170.83099999999999</v>
      </c>
      <c r="Z253" s="6">
        <v>-0.628</v>
      </c>
      <c r="AA253" s="7" t="s">
        <v>839</v>
      </c>
      <c r="AB253" s="6">
        <v>1.831</v>
      </c>
      <c r="AC253" s="7">
        <v>1.0829999999999999E-2</v>
      </c>
    </row>
    <row r="254" spans="1:29" hidden="1" x14ac:dyDescent="0.2">
      <c r="A254" s="5" t="s">
        <v>840</v>
      </c>
      <c r="B254" s="5" t="s">
        <v>841</v>
      </c>
      <c r="C254" s="5" t="s">
        <v>842</v>
      </c>
      <c r="D254" s="5" t="s">
        <v>106</v>
      </c>
      <c r="E254" s="5" t="s">
        <v>41</v>
      </c>
      <c r="F254" s="6">
        <v>102.015</v>
      </c>
      <c r="G254" s="6">
        <v>101.746</v>
      </c>
      <c r="H254" s="6">
        <v>101.83</v>
      </c>
      <c r="I254" s="6">
        <v>101.32299999999999</v>
      </c>
      <c r="J254" s="6">
        <v>101.408</v>
      </c>
      <c r="K254" s="6">
        <v>102.15600000000001</v>
      </c>
      <c r="L254" s="6">
        <v>102.875</v>
      </c>
      <c r="M254" s="6">
        <v>103.506</v>
      </c>
      <c r="N254" s="6">
        <v>104.349</v>
      </c>
      <c r="O254" s="6">
        <v>104.256</v>
      </c>
      <c r="P254" s="6">
        <v>104</v>
      </c>
      <c r="Q254" s="6">
        <v>104.015</v>
      </c>
      <c r="R254" s="6">
        <v>105.65900000000001</v>
      </c>
      <c r="S254" s="6">
        <v>106.056</v>
      </c>
      <c r="T254" s="6">
        <v>105.78100000000001</v>
      </c>
      <c r="U254" s="6">
        <v>106.501</v>
      </c>
      <c r="V254" s="6">
        <v>111.242</v>
      </c>
      <c r="W254" s="6">
        <v>111.375</v>
      </c>
      <c r="X254" s="6">
        <v>112.98399999999999</v>
      </c>
      <c r="Y254" s="6">
        <v>113.654</v>
      </c>
      <c r="Z254" s="6">
        <v>1.9850000000000001</v>
      </c>
      <c r="AA254" s="7">
        <v>1.9460000000000002E-2</v>
      </c>
      <c r="AB254" s="6">
        <v>9.6539999999999999</v>
      </c>
      <c r="AC254" s="7">
        <v>9.2829999999999996E-2</v>
      </c>
    </row>
    <row r="255" spans="1:29" x14ac:dyDescent="0.2">
      <c r="A255" s="5" t="s">
        <v>843</v>
      </c>
      <c r="B255" s="5" t="s">
        <v>844</v>
      </c>
      <c r="C255" s="5" t="s">
        <v>845</v>
      </c>
      <c r="D255" s="5" t="s">
        <v>66</v>
      </c>
      <c r="E255" s="5" t="s">
        <v>41</v>
      </c>
      <c r="F255" s="6">
        <v>16041.405000000001</v>
      </c>
      <c r="G255" s="6">
        <v>16506.674999999999</v>
      </c>
      <c r="H255" s="6">
        <v>17050.814999999999</v>
      </c>
      <c r="I255" s="6">
        <v>17572.91</v>
      </c>
      <c r="J255" s="6">
        <v>18117.599999999999</v>
      </c>
      <c r="K255" s="6">
        <v>18700.552</v>
      </c>
      <c r="L255" s="6">
        <v>19383.976999999999</v>
      </c>
      <c r="M255" s="6">
        <v>19964.044000000002</v>
      </c>
      <c r="N255" s="6">
        <v>20406.359</v>
      </c>
      <c r="O255" s="6">
        <v>20721.179</v>
      </c>
      <c r="P255" s="6">
        <v>20920</v>
      </c>
      <c r="Q255" s="6">
        <v>20009.042000000001</v>
      </c>
      <c r="R255" s="6">
        <v>20272.088</v>
      </c>
      <c r="S255" s="6">
        <v>20561.754000000001</v>
      </c>
      <c r="T255" s="6">
        <v>20915.125</v>
      </c>
      <c r="U255" s="6">
        <v>21084.186000000002</v>
      </c>
      <c r="V255" s="6">
        <v>21256.956999999999</v>
      </c>
      <c r="W255" s="6">
        <v>21624.988000000001</v>
      </c>
      <c r="X255" s="6">
        <v>21692.77</v>
      </c>
      <c r="Y255" s="6">
        <v>21819.313999999998</v>
      </c>
      <c r="Z255" s="6">
        <v>4878.5950000000003</v>
      </c>
      <c r="AA255" s="7">
        <v>0.30413000000000001</v>
      </c>
      <c r="AB255" s="6">
        <v>899.31399999999996</v>
      </c>
      <c r="AC255" s="7">
        <v>4.299E-2</v>
      </c>
    </row>
    <row r="256" spans="1:29" hidden="1" x14ac:dyDescent="0.2">
      <c r="A256" s="5" t="s">
        <v>846</v>
      </c>
      <c r="B256" s="5" t="s">
        <v>847</v>
      </c>
      <c r="C256" s="5" t="s">
        <v>848</v>
      </c>
      <c r="D256" s="5" t="s">
        <v>49</v>
      </c>
      <c r="E256" s="5" t="s">
        <v>41</v>
      </c>
      <c r="F256" s="6">
        <v>282.36399999999998</v>
      </c>
      <c r="G256" s="6">
        <v>278.06400000000002</v>
      </c>
      <c r="H256" s="6">
        <v>278.38499999999999</v>
      </c>
      <c r="I256" s="6">
        <v>275.24099999999999</v>
      </c>
      <c r="J256" s="6">
        <v>277.363</v>
      </c>
      <c r="K256" s="6">
        <v>279.95600000000002</v>
      </c>
      <c r="L256" s="6">
        <v>279.488</v>
      </c>
      <c r="M256" s="6">
        <v>276.416</v>
      </c>
      <c r="N256" s="6">
        <v>281.88799999999998</v>
      </c>
      <c r="O256" s="6">
        <v>278.80599999999998</v>
      </c>
      <c r="P256" s="6">
        <v>281</v>
      </c>
      <c r="Q256" s="6">
        <v>279.428</v>
      </c>
      <c r="R256" s="6">
        <v>280.99299999999999</v>
      </c>
      <c r="S256" s="6">
        <v>282.15499999999997</v>
      </c>
      <c r="T256" s="6">
        <v>281.27699999999999</v>
      </c>
      <c r="U256" s="6">
        <v>280.64999999999998</v>
      </c>
      <c r="V256" s="6">
        <v>286.815</v>
      </c>
      <c r="W256" s="6">
        <v>289.11700000000002</v>
      </c>
      <c r="X256" s="6">
        <v>290.88400000000001</v>
      </c>
      <c r="Y256" s="6">
        <v>294.154</v>
      </c>
      <c r="Z256" s="6">
        <v>-1.3640000000000001</v>
      </c>
      <c r="AA256" s="7" t="s">
        <v>849</v>
      </c>
      <c r="AB256" s="6">
        <v>13.154</v>
      </c>
      <c r="AC256" s="7">
        <v>4.6809999999999997E-2</v>
      </c>
    </row>
    <row r="257" spans="1:29" hidden="1" x14ac:dyDescent="0.2">
      <c r="A257" s="5" t="s">
        <v>850</v>
      </c>
      <c r="B257" s="5" t="s">
        <v>851</v>
      </c>
      <c r="C257" s="5" t="s">
        <v>852</v>
      </c>
      <c r="D257" s="5" t="s">
        <v>73</v>
      </c>
      <c r="E257" s="5" t="s">
        <v>41</v>
      </c>
      <c r="F257" s="6">
        <v>5551.94</v>
      </c>
      <c r="G257" s="6">
        <v>5588.3130000000001</v>
      </c>
      <c r="H257" s="6">
        <v>5644.3729999999996</v>
      </c>
      <c r="I257" s="6">
        <v>5682.473</v>
      </c>
      <c r="J257" s="6">
        <v>5773.9219999999996</v>
      </c>
      <c r="K257" s="6">
        <v>5901.29</v>
      </c>
      <c r="L257" s="6">
        <v>6045.973</v>
      </c>
      <c r="M257" s="6">
        <v>6108.174</v>
      </c>
      <c r="N257" s="6">
        <v>6133.3879999999999</v>
      </c>
      <c r="O257" s="6">
        <v>6161.42</v>
      </c>
      <c r="P257" s="6">
        <v>6199</v>
      </c>
      <c r="Q257" s="6">
        <v>6258.5240000000003</v>
      </c>
      <c r="R257" s="6">
        <v>6335.2550000000001</v>
      </c>
      <c r="S257" s="6">
        <v>6340.4859999999999</v>
      </c>
      <c r="T257" s="6">
        <v>6381.5619999999999</v>
      </c>
      <c r="U257" s="6">
        <v>6414.7269999999999</v>
      </c>
      <c r="V257" s="6">
        <v>6448.2950000000001</v>
      </c>
      <c r="W257" s="6">
        <v>6548.826</v>
      </c>
      <c r="X257" s="6">
        <v>6664.8630000000003</v>
      </c>
      <c r="Y257" s="6">
        <v>6786.2969999999996</v>
      </c>
      <c r="Z257" s="6">
        <v>647.05999999999995</v>
      </c>
      <c r="AA257" s="7">
        <v>0.11655</v>
      </c>
      <c r="AB257" s="6">
        <v>587.29700000000003</v>
      </c>
      <c r="AC257" s="7">
        <v>9.4740000000000005E-2</v>
      </c>
    </row>
    <row r="258" spans="1:29" hidden="1" x14ac:dyDescent="0.2">
      <c r="A258" s="5" t="s">
        <v>853</v>
      </c>
      <c r="B258" s="5" t="s">
        <v>854</v>
      </c>
      <c r="C258" s="5" t="s">
        <v>855</v>
      </c>
      <c r="D258" s="5" t="s">
        <v>55</v>
      </c>
      <c r="E258" s="5" t="s">
        <v>41</v>
      </c>
      <c r="F258" s="6">
        <v>11624.111000000001</v>
      </c>
      <c r="G258" s="6">
        <v>11795.897999999999</v>
      </c>
      <c r="H258" s="6">
        <v>11959.53</v>
      </c>
      <c r="I258" s="6">
        <v>12108.529</v>
      </c>
      <c r="J258" s="6">
        <v>12223.279</v>
      </c>
      <c r="K258" s="6">
        <v>12408.332</v>
      </c>
      <c r="L258" s="6">
        <v>12634.453</v>
      </c>
      <c r="M258" s="6">
        <v>12830.352999999999</v>
      </c>
      <c r="N258" s="6">
        <v>12967.084000000001</v>
      </c>
      <c r="O258" s="6">
        <v>13040.175999999999</v>
      </c>
      <c r="P258" s="6">
        <v>13130</v>
      </c>
      <c r="Q258" s="6">
        <v>13128.183000000001</v>
      </c>
      <c r="R258" s="6">
        <v>13172.772000000001</v>
      </c>
      <c r="S258" s="6">
        <v>13172.067999999999</v>
      </c>
      <c r="T258" s="6">
        <v>13217.645</v>
      </c>
      <c r="U258" s="6">
        <v>13399.501</v>
      </c>
      <c r="V258" s="6">
        <v>13738.727999999999</v>
      </c>
      <c r="W258" s="6">
        <v>14103.289000000001</v>
      </c>
      <c r="X258" s="6">
        <v>14308.535</v>
      </c>
      <c r="Y258" s="6">
        <v>14522.004999999999</v>
      </c>
      <c r="Z258" s="6">
        <v>1505.8889999999999</v>
      </c>
      <c r="AA258" s="7">
        <v>0.12955</v>
      </c>
      <c r="AB258" s="6">
        <v>1392.0050000000001</v>
      </c>
      <c r="AC258" s="7">
        <v>0.10602</v>
      </c>
    </row>
    <row r="259" spans="1:29" hidden="1" x14ac:dyDescent="0.2">
      <c r="A259" s="5" t="s">
        <v>856</v>
      </c>
      <c r="B259" s="5" t="s">
        <v>857</v>
      </c>
      <c r="C259" s="5" t="s">
        <v>858</v>
      </c>
      <c r="D259" s="5" t="s">
        <v>49</v>
      </c>
      <c r="E259" s="5" t="s">
        <v>41</v>
      </c>
      <c r="F259" s="6">
        <v>549.94200000000001</v>
      </c>
      <c r="G259" s="6">
        <v>555.92899999999997</v>
      </c>
      <c r="H259" s="6">
        <v>562.11300000000006</v>
      </c>
      <c r="I259" s="6">
        <v>569.24300000000005</v>
      </c>
      <c r="J259" s="6">
        <v>576.71100000000001</v>
      </c>
      <c r="K259" s="6">
        <v>585.38800000000003</v>
      </c>
      <c r="L259" s="6">
        <v>595.52800000000002</v>
      </c>
      <c r="M259" s="6">
        <v>603.46199999999999</v>
      </c>
      <c r="N259" s="6">
        <v>613.09400000000005</v>
      </c>
      <c r="O259" s="6">
        <v>618.52300000000002</v>
      </c>
      <c r="P259" s="6">
        <v>621</v>
      </c>
      <c r="Q259" s="6">
        <v>623.02</v>
      </c>
      <c r="R259" s="6">
        <v>622.51300000000003</v>
      </c>
      <c r="S259" s="6">
        <v>624.952</v>
      </c>
      <c r="T259" s="6">
        <v>627.31299999999999</v>
      </c>
      <c r="U259" s="6">
        <v>629.27499999999998</v>
      </c>
      <c r="V259" s="6">
        <v>625.28700000000003</v>
      </c>
      <c r="W259" s="6">
        <v>627.96199999999999</v>
      </c>
      <c r="X259" s="6">
        <v>639.91099999999994</v>
      </c>
      <c r="Y259" s="6">
        <v>640</v>
      </c>
      <c r="Z259" s="6">
        <v>71.058000000000007</v>
      </c>
      <c r="AA259" s="7">
        <v>0.12920999999999999</v>
      </c>
      <c r="AB259" s="6">
        <v>19</v>
      </c>
      <c r="AC259" s="7">
        <v>3.0599999999999999E-2</v>
      </c>
    </row>
    <row r="260" spans="1:29" hidden="1" x14ac:dyDescent="0.2">
      <c r="A260" s="5" t="s">
        <v>859</v>
      </c>
      <c r="B260" s="5" t="s">
        <v>860</v>
      </c>
      <c r="C260" s="5" t="s">
        <v>861</v>
      </c>
      <c r="D260" s="5" t="s">
        <v>66</v>
      </c>
      <c r="E260" s="5" t="s">
        <v>41</v>
      </c>
      <c r="F260" s="6">
        <v>36173.968999999997</v>
      </c>
      <c r="G260" s="6">
        <v>36857.347000000002</v>
      </c>
      <c r="H260" s="6">
        <v>37716.108</v>
      </c>
      <c r="I260" s="6">
        <v>38524.28</v>
      </c>
      <c r="J260" s="6">
        <v>39380.332000000002</v>
      </c>
      <c r="K260" s="6">
        <v>40316.93</v>
      </c>
      <c r="L260" s="6">
        <v>41465.396000000001</v>
      </c>
      <c r="M260" s="6">
        <v>42388.387999999999</v>
      </c>
      <c r="N260" s="6">
        <v>43018.502</v>
      </c>
      <c r="O260" s="6">
        <v>43383.345000000001</v>
      </c>
      <c r="P260" s="6">
        <v>43512</v>
      </c>
      <c r="Q260" s="6">
        <v>43672.61</v>
      </c>
      <c r="R260" s="6">
        <v>44036.756999999998</v>
      </c>
      <c r="S260" s="6">
        <v>44464.330999999998</v>
      </c>
      <c r="T260" s="6">
        <v>45481.58</v>
      </c>
      <c r="U260" s="6">
        <v>47114.898000000001</v>
      </c>
      <c r="V260" s="6">
        <v>48279.35</v>
      </c>
      <c r="W260" s="6">
        <v>50313.964</v>
      </c>
      <c r="X260" s="6">
        <v>51654.991000000002</v>
      </c>
      <c r="Y260" s="6">
        <v>52979.817000000003</v>
      </c>
      <c r="Z260" s="6">
        <v>7338.0309999999999</v>
      </c>
      <c r="AA260" s="7">
        <v>0.20285</v>
      </c>
      <c r="AB260" s="6">
        <v>9467.8169999999991</v>
      </c>
      <c r="AC260" s="7">
        <v>0.21759000000000001</v>
      </c>
    </row>
    <row r="261" spans="1:29" hidden="1" x14ac:dyDescent="0.2">
      <c r="A261" s="5" t="s">
        <v>862</v>
      </c>
      <c r="B261" s="5" t="s">
        <v>863</v>
      </c>
      <c r="C261" s="5" t="s">
        <v>864</v>
      </c>
      <c r="D261" s="5" t="s">
        <v>91</v>
      </c>
      <c r="E261" s="5" t="s">
        <v>41</v>
      </c>
      <c r="F261" s="6">
        <v>21968.992999999999</v>
      </c>
      <c r="G261" s="6">
        <v>22165.091</v>
      </c>
      <c r="H261" s="6">
        <v>22253.446</v>
      </c>
      <c r="I261" s="6">
        <v>22599.627</v>
      </c>
      <c r="J261" s="6">
        <v>22834.913</v>
      </c>
      <c r="K261" s="6">
        <v>23055.705999999998</v>
      </c>
      <c r="L261" s="6">
        <v>23336.755000000001</v>
      </c>
      <c r="M261" s="6">
        <v>23618.844000000001</v>
      </c>
      <c r="N261" s="6">
        <v>23909.63</v>
      </c>
      <c r="O261" s="6">
        <v>24158.878000000001</v>
      </c>
      <c r="P261" s="6">
        <v>24342</v>
      </c>
      <c r="Q261" s="6">
        <v>24543.236000000001</v>
      </c>
      <c r="R261" s="6">
        <v>24669.913</v>
      </c>
      <c r="S261" s="6">
        <v>24760.47</v>
      </c>
      <c r="T261" s="6">
        <v>24820.023000000001</v>
      </c>
      <c r="U261" s="6">
        <v>24883.93</v>
      </c>
      <c r="V261" s="6">
        <v>25075.838</v>
      </c>
      <c r="W261" s="6">
        <v>25240.782999999999</v>
      </c>
      <c r="X261" s="6">
        <v>25463.815999999999</v>
      </c>
      <c r="Y261" s="6">
        <v>25673.378000000001</v>
      </c>
      <c r="Z261" s="6">
        <v>2373.0070000000001</v>
      </c>
      <c r="AA261" s="7">
        <v>0.10802</v>
      </c>
      <c r="AB261" s="6">
        <v>1331.3779999999999</v>
      </c>
      <c r="AC261" s="7">
        <v>5.4690000000000003E-2</v>
      </c>
    </row>
    <row r="262" spans="1:29" hidden="1" x14ac:dyDescent="0.2">
      <c r="A262" s="5" t="s">
        <v>865</v>
      </c>
      <c r="B262" s="5" t="s">
        <v>866</v>
      </c>
      <c r="C262" s="5" t="s">
        <v>867</v>
      </c>
      <c r="D262" s="5" t="s">
        <v>66</v>
      </c>
      <c r="E262" s="5" t="s">
        <v>41</v>
      </c>
      <c r="F262" s="6">
        <v>203325.274</v>
      </c>
      <c r="G262" s="6">
        <v>203607.74299999999</v>
      </c>
      <c r="H262" s="6">
        <v>204852.432</v>
      </c>
      <c r="I262" s="6">
        <v>205804.27499999999</v>
      </c>
      <c r="J262" s="6">
        <v>206995.247</v>
      </c>
      <c r="K262" s="6">
        <v>208583.22500000001</v>
      </c>
      <c r="L262" s="6">
        <v>211219.11</v>
      </c>
      <c r="M262" s="6">
        <v>212661.163</v>
      </c>
      <c r="N262" s="6">
        <v>212630.03</v>
      </c>
      <c r="O262" s="6">
        <v>211324.36300000001</v>
      </c>
      <c r="P262" s="6">
        <v>208938</v>
      </c>
      <c r="Q262" s="6">
        <v>209419.927</v>
      </c>
      <c r="R262" s="6">
        <v>210199.019</v>
      </c>
      <c r="S262" s="6">
        <v>211057.008</v>
      </c>
      <c r="T262" s="6">
        <v>211646.655</v>
      </c>
      <c r="U262" s="6">
        <v>213142.71799999999</v>
      </c>
      <c r="V262" s="6">
        <v>217026.22399999999</v>
      </c>
      <c r="W262" s="6">
        <v>219299.18400000001</v>
      </c>
      <c r="X262" s="6">
        <v>220570.731</v>
      </c>
      <c r="Y262" s="6">
        <v>223079.58</v>
      </c>
      <c r="Z262" s="6">
        <v>5612.7259999999997</v>
      </c>
      <c r="AA262" s="7">
        <v>2.76E-2</v>
      </c>
      <c r="AB262" s="6">
        <v>14141.58</v>
      </c>
      <c r="AC262" s="7">
        <v>6.7680000000000004E-2</v>
      </c>
    </row>
    <row r="263" spans="1:29" hidden="1" x14ac:dyDescent="0.2">
      <c r="A263" s="5" t="s">
        <v>868</v>
      </c>
      <c r="B263" s="5" t="s">
        <v>869</v>
      </c>
      <c r="C263" s="5" t="s">
        <v>870</v>
      </c>
      <c r="D263" s="5" t="s">
        <v>40</v>
      </c>
      <c r="E263" s="5" t="s">
        <v>41</v>
      </c>
      <c r="F263" s="6">
        <v>931.15200000000004</v>
      </c>
      <c r="G263" s="6">
        <v>946.89400000000001</v>
      </c>
      <c r="H263" s="6">
        <v>948.85599999999999</v>
      </c>
      <c r="I263" s="6">
        <v>946.68</v>
      </c>
      <c r="J263" s="6">
        <v>950.08199999999999</v>
      </c>
      <c r="K263" s="6">
        <v>955.08600000000001</v>
      </c>
      <c r="L263" s="6">
        <v>960.43</v>
      </c>
      <c r="M263" s="6">
        <v>961.548</v>
      </c>
      <c r="N263" s="6">
        <v>960.04300000000001</v>
      </c>
      <c r="O263" s="6">
        <v>958.80600000000004</v>
      </c>
      <c r="P263" s="6">
        <v>957</v>
      </c>
      <c r="Q263" s="6">
        <v>1008.227</v>
      </c>
      <c r="R263" s="6">
        <v>1008.241</v>
      </c>
      <c r="S263" s="6">
        <v>1006.388</v>
      </c>
      <c r="T263" s="6">
        <v>1009.295</v>
      </c>
      <c r="U263" s="6">
        <v>1004.984</v>
      </c>
      <c r="V263" s="6">
        <v>992.346</v>
      </c>
      <c r="W263" s="6">
        <v>989.83900000000006</v>
      </c>
      <c r="X263" s="6">
        <v>993.93600000000004</v>
      </c>
      <c r="Y263" s="6">
        <v>992.59400000000005</v>
      </c>
      <c r="Z263" s="6">
        <v>25.847999999999999</v>
      </c>
      <c r="AA263" s="7">
        <v>2.776E-2</v>
      </c>
      <c r="AB263" s="6">
        <v>35.594000000000001</v>
      </c>
      <c r="AC263" s="7">
        <v>3.7190000000000001E-2</v>
      </c>
    </row>
    <row r="264" spans="1:29" hidden="1" x14ac:dyDescent="0.2">
      <c r="A264" s="5" t="s">
        <v>871</v>
      </c>
      <c r="B264" s="5" t="s">
        <v>872</v>
      </c>
      <c r="C264" s="5" t="s">
        <v>873</v>
      </c>
      <c r="D264" s="5" t="s">
        <v>66</v>
      </c>
      <c r="E264" s="5" t="s">
        <v>41</v>
      </c>
      <c r="F264" s="6">
        <v>28404.065999999999</v>
      </c>
      <c r="G264" s="6">
        <v>29284.956999999999</v>
      </c>
      <c r="H264" s="6">
        <v>30226.169000000002</v>
      </c>
      <c r="I264" s="6">
        <v>30970.563999999998</v>
      </c>
      <c r="J264" s="6">
        <v>31747.091</v>
      </c>
      <c r="K264" s="6">
        <v>32546.722000000002</v>
      </c>
      <c r="L264" s="6">
        <v>33634.938000000002</v>
      </c>
      <c r="M264" s="6">
        <v>34649.466999999997</v>
      </c>
      <c r="N264" s="6">
        <v>35557.519</v>
      </c>
      <c r="O264" s="6">
        <v>36428.767999999996</v>
      </c>
      <c r="P264" s="6">
        <v>37376</v>
      </c>
      <c r="Q264" s="6">
        <v>37586.659</v>
      </c>
      <c r="R264" s="6">
        <v>38162.692000000003</v>
      </c>
      <c r="S264" s="6">
        <v>38905.951999999997</v>
      </c>
      <c r="T264" s="6">
        <v>39540.161</v>
      </c>
      <c r="U264" s="6">
        <v>39884.175000000003</v>
      </c>
      <c r="V264" s="6">
        <v>40177.982000000004</v>
      </c>
      <c r="W264" s="6">
        <v>40422.163999999997</v>
      </c>
      <c r="X264" s="6">
        <v>40786.957999999999</v>
      </c>
      <c r="Y264" s="6">
        <v>41801.701999999997</v>
      </c>
      <c r="Z264" s="6">
        <v>8971.9339999999993</v>
      </c>
      <c r="AA264" s="7">
        <v>0.31586999999999998</v>
      </c>
      <c r="AB264" s="6">
        <v>4425.7020000000002</v>
      </c>
      <c r="AC264" s="7">
        <v>0.11841</v>
      </c>
    </row>
    <row r="265" spans="1:29" hidden="1" x14ac:dyDescent="0.2">
      <c r="A265" s="5" t="s">
        <v>874</v>
      </c>
      <c r="B265" s="5" t="s">
        <v>875</v>
      </c>
      <c r="C265" s="5" t="s">
        <v>876</v>
      </c>
      <c r="D265" s="5" t="s">
        <v>49</v>
      </c>
      <c r="E265" s="5" t="s">
        <v>41</v>
      </c>
      <c r="F265" s="6">
        <v>994.84</v>
      </c>
      <c r="G265" s="6">
        <v>975.303</v>
      </c>
      <c r="H265" s="6">
        <v>971.74599999999998</v>
      </c>
      <c r="I265" s="6">
        <v>956.16700000000003</v>
      </c>
      <c r="J265" s="6">
        <v>958.68100000000004</v>
      </c>
      <c r="K265" s="6">
        <v>962.87</v>
      </c>
      <c r="L265" s="6">
        <v>956.69299999999998</v>
      </c>
      <c r="M265" s="6">
        <v>941.72</v>
      </c>
      <c r="N265" s="6">
        <v>955.41099999999994</v>
      </c>
      <c r="O265" s="6">
        <v>940.428</v>
      </c>
      <c r="P265" s="6">
        <v>943</v>
      </c>
      <c r="Q265" s="6">
        <v>944.51099999999997</v>
      </c>
      <c r="R265" s="6">
        <v>953.90599999999995</v>
      </c>
      <c r="S265" s="6">
        <v>939.39099999999996</v>
      </c>
      <c r="T265" s="6">
        <v>943.43399999999997</v>
      </c>
      <c r="U265" s="6">
        <v>952.85799999999995</v>
      </c>
      <c r="V265" s="6">
        <v>951.06200000000001</v>
      </c>
      <c r="W265" s="6">
        <v>941.04600000000005</v>
      </c>
      <c r="X265" s="6">
        <v>940.88099999999997</v>
      </c>
      <c r="Y265" s="6">
        <v>944.99300000000005</v>
      </c>
      <c r="Z265" s="6">
        <v>-51.84</v>
      </c>
      <c r="AA265" s="7" t="s">
        <v>877</v>
      </c>
      <c r="AB265" s="6">
        <v>1.9930000000000001</v>
      </c>
      <c r="AC265" s="7">
        <v>2.1099999999999999E-3</v>
      </c>
    </row>
    <row r="266" spans="1:29" hidden="1" x14ac:dyDescent="0.2">
      <c r="A266" s="5" t="s">
        <v>878</v>
      </c>
      <c r="B266" s="5" t="s">
        <v>879</v>
      </c>
      <c r="C266" s="5" t="s">
        <v>880</v>
      </c>
      <c r="D266" s="5" t="s">
        <v>40</v>
      </c>
      <c r="E266" s="5" t="s">
        <v>41</v>
      </c>
      <c r="F266" s="6">
        <v>8088.5870000000004</v>
      </c>
      <c r="G266" s="6">
        <v>8159.9080000000004</v>
      </c>
      <c r="H266" s="6">
        <v>8281.6790000000001</v>
      </c>
      <c r="I266" s="6">
        <v>8406.9709999999995</v>
      </c>
      <c r="J266" s="6">
        <v>8558.2890000000007</v>
      </c>
      <c r="K266" s="6">
        <v>8763.7909999999993</v>
      </c>
      <c r="L266" s="6">
        <v>8914.5619999999999</v>
      </c>
      <c r="M266" s="6">
        <v>9091.4339999999993</v>
      </c>
      <c r="N266" s="6">
        <v>9260.3289999999997</v>
      </c>
      <c r="O266" s="6">
        <v>9398.8760000000002</v>
      </c>
      <c r="P266" s="6">
        <v>9479</v>
      </c>
      <c r="Q266" s="6">
        <v>9531.9750000000004</v>
      </c>
      <c r="R266" s="6">
        <v>9590.1939999999995</v>
      </c>
      <c r="S266" s="6">
        <v>9644.3559999999998</v>
      </c>
      <c r="T266" s="6">
        <v>9746.58</v>
      </c>
      <c r="U266" s="6">
        <v>9853.0669999999991</v>
      </c>
      <c r="V266" s="6">
        <v>10053.608</v>
      </c>
      <c r="W266" s="6">
        <v>10148.298000000001</v>
      </c>
      <c r="X266" s="6">
        <v>10274.101000000001</v>
      </c>
      <c r="Y266" s="6">
        <v>10466.644</v>
      </c>
      <c r="Z266" s="6">
        <v>1390.413</v>
      </c>
      <c r="AA266" s="7">
        <v>0.1719</v>
      </c>
      <c r="AB266" s="6">
        <v>987.64400000000001</v>
      </c>
      <c r="AC266" s="7">
        <v>0.10419</v>
      </c>
    </row>
    <row r="267" spans="1:29" hidden="1" x14ac:dyDescent="0.2">
      <c r="A267" s="5" t="s">
        <v>881</v>
      </c>
      <c r="B267" s="5" t="s">
        <v>882</v>
      </c>
      <c r="C267" s="5" t="s">
        <v>883</v>
      </c>
      <c r="D267" s="5" t="s">
        <v>91</v>
      </c>
      <c r="E267" s="5" t="s">
        <v>41</v>
      </c>
      <c r="F267" s="6">
        <v>1175.3530000000001</v>
      </c>
      <c r="G267" s="6">
        <v>1191.6489999999999</v>
      </c>
      <c r="H267" s="6">
        <v>1207.883</v>
      </c>
      <c r="I267" s="6">
        <v>1237.9670000000001</v>
      </c>
      <c r="J267" s="6">
        <v>1279.577</v>
      </c>
      <c r="K267" s="6">
        <v>1306.7670000000001</v>
      </c>
      <c r="L267" s="6">
        <v>1321.059</v>
      </c>
      <c r="M267" s="6">
        <v>1350.7429999999999</v>
      </c>
      <c r="N267" s="6">
        <v>1382.0540000000001</v>
      </c>
      <c r="O267" s="6">
        <v>1398.2360000000001</v>
      </c>
      <c r="P267" s="6">
        <v>1402</v>
      </c>
      <c r="Q267" s="6">
        <v>1418.789</v>
      </c>
      <c r="R267" s="6">
        <v>1423.501</v>
      </c>
      <c r="S267" s="6">
        <v>1444.816</v>
      </c>
      <c r="T267" s="6">
        <v>1439.32</v>
      </c>
      <c r="U267" s="6">
        <v>1443.306</v>
      </c>
      <c r="V267" s="6">
        <v>1477.0229999999999</v>
      </c>
      <c r="W267" s="6">
        <v>1519.826</v>
      </c>
      <c r="X267" s="6">
        <v>1558.663</v>
      </c>
      <c r="Y267" s="6">
        <v>1588.386</v>
      </c>
      <c r="Z267" s="6">
        <v>226.64699999999999</v>
      </c>
      <c r="AA267" s="7">
        <v>0.19283</v>
      </c>
      <c r="AB267" s="6">
        <v>186.386</v>
      </c>
      <c r="AC267" s="7">
        <v>0.13294</v>
      </c>
    </row>
    <row r="268" spans="1:29" hidden="1" x14ac:dyDescent="0.2">
      <c r="A268" s="5" t="s">
        <v>884</v>
      </c>
      <c r="B268" s="5" t="s">
        <v>885</v>
      </c>
      <c r="C268" s="5" t="s">
        <v>886</v>
      </c>
      <c r="D268" s="5" t="s">
        <v>40</v>
      </c>
      <c r="E268" s="5" t="s">
        <v>41</v>
      </c>
      <c r="F268" s="6">
        <v>3919.163</v>
      </c>
      <c r="G268" s="6">
        <v>3970.904</v>
      </c>
      <c r="H268" s="6">
        <v>4020.0140000000001</v>
      </c>
      <c r="I268" s="6">
        <v>4044.5</v>
      </c>
      <c r="J268" s="6">
        <v>4090.24</v>
      </c>
      <c r="K268" s="6">
        <v>4138.3069999999998</v>
      </c>
      <c r="L268" s="6">
        <v>4218.8159999999998</v>
      </c>
      <c r="M268" s="6">
        <v>4282.95</v>
      </c>
      <c r="N268" s="6">
        <v>4337.4210000000003</v>
      </c>
      <c r="O268" s="6">
        <v>4371.2960000000003</v>
      </c>
      <c r="P268" s="6">
        <v>4387</v>
      </c>
      <c r="Q268" s="6">
        <v>4408.7060000000001</v>
      </c>
      <c r="R268" s="6">
        <v>4418.8819999999996</v>
      </c>
      <c r="S268" s="6">
        <v>4409.6859999999997</v>
      </c>
      <c r="T268" s="6">
        <v>4427.317</v>
      </c>
      <c r="U268" s="6">
        <v>4453.2240000000002</v>
      </c>
      <c r="V268" s="6">
        <v>4446.1049999999996</v>
      </c>
      <c r="W268" s="6">
        <v>4548.9189999999999</v>
      </c>
      <c r="X268" s="6">
        <v>4594.0709999999999</v>
      </c>
      <c r="Y268" s="6">
        <v>4692.991</v>
      </c>
      <c r="Z268" s="6">
        <v>467.83699999999999</v>
      </c>
      <c r="AA268" s="7">
        <v>0.11937</v>
      </c>
      <c r="AB268" s="6">
        <v>305.99099999999999</v>
      </c>
      <c r="AC268" s="7">
        <v>6.9750000000000006E-2</v>
      </c>
    </row>
    <row r="269" spans="1:29" hidden="1" x14ac:dyDescent="0.2">
      <c r="A269" s="5" t="s">
        <v>887</v>
      </c>
      <c r="B269" s="5" t="s">
        <v>888</v>
      </c>
      <c r="C269" s="5" t="s">
        <v>889</v>
      </c>
      <c r="D269" s="5" t="s">
        <v>106</v>
      </c>
      <c r="E269" s="5" t="s">
        <v>41</v>
      </c>
      <c r="F269" s="6">
        <v>6208.6019999999999</v>
      </c>
      <c r="G269" s="6">
        <v>6268.6090000000004</v>
      </c>
      <c r="H269" s="6">
        <v>6312.9309999999996</v>
      </c>
      <c r="I269" s="6">
        <v>6331.6289999999999</v>
      </c>
      <c r="J269" s="6">
        <v>6376.1750000000002</v>
      </c>
      <c r="K269" s="6">
        <v>6411.357</v>
      </c>
      <c r="L269" s="6">
        <v>6491.54</v>
      </c>
      <c r="M269" s="6">
        <v>6473.1149999999998</v>
      </c>
      <c r="N269" s="6">
        <v>6516.8239999999996</v>
      </c>
      <c r="O269" s="6">
        <v>6595.6180000000004</v>
      </c>
      <c r="P269" s="6">
        <v>6638</v>
      </c>
      <c r="Q269" s="6">
        <v>6639.46</v>
      </c>
      <c r="R269" s="6">
        <v>6678.0410000000002</v>
      </c>
      <c r="S269" s="6">
        <v>6686.66</v>
      </c>
      <c r="T269" s="6">
        <v>6724.3090000000002</v>
      </c>
      <c r="U269" s="6">
        <v>6760.4539999999997</v>
      </c>
      <c r="V269" s="6">
        <v>6705.116</v>
      </c>
      <c r="W269" s="6">
        <v>6770.7340000000004</v>
      </c>
      <c r="X269" s="6">
        <v>6827.37</v>
      </c>
      <c r="Y269" s="6">
        <v>6860.4560000000001</v>
      </c>
      <c r="Z269" s="6">
        <v>429.39800000000002</v>
      </c>
      <c r="AA269" s="7">
        <v>6.9159999999999999E-2</v>
      </c>
      <c r="AB269" s="6">
        <v>222.45599999999999</v>
      </c>
      <c r="AC269" s="7">
        <v>3.3509999999999998E-2</v>
      </c>
    </row>
    <row r="270" spans="1:29" hidden="1" x14ac:dyDescent="0.2">
      <c r="A270" s="5" t="s">
        <v>890</v>
      </c>
      <c r="B270" s="5" t="s">
        <v>891</v>
      </c>
      <c r="C270" s="5" t="s">
        <v>892</v>
      </c>
      <c r="D270" s="5" t="s">
        <v>91</v>
      </c>
      <c r="E270" s="5" t="s">
        <v>41</v>
      </c>
      <c r="F270" s="6">
        <v>14110.111999999999</v>
      </c>
      <c r="G270" s="6">
        <v>14114.362999999999</v>
      </c>
      <c r="H270" s="6">
        <v>14051.018</v>
      </c>
      <c r="I270" s="6">
        <v>14150.696</v>
      </c>
      <c r="J270" s="6">
        <v>14180.341</v>
      </c>
      <c r="K270" s="6">
        <v>14201.076999999999</v>
      </c>
      <c r="L270" s="6">
        <v>14258.782999999999</v>
      </c>
      <c r="M270" s="6">
        <v>14316.698</v>
      </c>
      <c r="N270" s="6">
        <v>14379.406000000001</v>
      </c>
      <c r="O270" s="6">
        <v>14416.83</v>
      </c>
      <c r="P270" s="6">
        <v>14415</v>
      </c>
      <c r="Q270" s="6">
        <v>14462.47</v>
      </c>
      <c r="R270" s="6">
        <v>14480.92</v>
      </c>
      <c r="S270" s="6">
        <v>14494.545</v>
      </c>
      <c r="T270" s="6">
        <v>14506.564</v>
      </c>
      <c r="U270" s="6">
        <v>14529.273999999999</v>
      </c>
      <c r="V270" s="6">
        <v>14578.468000000001</v>
      </c>
      <c r="W270" s="6">
        <v>14645.085999999999</v>
      </c>
      <c r="X270" s="6">
        <v>14682.5</v>
      </c>
      <c r="Y270" s="6">
        <v>14720.177</v>
      </c>
      <c r="Z270" s="6">
        <v>304.88799999999998</v>
      </c>
      <c r="AA270" s="7">
        <v>2.1610000000000001E-2</v>
      </c>
      <c r="AB270" s="6">
        <v>305.17700000000002</v>
      </c>
      <c r="AC270" s="7">
        <v>2.1170000000000001E-2</v>
      </c>
    </row>
    <row r="271" spans="1:29" hidden="1" x14ac:dyDescent="0.2">
      <c r="A271" s="5" t="s">
        <v>893</v>
      </c>
      <c r="B271" s="5" t="s">
        <v>894</v>
      </c>
      <c r="C271" s="5" t="s">
        <v>895</v>
      </c>
      <c r="D271" s="5" t="s">
        <v>62</v>
      </c>
      <c r="E271" s="5" t="s">
        <v>41</v>
      </c>
      <c r="F271" s="6">
        <v>982.59100000000001</v>
      </c>
      <c r="G271" s="6">
        <v>988.86300000000006</v>
      </c>
      <c r="H271" s="6">
        <v>998.97500000000002</v>
      </c>
      <c r="I271" s="6">
        <v>1012.258</v>
      </c>
      <c r="J271" s="6">
        <v>1030.8340000000001</v>
      </c>
      <c r="K271" s="6">
        <v>1053.7460000000001</v>
      </c>
      <c r="L271" s="6">
        <v>1065.269</v>
      </c>
      <c r="M271" s="6">
        <v>1082.577</v>
      </c>
      <c r="N271" s="6">
        <v>1095.7550000000001</v>
      </c>
      <c r="O271" s="6">
        <v>1112.5239999999999</v>
      </c>
      <c r="P271" s="6">
        <v>1124</v>
      </c>
      <c r="Q271" s="6">
        <v>1129.54</v>
      </c>
      <c r="R271" s="6">
        <v>1145.0070000000001</v>
      </c>
      <c r="S271" s="6">
        <v>1156.7280000000001</v>
      </c>
      <c r="T271" s="6">
        <v>1154.8489999999999</v>
      </c>
      <c r="U271" s="6">
        <v>1148.9000000000001</v>
      </c>
      <c r="V271" s="6">
        <v>1146.2950000000001</v>
      </c>
      <c r="W271" s="6">
        <v>1169.2529999999999</v>
      </c>
      <c r="X271" s="6">
        <v>1196.3219999999999</v>
      </c>
      <c r="Y271" s="6">
        <v>1206.2070000000001</v>
      </c>
      <c r="Z271" s="6">
        <v>141.40899999999999</v>
      </c>
      <c r="AA271" s="7">
        <v>0.14391000000000001</v>
      </c>
      <c r="AB271" s="6">
        <v>82.206999999999994</v>
      </c>
      <c r="AC271" s="7">
        <v>7.3139999999999997E-2</v>
      </c>
    </row>
    <row r="272" spans="1:29" hidden="1" x14ac:dyDescent="0.2">
      <c r="A272" s="5" t="s">
        <v>896</v>
      </c>
      <c r="B272" s="5" t="s">
        <v>897</v>
      </c>
      <c r="C272" s="5" t="s">
        <v>898</v>
      </c>
      <c r="D272" s="5" t="s">
        <v>73</v>
      </c>
      <c r="E272" s="5" t="s">
        <v>41</v>
      </c>
      <c r="F272" s="6">
        <v>2883.2260000000001</v>
      </c>
      <c r="G272" s="6">
        <v>2935.5309999999999</v>
      </c>
      <c r="H272" s="6">
        <v>2976.614</v>
      </c>
      <c r="I272" s="6">
        <v>3024.6329999999998</v>
      </c>
      <c r="J272" s="6">
        <v>3064.703</v>
      </c>
      <c r="K272" s="6">
        <v>3115.433</v>
      </c>
      <c r="L272" s="6">
        <v>3177.1610000000001</v>
      </c>
      <c r="M272" s="6">
        <v>3234.527</v>
      </c>
      <c r="N272" s="6">
        <v>3288.2159999999999</v>
      </c>
      <c r="O272" s="6">
        <v>3324.6660000000002</v>
      </c>
      <c r="P272" s="6">
        <v>3348</v>
      </c>
      <c r="Q272" s="6">
        <v>3381.8029999999999</v>
      </c>
      <c r="R272" s="6">
        <v>3400.04</v>
      </c>
      <c r="S272" s="6">
        <v>3423.4180000000001</v>
      </c>
      <c r="T272" s="6">
        <v>3471.6689999999999</v>
      </c>
      <c r="U272" s="6">
        <v>3506.39</v>
      </c>
      <c r="V272" s="6">
        <v>3568.2330000000002</v>
      </c>
      <c r="W272" s="6">
        <v>3617.0659999999998</v>
      </c>
      <c r="X272" s="6">
        <v>3710.9679999999998</v>
      </c>
      <c r="Y272" s="6">
        <v>3841.7530000000002</v>
      </c>
      <c r="Z272" s="6">
        <v>464.774</v>
      </c>
      <c r="AA272" s="7">
        <v>0.16120000000000001</v>
      </c>
      <c r="AB272" s="6">
        <v>493.75299999999999</v>
      </c>
      <c r="AC272" s="7">
        <v>0.14748</v>
      </c>
    </row>
    <row r="273" spans="1:29" hidden="1" x14ac:dyDescent="0.2">
      <c r="A273" s="5" t="s">
        <v>899</v>
      </c>
      <c r="B273" s="5" t="s">
        <v>900</v>
      </c>
      <c r="C273" s="5" t="s">
        <v>901</v>
      </c>
      <c r="D273" s="5" t="s">
        <v>73</v>
      </c>
      <c r="E273" s="5" t="s">
        <v>41</v>
      </c>
      <c r="F273" s="6">
        <v>807.08500000000004</v>
      </c>
      <c r="G273" s="6">
        <v>822.58699999999999</v>
      </c>
      <c r="H273" s="6">
        <v>836.24400000000003</v>
      </c>
      <c r="I273" s="6">
        <v>850.69200000000001</v>
      </c>
      <c r="J273" s="6">
        <v>869.10199999999998</v>
      </c>
      <c r="K273" s="6">
        <v>883.64800000000002</v>
      </c>
      <c r="L273" s="6">
        <v>903.83699999999999</v>
      </c>
      <c r="M273" s="6">
        <v>919.697</v>
      </c>
      <c r="N273" s="6">
        <v>934.6</v>
      </c>
      <c r="O273" s="6">
        <v>946.31899999999996</v>
      </c>
      <c r="P273" s="6">
        <v>959</v>
      </c>
      <c r="Q273" s="6">
        <v>971.72400000000005</v>
      </c>
      <c r="R273" s="6">
        <v>982.21600000000001</v>
      </c>
      <c r="S273" s="6">
        <v>992.60599999999999</v>
      </c>
      <c r="T273" s="6">
        <v>994.75300000000004</v>
      </c>
      <c r="U273" s="6">
        <v>1014.04</v>
      </c>
      <c r="V273" s="6">
        <v>1046.93</v>
      </c>
      <c r="W273" s="6">
        <v>1057.9000000000001</v>
      </c>
      <c r="X273" s="6">
        <v>1072.367</v>
      </c>
      <c r="Y273" s="6">
        <v>1106.4459999999999</v>
      </c>
      <c r="Z273" s="6">
        <v>151.91499999999999</v>
      </c>
      <c r="AA273" s="7">
        <v>0.18823000000000001</v>
      </c>
      <c r="AB273" s="6">
        <v>147.446</v>
      </c>
      <c r="AC273" s="7">
        <v>0.15375</v>
      </c>
    </row>
    <row r="274" spans="1:29" hidden="1" x14ac:dyDescent="0.2">
      <c r="A274" s="5" t="s">
        <v>902</v>
      </c>
      <c r="B274" s="5" t="s">
        <v>898</v>
      </c>
      <c r="C274" s="5" t="s">
        <v>903</v>
      </c>
      <c r="D274" s="5" t="s">
        <v>66</v>
      </c>
      <c r="E274" s="5" t="s">
        <v>41</v>
      </c>
      <c r="F274" s="6">
        <v>16139.646000000001</v>
      </c>
      <c r="G274" s="6">
        <v>16320.380999999999</v>
      </c>
      <c r="H274" s="6">
        <v>16534.454000000002</v>
      </c>
      <c r="I274" s="6">
        <v>16641.916000000001</v>
      </c>
      <c r="J274" s="6">
        <v>16769.144</v>
      </c>
      <c r="K274" s="6">
        <v>16910.416000000001</v>
      </c>
      <c r="L274" s="6">
        <v>17200.738000000001</v>
      </c>
      <c r="M274" s="6">
        <v>17450.866000000002</v>
      </c>
      <c r="N274" s="6">
        <v>17646.358</v>
      </c>
      <c r="O274" s="6">
        <v>17823.669000000002</v>
      </c>
      <c r="P274" s="6">
        <v>18038</v>
      </c>
      <c r="Q274" s="6">
        <v>18013.963</v>
      </c>
      <c r="R274" s="6">
        <v>18046.597000000002</v>
      </c>
      <c r="S274" s="6">
        <v>18115.356</v>
      </c>
      <c r="T274" s="6">
        <v>18172.685000000001</v>
      </c>
      <c r="U274" s="6">
        <v>18242.63</v>
      </c>
      <c r="V274" s="6">
        <v>18452.632000000001</v>
      </c>
      <c r="W274" s="6">
        <v>18578.439999999999</v>
      </c>
      <c r="X274" s="6">
        <v>18666.436000000002</v>
      </c>
      <c r="Y274" s="6">
        <v>19641.218000000001</v>
      </c>
      <c r="Z274" s="6">
        <v>1898.354</v>
      </c>
      <c r="AA274" s="7">
        <v>0.11762</v>
      </c>
      <c r="AB274" s="6">
        <v>1603.2180000000001</v>
      </c>
      <c r="AC274" s="7">
        <v>8.8880000000000001E-2</v>
      </c>
    </row>
    <row r="275" spans="1:29" hidden="1" x14ac:dyDescent="0.2">
      <c r="A275" s="5" t="s">
        <v>904</v>
      </c>
      <c r="B275" s="5" t="s">
        <v>905</v>
      </c>
      <c r="C275" s="5" t="s">
        <v>906</v>
      </c>
      <c r="D275" s="5" t="s">
        <v>40</v>
      </c>
      <c r="E275" s="5" t="s">
        <v>41</v>
      </c>
      <c r="F275" s="6">
        <v>31395.116000000002</v>
      </c>
      <c r="G275" s="6">
        <v>31649.511999999999</v>
      </c>
      <c r="H275" s="6">
        <v>32099.868999999999</v>
      </c>
      <c r="I275" s="6">
        <v>32563.912</v>
      </c>
      <c r="J275" s="6">
        <v>33128.762000000002</v>
      </c>
      <c r="K275" s="6">
        <v>33903.154000000002</v>
      </c>
      <c r="L275" s="6">
        <v>34465.633000000002</v>
      </c>
      <c r="M275" s="6">
        <v>35128.911</v>
      </c>
      <c r="N275" s="6">
        <v>35761.258000000002</v>
      </c>
      <c r="O275" s="6">
        <v>36276.300000000003</v>
      </c>
      <c r="P275" s="6">
        <v>36566</v>
      </c>
      <c r="Q275" s="6">
        <v>36943.898000000001</v>
      </c>
      <c r="R275" s="6">
        <v>37447.258000000002</v>
      </c>
      <c r="S275" s="6">
        <v>38048.449000000001</v>
      </c>
      <c r="T275" s="6">
        <v>38823.303999999996</v>
      </c>
      <c r="U275" s="6">
        <v>39407.911999999997</v>
      </c>
      <c r="V275" s="6">
        <v>40440.754999999997</v>
      </c>
      <c r="W275" s="6">
        <v>40868.631999999998</v>
      </c>
      <c r="X275" s="6">
        <v>41713.733999999997</v>
      </c>
      <c r="Y275" s="6">
        <v>42230.701999999997</v>
      </c>
      <c r="Z275" s="6">
        <v>5170.884</v>
      </c>
      <c r="AA275" s="7">
        <v>0.16470000000000001</v>
      </c>
      <c r="AB275" s="6">
        <v>5664.7020000000002</v>
      </c>
      <c r="AC275" s="7">
        <v>0.15492</v>
      </c>
    </row>
    <row r="276" spans="1:29" hidden="1" x14ac:dyDescent="0.2">
      <c r="A276" s="5" t="s">
        <v>907</v>
      </c>
      <c r="B276" s="5" t="s">
        <v>908</v>
      </c>
      <c r="C276" s="5" t="s">
        <v>909</v>
      </c>
      <c r="D276" s="5" t="s">
        <v>91</v>
      </c>
      <c r="E276" s="5" t="s">
        <v>41</v>
      </c>
      <c r="F276" s="6">
        <v>3178.9949999999999</v>
      </c>
      <c r="G276" s="6">
        <v>3195.9520000000002</v>
      </c>
      <c r="H276" s="6">
        <v>3197.4720000000002</v>
      </c>
      <c r="I276" s="6">
        <v>3236.0590000000002</v>
      </c>
      <c r="J276" s="6">
        <v>3258.7109999999998</v>
      </c>
      <c r="K276" s="6">
        <v>3279.3029999999999</v>
      </c>
      <c r="L276" s="6">
        <v>3308.4470000000001</v>
      </c>
      <c r="M276" s="6">
        <v>3337.7049999999999</v>
      </c>
      <c r="N276" s="6">
        <v>3368.143</v>
      </c>
      <c r="O276" s="6">
        <v>3392.7049999999999</v>
      </c>
      <c r="P276" s="6">
        <v>3408</v>
      </c>
      <c r="Q276" s="6">
        <v>3447.915</v>
      </c>
      <c r="R276" s="6">
        <v>3484.5590000000002</v>
      </c>
      <c r="S276" s="6">
        <v>3485.0149999999999</v>
      </c>
      <c r="T276" s="6">
        <v>3494.5920000000001</v>
      </c>
      <c r="U276" s="6">
        <v>3501.3670000000002</v>
      </c>
      <c r="V276" s="6">
        <v>3482.721</v>
      </c>
      <c r="W276" s="6">
        <v>3494.549</v>
      </c>
      <c r="X276" s="6">
        <v>3489.7910000000002</v>
      </c>
      <c r="Y276" s="6">
        <v>3523.3649999999998</v>
      </c>
      <c r="Z276" s="6">
        <v>229.005</v>
      </c>
      <c r="AA276" s="7">
        <v>7.2040000000000007E-2</v>
      </c>
      <c r="AB276" s="6">
        <v>115.36499999999999</v>
      </c>
      <c r="AC276" s="7">
        <v>3.3849999999999998E-2</v>
      </c>
    </row>
    <row r="277" spans="1:29" hidden="1" x14ac:dyDescent="0.2">
      <c r="A277" s="5" t="s">
        <v>910</v>
      </c>
      <c r="B277" s="5" t="s">
        <v>911</v>
      </c>
      <c r="C277" s="5" t="s">
        <v>912</v>
      </c>
      <c r="D277" s="5" t="s">
        <v>66</v>
      </c>
      <c r="E277" s="5" t="s">
        <v>41</v>
      </c>
      <c r="F277" s="6">
        <v>27635.929</v>
      </c>
      <c r="G277" s="6">
        <v>27728.782999999999</v>
      </c>
      <c r="H277" s="6">
        <v>27952.752</v>
      </c>
      <c r="I277" s="6">
        <v>28137.08</v>
      </c>
      <c r="J277" s="6">
        <v>28354.359</v>
      </c>
      <c r="K277" s="6">
        <v>28626.45</v>
      </c>
      <c r="L277" s="6">
        <v>29043.142</v>
      </c>
      <c r="M277" s="6">
        <v>29296.46</v>
      </c>
      <c r="N277" s="6">
        <v>29346.887999999999</v>
      </c>
      <c r="O277" s="6">
        <v>29220.785</v>
      </c>
      <c r="P277" s="6">
        <v>28944</v>
      </c>
      <c r="Q277" s="6">
        <v>28968.418000000001</v>
      </c>
      <c r="R277" s="6">
        <v>29064.293000000001</v>
      </c>
      <c r="S277" s="6">
        <v>29128.797999999999</v>
      </c>
      <c r="T277" s="6">
        <v>29210.482</v>
      </c>
      <c r="U277" s="6">
        <v>29500.67</v>
      </c>
      <c r="V277" s="6">
        <v>30008.517</v>
      </c>
      <c r="W277" s="6">
        <v>30199.787</v>
      </c>
      <c r="X277" s="6">
        <v>30253.489000000001</v>
      </c>
      <c r="Y277" s="6">
        <v>30386.148000000001</v>
      </c>
      <c r="Z277" s="6">
        <v>1308.0709999999999</v>
      </c>
      <c r="AA277" s="7">
        <v>4.7329999999999997E-2</v>
      </c>
      <c r="AB277" s="6">
        <v>1442.1479999999999</v>
      </c>
      <c r="AC277" s="7">
        <v>4.9829999999999999E-2</v>
      </c>
    </row>
    <row r="278" spans="1:29" hidden="1" x14ac:dyDescent="0.2">
      <c r="A278" s="5" t="s">
        <v>913</v>
      </c>
      <c r="B278" s="5" t="s">
        <v>914</v>
      </c>
      <c r="C278" s="5" t="s">
        <v>915</v>
      </c>
      <c r="D278" s="5" t="s">
        <v>49</v>
      </c>
      <c r="E278" s="5" t="s">
        <v>41</v>
      </c>
      <c r="F278" s="6">
        <v>1225.914</v>
      </c>
      <c r="G278" s="6">
        <v>1242.1220000000001</v>
      </c>
      <c r="H278" s="6">
        <v>1258.7570000000001</v>
      </c>
      <c r="I278" s="6">
        <v>1277.5160000000001</v>
      </c>
      <c r="J278" s="6">
        <v>1297.027</v>
      </c>
      <c r="K278" s="6">
        <v>1319.2729999999999</v>
      </c>
      <c r="L278" s="6">
        <v>1344.8409999999999</v>
      </c>
      <c r="M278" s="6">
        <v>1365.422</v>
      </c>
      <c r="N278" s="6">
        <v>1389.8789999999999</v>
      </c>
      <c r="O278" s="6">
        <v>1404.8019999999999</v>
      </c>
      <c r="P278" s="6">
        <v>1413</v>
      </c>
      <c r="Q278" s="6">
        <v>1416.7950000000001</v>
      </c>
      <c r="R278" s="6">
        <v>1420.6220000000001</v>
      </c>
      <c r="S278" s="6">
        <v>1427.414</v>
      </c>
      <c r="T278" s="6">
        <v>1423.932</v>
      </c>
      <c r="U278" s="6">
        <v>1434.473</v>
      </c>
      <c r="V278" s="6">
        <v>1437.3019999999999</v>
      </c>
      <c r="W278" s="6">
        <v>1456.3889999999999</v>
      </c>
      <c r="X278" s="6">
        <v>1460.596</v>
      </c>
      <c r="Y278" s="6">
        <v>1479.172</v>
      </c>
      <c r="Z278" s="6">
        <v>187.08600000000001</v>
      </c>
      <c r="AA278" s="7">
        <v>0.15261</v>
      </c>
      <c r="AB278" s="6">
        <v>66.171999999999997</v>
      </c>
      <c r="AC278" s="7">
        <v>4.6829999999999997E-2</v>
      </c>
    </row>
    <row r="279" spans="1:29" hidden="1" x14ac:dyDescent="0.2">
      <c r="A279" s="5" t="s">
        <v>916</v>
      </c>
      <c r="B279" s="5" t="s">
        <v>917</v>
      </c>
      <c r="C279" s="5" t="s">
        <v>918</v>
      </c>
      <c r="D279" s="5" t="s">
        <v>73</v>
      </c>
      <c r="E279" s="5" t="s">
        <v>41</v>
      </c>
      <c r="F279" s="6">
        <v>124298.07399999999</v>
      </c>
      <c r="G279" s="6">
        <v>125958.08900000001</v>
      </c>
      <c r="H279" s="6">
        <v>129273.25599999999</v>
      </c>
      <c r="I279" s="6">
        <v>131545.20699999999</v>
      </c>
      <c r="J279" s="6">
        <v>134524.421</v>
      </c>
      <c r="K279" s="6">
        <v>136777.883</v>
      </c>
      <c r="L279" s="6">
        <v>139338.68700000001</v>
      </c>
      <c r="M279" s="6">
        <v>141144.51</v>
      </c>
      <c r="N279" s="6">
        <v>142422.79699999999</v>
      </c>
      <c r="O279" s="6">
        <v>143129.55499999999</v>
      </c>
      <c r="P279" s="6">
        <v>142811</v>
      </c>
      <c r="Q279" s="6">
        <v>143556.723</v>
      </c>
      <c r="R279" s="6">
        <v>144583.78</v>
      </c>
      <c r="S279" s="6">
        <v>145846.14600000001</v>
      </c>
      <c r="T279" s="6">
        <v>148117.361</v>
      </c>
      <c r="U279" s="6">
        <v>151197.81</v>
      </c>
      <c r="V279" s="6">
        <v>153687.11600000001</v>
      </c>
      <c r="W279" s="6">
        <v>156092.48499999999</v>
      </c>
      <c r="X279" s="6">
        <v>158111.28700000001</v>
      </c>
      <c r="Y279" s="6">
        <v>159993.31899999999</v>
      </c>
      <c r="Z279" s="6">
        <v>18512.925999999999</v>
      </c>
      <c r="AA279" s="7">
        <v>0.14893999999999999</v>
      </c>
      <c r="AB279" s="6">
        <v>17182.319</v>
      </c>
      <c r="AC279" s="7">
        <v>0.12032</v>
      </c>
    </row>
    <row r="280" spans="1:29" hidden="1" x14ac:dyDescent="0.2">
      <c r="A280" s="5" t="s">
        <v>919</v>
      </c>
      <c r="B280" s="5" t="s">
        <v>920</v>
      </c>
      <c r="C280" s="5" t="s">
        <v>921</v>
      </c>
      <c r="D280" s="5" t="s">
        <v>66</v>
      </c>
      <c r="E280" s="5" t="s">
        <v>41</v>
      </c>
      <c r="F280" s="6">
        <v>10123.41</v>
      </c>
      <c r="G280" s="6">
        <v>10167.791999999999</v>
      </c>
      <c r="H280" s="6">
        <v>10232.886</v>
      </c>
      <c r="I280" s="6">
        <v>10232.234</v>
      </c>
      <c r="J280" s="6">
        <v>10244.313</v>
      </c>
      <c r="K280" s="6">
        <v>10265.395</v>
      </c>
      <c r="L280" s="6">
        <v>10376.746999999999</v>
      </c>
      <c r="M280" s="6">
        <v>10463.252</v>
      </c>
      <c r="N280" s="6">
        <v>10516.742</v>
      </c>
      <c r="O280" s="6">
        <v>10559.428</v>
      </c>
      <c r="P280" s="6">
        <v>10624</v>
      </c>
      <c r="Q280" s="6">
        <v>10679.982</v>
      </c>
      <c r="R280" s="6">
        <v>10807.377</v>
      </c>
      <c r="S280" s="6">
        <v>10860.584999999999</v>
      </c>
      <c r="T280" s="6">
        <v>10985.906000000001</v>
      </c>
      <c r="U280" s="6">
        <v>11031.370999999999</v>
      </c>
      <c r="V280" s="6">
        <v>11021.713</v>
      </c>
      <c r="W280" s="6">
        <v>10900.903</v>
      </c>
      <c r="X280" s="6">
        <v>10790.620999999999</v>
      </c>
      <c r="Y280" s="6">
        <v>10787.958000000001</v>
      </c>
      <c r="Z280" s="6">
        <v>500.59</v>
      </c>
      <c r="AA280" s="7">
        <v>4.9450000000000001E-2</v>
      </c>
      <c r="AB280" s="6">
        <v>163.958</v>
      </c>
      <c r="AC280" s="7">
        <v>1.5429999999999999E-2</v>
      </c>
    </row>
    <row r="281" spans="1:29" hidden="1" x14ac:dyDescent="0.2">
      <c r="A281" s="5" t="s">
        <v>922</v>
      </c>
      <c r="B281" s="5" t="s">
        <v>923</v>
      </c>
      <c r="C281" s="5" t="s">
        <v>924</v>
      </c>
      <c r="D281" s="5" t="s">
        <v>73</v>
      </c>
      <c r="E281" s="5" t="s">
        <v>41</v>
      </c>
      <c r="F281" s="6">
        <v>2984.998</v>
      </c>
      <c r="G281" s="6">
        <v>2994.7350000000001</v>
      </c>
      <c r="H281" s="6">
        <v>2994.2779999999998</v>
      </c>
      <c r="I281" s="6">
        <v>3004.7379999999998</v>
      </c>
      <c r="J281" s="6">
        <v>3003.4119999999998</v>
      </c>
      <c r="K281" s="6">
        <v>3039.7629999999999</v>
      </c>
      <c r="L281" s="6">
        <v>3079.3359999999998</v>
      </c>
      <c r="M281" s="6">
        <v>3123.6930000000002</v>
      </c>
      <c r="N281" s="6">
        <v>3161.0210000000002</v>
      </c>
      <c r="O281" s="6">
        <v>3163.627</v>
      </c>
      <c r="P281" s="6">
        <v>3148</v>
      </c>
      <c r="Q281" s="6">
        <v>3169.5749999999998</v>
      </c>
      <c r="R281" s="6">
        <v>3194.498</v>
      </c>
      <c r="S281" s="6">
        <v>3178.8409999999999</v>
      </c>
      <c r="T281" s="6">
        <v>3178.056</v>
      </c>
      <c r="U281" s="6">
        <v>3154.4859999999999</v>
      </c>
      <c r="V281" s="6">
        <v>3183.8409999999999</v>
      </c>
      <c r="W281" s="6">
        <v>3209.3</v>
      </c>
      <c r="X281" s="6">
        <v>3264.4870000000001</v>
      </c>
      <c r="Y281" s="6">
        <v>3345.0320000000002</v>
      </c>
      <c r="Z281" s="6">
        <v>163.00200000000001</v>
      </c>
      <c r="AA281" s="7">
        <v>5.4609999999999999E-2</v>
      </c>
      <c r="AB281" s="6">
        <v>197.03200000000001</v>
      </c>
      <c r="AC281" s="7">
        <v>6.2590000000000007E-2</v>
      </c>
    </row>
    <row r="282" spans="1:29" hidden="1" x14ac:dyDescent="0.2">
      <c r="A282" s="5" t="s">
        <v>925</v>
      </c>
      <c r="B282" s="5" t="s">
        <v>926</v>
      </c>
      <c r="C282" s="5" t="s">
        <v>927</v>
      </c>
      <c r="D282" s="5" t="s">
        <v>91</v>
      </c>
      <c r="E282" s="5" t="s">
        <v>41</v>
      </c>
      <c r="F282" s="6">
        <v>5559.5950000000003</v>
      </c>
      <c r="G282" s="6">
        <v>5819.3540000000003</v>
      </c>
      <c r="H282" s="6">
        <v>6065.6210000000001</v>
      </c>
      <c r="I282" s="6">
        <v>6270.4229999999998</v>
      </c>
      <c r="J282" s="6">
        <v>6549.2219999999998</v>
      </c>
      <c r="K282" s="6">
        <v>6799.1049999999996</v>
      </c>
      <c r="L282" s="6">
        <v>7093.8509999999997</v>
      </c>
      <c r="M282" s="6">
        <v>7413.0789999999997</v>
      </c>
      <c r="N282" s="6">
        <v>7762.7349999999997</v>
      </c>
      <c r="O282" s="6">
        <v>8067.7470000000003</v>
      </c>
      <c r="P282" s="6">
        <v>8342</v>
      </c>
      <c r="Q282" s="6">
        <v>8417.0660000000007</v>
      </c>
      <c r="R282" s="6">
        <v>8519.4590000000007</v>
      </c>
      <c r="S282" s="6">
        <v>8586.7060000000001</v>
      </c>
      <c r="T282" s="6">
        <v>8611.1200000000008</v>
      </c>
      <c r="U282" s="6">
        <v>8755.7009999999991</v>
      </c>
      <c r="V282" s="6">
        <v>8931.9120000000003</v>
      </c>
      <c r="W282" s="6">
        <v>9134.2530000000006</v>
      </c>
      <c r="X282" s="6">
        <v>9264.6659999999993</v>
      </c>
      <c r="Y282" s="6">
        <v>9377.1319999999996</v>
      </c>
      <c r="Z282" s="6">
        <v>2782.4050000000002</v>
      </c>
      <c r="AA282" s="7">
        <v>0.50046999999999997</v>
      </c>
      <c r="AB282" s="6">
        <v>1035.1320000000001</v>
      </c>
      <c r="AC282" s="7">
        <v>0.12409000000000001</v>
      </c>
    </row>
    <row r="283" spans="1:29" hidden="1" x14ac:dyDescent="0.2">
      <c r="A283" s="5" t="s">
        <v>928</v>
      </c>
      <c r="B283" s="5" t="s">
        <v>929</v>
      </c>
      <c r="C283" s="5" t="s">
        <v>930</v>
      </c>
      <c r="D283" s="5" t="s">
        <v>62</v>
      </c>
      <c r="E283" s="5" t="s">
        <v>41</v>
      </c>
      <c r="F283" s="6">
        <v>1583.963</v>
      </c>
      <c r="G283" s="6">
        <v>1570.999</v>
      </c>
      <c r="H283" s="6">
        <v>1562.364</v>
      </c>
      <c r="I283" s="6">
        <v>1558.3009999999999</v>
      </c>
      <c r="J283" s="6">
        <v>1562.1030000000001</v>
      </c>
      <c r="K283" s="6">
        <v>1571.8019999999999</v>
      </c>
      <c r="L283" s="6">
        <v>1565.0429999999999</v>
      </c>
      <c r="M283" s="6">
        <v>1565.557</v>
      </c>
      <c r="N283" s="6">
        <v>1561.4159999999999</v>
      </c>
      <c r="O283" s="6">
        <v>1561.8810000000001</v>
      </c>
      <c r="P283" s="6">
        <v>1555</v>
      </c>
      <c r="Q283" s="6">
        <v>1557.0029999999999</v>
      </c>
      <c r="R283" s="6">
        <v>1559.903</v>
      </c>
      <c r="S283" s="6">
        <v>1563.7059999999999</v>
      </c>
      <c r="T283" s="6">
        <v>1561.4549999999999</v>
      </c>
      <c r="U283" s="6">
        <v>1572.1210000000001</v>
      </c>
      <c r="V283" s="6">
        <v>1562.2760000000001</v>
      </c>
      <c r="W283" s="6">
        <v>1566.2829999999999</v>
      </c>
      <c r="X283" s="6">
        <v>1571.096</v>
      </c>
      <c r="Y283" s="6">
        <v>1570.8109999999999</v>
      </c>
      <c r="Z283" s="6">
        <v>-28.963000000000001</v>
      </c>
      <c r="AA283" s="7" t="s">
        <v>931</v>
      </c>
      <c r="AB283" s="6">
        <v>15.811</v>
      </c>
      <c r="AC283" s="7">
        <v>1.017E-2</v>
      </c>
    </row>
    <row r="284" spans="1:29" hidden="1" x14ac:dyDescent="0.2">
      <c r="A284" s="5" t="s">
        <v>932</v>
      </c>
      <c r="B284" s="5" t="s">
        <v>933</v>
      </c>
      <c r="C284" s="5" t="s">
        <v>934</v>
      </c>
      <c r="D284" s="5" t="s">
        <v>62</v>
      </c>
      <c r="E284" s="5" t="s">
        <v>41</v>
      </c>
      <c r="F284" s="6">
        <v>35592.163999999997</v>
      </c>
      <c r="G284" s="6">
        <v>35508.499000000003</v>
      </c>
      <c r="H284" s="6">
        <v>35565.760999999999</v>
      </c>
      <c r="I284" s="6">
        <v>35737.750999999997</v>
      </c>
      <c r="J284" s="6">
        <v>36095.504000000001</v>
      </c>
      <c r="K284" s="6">
        <v>36601.269</v>
      </c>
      <c r="L284" s="6">
        <v>36709.436000000002</v>
      </c>
      <c r="M284" s="6">
        <v>37017.095000000001</v>
      </c>
      <c r="N284" s="6">
        <v>37183.019</v>
      </c>
      <c r="O284" s="6">
        <v>37469.942000000003</v>
      </c>
      <c r="P284" s="6">
        <v>37579</v>
      </c>
      <c r="Q284" s="6">
        <v>37509.002</v>
      </c>
      <c r="R284" s="6">
        <v>37662.103000000003</v>
      </c>
      <c r="S284" s="6">
        <v>37879.152000000002</v>
      </c>
      <c r="T284" s="6">
        <v>38247.400999999998</v>
      </c>
      <c r="U284" s="6">
        <v>38766.919000000002</v>
      </c>
      <c r="V284" s="6">
        <v>38738.949000000001</v>
      </c>
      <c r="W284" s="6">
        <v>39002.252</v>
      </c>
      <c r="X284" s="6">
        <v>39208.663999999997</v>
      </c>
      <c r="Y284" s="6">
        <v>39478.625</v>
      </c>
      <c r="Z284" s="6">
        <v>1986.836</v>
      </c>
      <c r="AA284" s="7">
        <v>5.5820000000000002E-2</v>
      </c>
      <c r="AB284" s="6">
        <v>1899.625</v>
      </c>
      <c r="AC284" s="7">
        <v>5.0549999999999998E-2</v>
      </c>
    </row>
    <row r="285" spans="1:29" hidden="1" x14ac:dyDescent="0.2">
      <c r="A285" s="5" t="s">
        <v>935</v>
      </c>
      <c r="B285" s="5" t="s">
        <v>936</v>
      </c>
      <c r="C285" s="5" t="s">
        <v>937</v>
      </c>
      <c r="D285" s="5" t="s">
        <v>91</v>
      </c>
      <c r="E285" s="5" t="s">
        <v>41</v>
      </c>
      <c r="F285" s="6">
        <v>13611.534</v>
      </c>
      <c r="G285" s="6">
        <v>13602.808000000001</v>
      </c>
      <c r="H285" s="6">
        <v>13529.038</v>
      </c>
      <c r="I285" s="6">
        <v>13612.226000000001</v>
      </c>
      <c r="J285" s="6">
        <v>13628.016</v>
      </c>
      <c r="K285" s="6">
        <v>13635.239</v>
      </c>
      <c r="L285" s="6">
        <v>13677.955</v>
      </c>
      <c r="M285" s="6">
        <v>13720.82</v>
      </c>
      <c r="N285" s="6">
        <v>13768.209000000001</v>
      </c>
      <c r="O285" s="6">
        <v>13791.382</v>
      </c>
      <c r="P285" s="6">
        <v>13777</v>
      </c>
      <c r="Q285" s="6">
        <v>13844.380999999999</v>
      </c>
      <c r="R285" s="6">
        <v>13892.529</v>
      </c>
      <c r="S285" s="6">
        <v>13926.642</v>
      </c>
      <c r="T285" s="6">
        <v>13959.477000000001</v>
      </c>
      <c r="U285" s="6">
        <v>13991.429</v>
      </c>
      <c r="V285" s="6">
        <v>13952.058000000001</v>
      </c>
      <c r="W285" s="6">
        <v>14016.745999999999</v>
      </c>
      <c r="X285" s="6">
        <v>14035.755999999999</v>
      </c>
      <c r="Y285" s="6">
        <v>14072.726000000001</v>
      </c>
      <c r="Z285" s="6">
        <v>165.46600000000001</v>
      </c>
      <c r="AA285" s="7">
        <v>1.2160000000000001E-2</v>
      </c>
      <c r="AB285" s="6">
        <v>295.726</v>
      </c>
      <c r="AC285" s="7">
        <v>2.147E-2</v>
      </c>
    </row>
    <row r="286" spans="1:29" hidden="1" x14ac:dyDescent="0.2">
      <c r="A286" s="5" t="s">
        <v>938</v>
      </c>
      <c r="B286" s="5" t="s">
        <v>939</v>
      </c>
      <c r="C286" s="5" t="s">
        <v>940</v>
      </c>
      <c r="D286" s="5" t="s">
        <v>106</v>
      </c>
      <c r="E286" s="5" t="s">
        <v>41</v>
      </c>
      <c r="F286" s="6">
        <v>3845.0210000000002</v>
      </c>
      <c r="G286" s="6">
        <v>3850.9409999999998</v>
      </c>
      <c r="H286" s="6">
        <v>3849.1320000000001</v>
      </c>
      <c r="I286" s="6">
        <v>3823.808</v>
      </c>
      <c r="J286" s="6">
        <v>3845.2069999999999</v>
      </c>
      <c r="K286" s="6">
        <v>3849.2510000000002</v>
      </c>
      <c r="L286" s="6">
        <v>3877.9839999999999</v>
      </c>
      <c r="M286" s="6">
        <v>3919.502</v>
      </c>
      <c r="N286" s="6">
        <v>3974.924</v>
      </c>
      <c r="O286" s="6">
        <v>4006.0749999999998</v>
      </c>
      <c r="P286" s="6">
        <v>4022</v>
      </c>
      <c r="Q286" s="6">
        <v>4028.078</v>
      </c>
      <c r="R286" s="6">
        <v>4036.627</v>
      </c>
      <c r="S286" s="6">
        <v>4043.9470000000001</v>
      </c>
      <c r="T286" s="6">
        <v>4062.4589999999998</v>
      </c>
      <c r="U286" s="6">
        <v>4063.7130000000002</v>
      </c>
      <c r="V286" s="6">
        <v>4081.0770000000002</v>
      </c>
      <c r="W286" s="6">
        <v>4093.357</v>
      </c>
      <c r="X286" s="6">
        <v>4110.6580000000004</v>
      </c>
      <c r="Y286" s="6">
        <v>4133.058</v>
      </c>
      <c r="Z286" s="6">
        <v>176.97900000000001</v>
      </c>
      <c r="AA286" s="7">
        <v>4.6030000000000001E-2</v>
      </c>
      <c r="AB286" s="6">
        <v>111.05800000000001</v>
      </c>
      <c r="AC286" s="7">
        <v>2.7609999999999999E-2</v>
      </c>
    </row>
    <row r="287" spans="1:29" hidden="1" x14ac:dyDescent="0.2">
      <c r="A287" s="5" t="s">
        <v>941</v>
      </c>
      <c r="B287" s="5" t="s">
        <v>942</v>
      </c>
      <c r="C287" s="5" t="s">
        <v>943</v>
      </c>
      <c r="D287" s="5" t="s">
        <v>73</v>
      </c>
      <c r="E287" s="5" t="s">
        <v>41</v>
      </c>
      <c r="F287" s="6">
        <v>14270.054</v>
      </c>
      <c r="G287" s="6">
        <v>14730.968999999999</v>
      </c>
      <c r="H287" s="6">
        <v>15370.179</v>
      </c>
      <c r="I287" s="6">
        <v>15898.013000000001</v>
      </c>
      <c r="J287" s="6">
        <v>16521.899000000001</v>
      </c>
      <c r="K287" s="6">
        <v>17082.584999999999</v>
      </c>
      <c r="L287" s="6">
        <v>17685.437000000002</v>
      </c>
      <c r="M287" s="6">
        <v>18176.371999999999</v>
      </c>
      <c r="N287" s="6">
        <v>18593.018</v>
      </c>
      <c r="O287" s="6">
        <v>18941.532999999999</v>
      </c>
      <c r="P287" s="6">
        <v>19168</v>
      </c>
      <c r="Q287" s="6">
        <v>19278.531999999999</v>
      </c>
      <c r="R287" s="6">
        <v>19443.768</v>
      </c>
      <c r="S287" s="6">
        <v>19668.195</v>
      </c>
      <c r="T287" s="6">
        <v>20016.268</v>
      </c>
      <c r="U287" s="6">
        <v>20311.766</v>
      </c>
      <c r="V287" s="6">
        <v>20763.632000000001</v>
      </c>
      <c r="W287" s="6">
        <v>21094.917000000001</v>
      </c>
      <c r="X287" s="6">
        <v>21649.21</v>
      </c>
      <c r="Y287" s="6">
        <v>22202.951000000001</v>
      </c>
      <c r="Z287" s="6">
        <v>4897.9459999999999</v>
      </c>
      <c r="AA287" s="7">
        <v>0.34322999999999998</v>
      </c>
      <c r="AB287" s="6">
        <v>3034.951</v>
      </c>
      <c r="AC287" s="7">
        <v>0.15833</v>
      </c>
    </row>
    <row r="288" spans="1:29" hidden="1" x14ac:dyDescent="0.2">
      <c r="A288" s="5" t="s">
        <v>944</v>
      </c>
      <c r="B288" s="5" t="s">
        <v>945</v>
      </c>
      <c r="C288" s="5" t="s">
        <v>946</v>
      </c>
      <c r="D288" s="5" t="s">
        <v>49</v>
      </c>
      <c r="E288" s="5" t="s">
        <v>41</v>
      </c>
      <c r="F288" s="6">
        <v>391.15</v>
      </c>
      <c r="G288" s="6">
        <v>384.04399999999998</v>
      </c>
      <c r="H288" s="6">
        <v>375.78899999999999</v>
      </c>
      <c r="I288" s="6">
        <v>366.63299999999998</v>
      </c>
      <c r="J288" s="6">
        <v>362.55399999999997</v>
      </c>
      <c r="K288" s="6">
        <v>353.27</v>
      </c>
      <c r="L288" s="6">
        <v>341.96600000000001</v>
      </c>
      <c r="M288" s="6">
        <v>334.90499999999997</v>
      </c>
      <c r="N288" s="6">
        <v>327.66899999999998</v>
      </c>
      <c r="O288" s="6">
        <v>319.46499999999997</v>
      </c>
      <c r="P288" s="6">
        <v>313</v>
      </c>
      <c r="Q288" s="6">
        <v>311.505</v>
      </c>
      <c r="R288" s="6">
        <v>315.69099999999997</v>
      </c>
      <c r="S288" s="6">
        <v>320.50099999999998</v>
      </c>
      <c r="T288" s="6">
        <v>324.00200000000001</v>
      </c>
      <c r="U288" s="6">
        <v>310.57600000000002</v>
      </c>
      <c r="V288" s="6">
        <v>313.89</v>
      </c>
      <c r="W288" s="6">
        <v>314.09100000000001</v>
      </c>
      <c r="X288" s="6">
        <v>310.29000000000002</v>
      </c>
      <c r="Y288" s="6">
        <v>309.66800000000001</v>
      </c>
      <c r="Z288" s="6">
        <v>-78.150000000000006</v>
      </c>
      <c r="AA288" s="7" t="s">
        <v>947</v>
      </c>
      <c r="AB288" s="6">
        <v>-3.3319999999999999</v>
      </c>
      <c r="AC288" s="7" t="s">
        <v>948</v>
      </c>
    </row>
    <row r="289" spans="1:29" hidden="1" x14ac:dyDescent="0.2">
      <c r="A289" s="5" t="s">
        <v>949</v>
      </c>
      <c r="B289" s="5" t="s">
        <v>950</v>
      </c>
      <c r="C289" s="5" t="s">
        <v>951</v>
      </c>
      <c r="D289" s="5" t="s">
        <v>106</v>
      </c>
      <c r="E289" s="5" t="s">
        <v>41</v>
      </c>
      <c r="F289" s="6">
        <v>1675.251</v>
      </c>
      <c r="G289" s="6">
        <v>1655.029</v>
      </c>
      <c r="H289" s="6">
        <v>1627.548</v>
      </c>
      <c r="I289" s="6">
        <v>1631.1590000000001</v>
      </c>
      <c r="J289" s="6">
        <v>1621.4369999999999</v>
      </c>
      <c r="K289" s="6">
        <v>1617.7719999999999</v>
      </c>
      <c r="L289" s="6">
        <v>1638.04</v>
      </c>
      <c r="M289" s="6">
        <v>1648.318</v>
      </c>
      <c r="N289" s="6">
        <v>1661.0229999999999</v>
      </c>
      <c r="O289" s="6">
        <v>1668.8430000000001</v>
      </c>
      <c r="P289" s="6">
        <v>1659</v>
      </c>
      <c r="Q289" s="6">
        <v>1668.914</v>
      </c>
      <c r="R289" s="6">
        <v>1674.3820000000001</v>
      </c>
      <c r="S289" s="6">
        <v>1679.4839999999999</v>
      </c>
      <c r="T289" s="6">
        <v>1694.58</v>
      </c>
      <c r="U289" s="6">
        <v>1695.7260000000001</v>
      </c>
      <c r="V289" s="6">
        <v>1708.202</v>
      </c>
      <c r="W289" s="6">
        <v>1730.4469999999999</v>
      </c>
      <c r="X289" s="6">
        <v>1737.4069999999999</v>
      </c>
      <c r="Y289" s="6">
        <v>1755.0060000000001</v>
      </c>
      <c r="Z289" s="6">
        <v>-16.251000000000001</v>
      </c>
      <c r="AA289" s="7" t="s">
        <v>952</v>
      </c>
      <c r="AB289" s="6">
        <v>96.006</v>
      </c>
      <c r="AC289" s="7">
        <v>5.7869999999999998E-2</v>
      </c>
    </row>
    <row r="290" spans="1:29" hidden="1" x14ac:dyDescent="0.2">
      <c r="A290" s="5" t="s">
        <v>953</v>
      </c>
      <c r="B290" s="5" t="s">
        <v>954</v>
      </c>
      <c r="C290" s="5" t="s">
        <v>955</v>
      </c>
      <c r="D290" s="5" t="s">
        <v>49</v>
      </c>
      <c r="E290" s="5" t="s">
        <v>41</v>
      </c>
      <c r="F290" s="6">
        <v>1111.508</v>
      </c>
      <c r="G290" s="6">
        <v>1109.683</v>
      </c>
      <c r="H290" s="6">
        <v>1108.3230000000001</v>
      </c>
      <c r="I290" s="6">
        <v>1108.8900000000001</v>
      </c>
      <c r="J290" s="6">
        <v>1110.085</v>
      </c>
      <c r="K290" s="6">
        <v>1113.521</v>
      </c>
      <c r="L290" s="6">
        <v>1119.758</v>
      </c>
      <c r="M290" s="6">
        <v>1121.6569999999999</v>
      </c>
      <c r="N290" s="6">
        <v>1126.674</v>
      </c>
      <c r="O290" s="6">
        <v>1123.9359999999999</v>
      </c>
      <c r="P290" s="6">
        <v>1116</v>
      </c>
      <c r="Q290" s="6">
        <v>1114.806</v>
      </c>
      <c r="R290" s="6">
        <v>1115.2860000000001</v>
      </c>
      <c r="S290" s="6">
        <v>1117.443</v>
      </c>
      <c r="T290" s="6">
        <v>1112.6759999999999</v>
      </c>
      <c r="U290" s="6">
        <v>1113.886</v>
      </c>
      <c r="V290" s="6">
        <v>1114.7850000000001</v>
      </c>
      <c r="W290" s="6">
        <v>1118.702</v>
      </c>
      <c r="X290" s="6">
        <v>1126.05</v>
      </c>
      <c r="Y290" s="6">
        <v>1129.8420000000001</v>
      </c>
      <c r="Z290" s="6">
        <v>4.492</v>
      </c>
      <c r="AA290" s="7">
        <v>4.0400000000000002E-3</v>
      </c>
      <c r="AB290" s="6">
        <v>13.842000000000001</v>
      </c>
      <c r="AC290" s="7">
        <v>1.24E-2</v>
      </c>
    </row>
    <row r="291" spans="1:29" hidden="1" x14ac:dyDescent="0.2">
      <c r="A291" s="5" t="s">
        <v>956</v>
      </c>
      <c r="B291" s="5" t="s">
        <v>957</v>
      </c>
      <c r="C291" s="5" t="s">
        <v>958</v>
      </c>
      <c r="D291" s="5" t="s">
        <v>106</v>
      </c>
      <c r="E291" s="5" t="s">
        <v>41</v>
      </c>
      <c r="F291" s="6">
        <v>38128.451999999997</v>
      </c>
      <c r="G291" s="6">
        <v>38411.034</v>
      </c>
      <c r="H291" s="6">
        <v>38821.561999999998</v>
      </c>
      <c r="I291" s="6">
        <v>39002.417999999998</v>
      </c>
      <c r="J291" s="6">
        <v>39412.86</v>
      </c>
      <c r="K291" s="6">
        <v>40081.118999999999</v>
      </c>
      <c r="L291" s="6">
        <v>40740.108999999997</v>
      </c>
      <c r="M291" s="6">
        <v>41368.707000000002</v>
      </c>
      <c r="N291" s="6">
        <v>42085.017</v>
      </c>
      <c r="O291" s="6">
        <v>42426.614999999998</v>
      </c>
      <c r="P291" s="6">
        <v>42698</v>
      </c>
      <c r="Q291" s="6">
        <v>42851.737000000001</v>
      </c>
      <c r="R291" s="6">
        <v>43026.559000000001</v>
      </c>
      <c r="S291" s="6">
        <v>43257.843999999997</v>
      </c>
      <c r="T291" s="6">
        <v>43867.47</v>
      </c>
      <c r="U291" s="6">
        <v>44170.51</v>
      </c>
      <c r="V291" s="6">
        <v>44442.733999999997</v>
      </c>
      <c r="W291" s="6">
        <v>44884.050999999999</v>
      </c>
      <c r="X291" s="6">
        <v>45411.703000000001</v>
      </c>
      <c r="Y291" s="6">
        <v>45643.385000000002</v>
      </c>
      <c r="Z291" s="6">
        <v>4569.5479999999998</v>
      </c>
      <c r="AA291" s="7">
        <v>0.11985</v>
      </c>
      <c r="AB291" s="6">
        <v>2945.3850000000002</v>
      </c>
      <c r="AC291" s="7">
        <v>6.898E-2</v>
      </c>
    </row>
    <row r="292" spans="1:29" hidden="1" x14ac:dyDescent="0.2">
      <c r="A292" s="5" t="s">
        <v>959</v>
      </c>
      <c r="B292" s="5" t="s">
        <v>960</v>
      </c>
      <c r="C292" s="5" t="s">
        <v>961</v>
      </c>
      <c r="D292" s="5" t="s">
        <v>49</v>
      </c>
      <c r="E292" s="5" t="s">
        <v>41</v>
      </c>
      <c r="F292" s="6">
        <v>16883.137999999999</v>
      </c>
      <c r="G292" s="6">
        <v>17076.366000000002</v>
      </c>
      <c r="H292" s="6">
        <v>17287.358</v>
      </c>
      <c r="I292" s="6">
        <v>17276.990000000002</v>
      </c>
      <c r="J292" s="6">
        <v>17382.996999999999</v>
      </c>
      <c r="K292" s="6">
        <v>17622.987000000001</v>
      </c>
      <c r="L292" s="6">
        <v>17949.606</v>
      </c>
      <c r="M292" s="6">
        <v>18227.074000000001</v>
      </c>
      <c r="N292" s="6">
        <v>18463.736000000001</v>
      </c>
      <c r="O292" s="6">
        <v>18694.486000000001</v>
      </c>
      <c r="P292" s="6">
        <v>18872</v>
      </c>
      <c r="Q292" s="6">
        <v>18930.992999999999</v>
      </c>
      <c r="R292" s="6">
        <v>19062.141</v>
      </c>
      <c r="S292" s="6">
        <v>19270.91</v>
      </c>
      <c r="T292" s="6">
        <v>19424.984</v>
      </c>
      <c r="U292" s="6">
        <v>19535.388999999999</v>
      </c>
      <c r="V292" s="6">
        <v>19571.957999999999</v>
      </c>
      <c r="W292" s="6">
        <v>19797.490000000002</v>
      </c>
      <c r="X292" s="6">
        <v>19914.046999999999</v>
      </c>
      <c r="Y292" s="6">
        <v>20161.447</v>
      </c>
      <c r="Z292" s="6">
        <v>1988.8620000000001</v>
      </c>
      <c r="AA292" s="7">
        <v>0.1178</v>
      </c>
      <c r="AB292" s="6">
        <v>1289.4469999999999</v>
      </c>
      <c r="AC292" s="7">
        <v>6.8330000000000002E-2</v>
      </c>
    </row>
    <row r="293" spans="1:29" hidden="1" x14ac:dyDescent="0.2">
      <c r="A293" s="5" t="s">
        <v>962</v>
      </c>
      <c r="B293" s="5" t="s">
        <v>963</v>
      </c>
      <c r="C293" s="5" t="s">
        <v>964</v>
      </c>
      <c r="D293" s="5" t="s">
        <v>91</v>
      </c>
      <c r="E293" s="5" t="s">
        <v>41</v>
      </c>
      <c r="F293" s="6">
        <v>24316.58</v>
      </c>
      <c r="G293" s="6">
        <v>24703.814999999999</v>
      </c>
      <c r="H293" s="6">
        <v>24969.504000000001</v>
      </c>
      <c r="I293" s="6">
        <v>25524.221000000001</v>
      </c>
      <c r="J293" s="6">
        <v>25954.510999999999</v>
      </c>
      <c r="K293" s="6">
        <v>26368.168000000001</v>
      </c>
      <c r="L293" s="6">
        <v>26850.962</v>
      </c>
      <c r="M293" s="6">
        <v>27335.542000000001</v>
      </c>
      <c r="N293" s="6">
        <v>27830.875</v>
      </c>
      <c r="O293" s="6">
        <v>28278.273000000001</v>
      </c>
      <c r="P293" s="6">
        <v>28648</v>
      </c>
      <c r="Q293" s="6">
        <v>28844.859</v>
      </c>
      <c r="R293" s="6">
        <v>29021.863000000001</v>
      </c>
      <c r="S293" s="6">
        <v>29283.013999999999</v>
      </c>
      <c r="T293" s="6">
        <v>29407.758999999998</v>
      </c>
      <c r="U293" s="6">
        <v>29505.01</v>
      </c>
      <c r="V293" s="6">
        <v>29440.482</v>
      </c>
      <c r="W293" s="6">
        <v>29651.838</v>
      </c>
      <c r="X293" s="6">
        <v>29873.737000000001</v>
      </c>
      <c r="Y293" s="6">
        <v>29995.324000000001</v>
      </c>
      <c r="Z293" s="6">
        <v>4331.42</v>
      </c>
      <c r="AA293" s="7">
        <v>0.17813000000000001</v>
      </c>
      <c r="AB293" s="6">
        <v>1347.3240000000001</v>
      </c>
      <c r="AC293" s="7">
        <v>4.7030000000000002E-2</v>
      </c>
    </row>
    <row r="294" spans="1:29" hidden="1" x14ac:dyDescent="0.2">
      <c r="A294" s="5" t="s">
        <v>965</v>
      </c>
      <c r="B294" s="5" t="s">
        <v>966</v>
      </c>
      <c r="C294" s="5" t="s">
        <v>967</v>
      </c>
      <c r="D294" s="5" t="s">
        <v>40</v>
      </c>
      <c r="E294" s="5" t="s">
        <v>41</v>
      </c>
      <c r="F294" s="6">
        <v>4490.6549999999997</v>
      </c>
      <c r="G294" s="6">
        <v>4455.1379999999999</v>
      </c>
      <c r="H294" s="6">
        <v>4416.5069999999996</v>
      </c>
      <c r="I294" s="6">
        <v>4351.268</v>
      </c>
      <c r="J294" s="6">
        <v>4309.4449999999997</v>
      </c>
      <c r="K294" s="6">
        <v>4270.0429999999997</v>
      </c>
      <c r="L294" s="6">
        <v>4263.3779999999997</v>
      </c>
      <c r="M294" s="6">
        <v>4239.1130000000003</v>
      </c>
      <c r="N294" s="6">
        <v>4204.7479999999996</v>
      </c>
      <c r="O294" s="6">
        <v>4150.567</v>
      </c>
      <c r="P294" s="6">
        <v>4080</v>
      </c>
      <c r="Q294" s="6">
        <v>4166.143</v>
      </c>
      <c r="R294" s="6">
        <v>4222.2730000000001</v>
      </c>
      <c r="S294" s="6">
        <v>4246.1509999999998</v>
      </c>
      <c r="T294" s="6">
        <v>4249.8760000000002</v>
      </c>
      <c r="U294" s="6">
        <v>4270.5709999999999</v>
      </c>
      <c r="V294" s="6">
        <v>4213.2659999999996</v>
      </c>
      <c r="W294" s="6">
        <v>4253.2389999999996</v>
      </c>
      <c r="X294" s="6">
        <v>4315.567</v>
      </c>
      <c r="Y294" s="6">
        <v>4414.4979999999996</v>
      </c>
      <c r="Z294" s="6">
        <v>-410.65499999999997</v>
      </c>
      <c r="AA294" s="7" t="s">
        <v>968</v>
      </c>
      <c r="AB294" s="6">
        <v>334.49799999999999</v>
      </c>
      <c r="AC294" s="7">
        <v>8.1979999999999997E-2</v>
      </c>
    </row>
    <row r="295" spans="1:29" hidden="1" x14ac:dyDescent="0.2">
      <c r="A295" s="5" t="s">
        <v>969</v>
      </c>
      <c r="B295" s="5" t="s">
        <v>970</v>
      </c>
      <c r="C295" s="5" t="s">
        <v>971</v>
      </c>
      <c r="D295" s="5" t="s">
        <v>66</v>
      </c>
      <c r="E295" s="5" t="s">
        <v>41</v>
      </c>
      <c r="F295" s="6">
        <v>19905.66</v>
      </c>
      <c r="G295" s="6">
        <v>20099.181</v>
      </c>
      <c r="H295" s="6">
        <v>20388.001</v>
      </c>
      <c r="I295" s="6">
        <v>20648.567999999999</v>
      </c>
      <c r="J295" s="6">
        <v>20933.924999999999</v>
      </c>
      <c r="K295" s="6">
        <v>21260.75</v>
      </c>
      <c r="L295" s="6">
        <v>21696.813999999998</v>
      </c>
      <c r="M295" s="6">
        <v>22012.59</v>
      </c>
      <c r="N295" s="6">
        <v>22176.07</v>
      </c>
      <c r="O295" s="6">
        <v>22204.697</v>
      </c>
      <c r="P295" s="6">
        <v>22116</v>
      </c>
      <c r="Q295" s="6">
        <v>22055.075000000001</v>
      </c>
      <c r="R295" s="6">
        <v>22169.412</v>
      </c>
      <c r="S295" s="6">
        <v>22293.106</v>
      </c>
      <c r="T295" s="6">
        <v>22331.942999999999</v>
      </c>
      <c r="U295" s="6">
        <v>22515.732</v>
      </c>
      <c r="V295" s="6">
        <v>22907.581999999999</v>
      </c>
      <c r="W295" s="6">
        <v>23364.714</v>
      </c>
      <c r="X295" s="6">
        <v>23864.363000000001</v>
      </c>
      <c r="Y295" s="6">
        <v>24368.956999999999</v>
      </c>
      <c r="Z295" s="6">
        <v>2210.34</v>
      </c>
      <c r="AA295" s="7">
        <v>0.11104</v>
      </c>
      <c r="AB295" s="6">
        <v>2252.9569999999999</v>
      </c>
      <c r="AC295" s="7">
        <v>0.10187</v>
      </c>
    </row>
    <row r="296" spans="1:29" hidden="1" x14ac:dyDescent="0.2">
      <c r="A296" s="5" t="s">
        <v>972</v>
      </c>
      <c r="B296" s="5" t="s">
        <v>973</v>
      </c>
      <c r="C296" s="5" t="s">
        <v>974</v>
      </c>
      <c r="D296" s="5" t="s">
        <v>73</v>
      </c>
      <c r="E296" s="5" t="s">
        <v>41</v>
      </c>
      <c r="F296" s="6">
        <v>6691.98</v>
      </c>
      <c r="G296" s="6">
        <v>6805.268</v>
      </c>
      <c r="H296" s="6">
        <v>6908.5590000000002</v>
      </c>
      <c r="I296" s="6">
        <v>7014.5630000000001</v>
      </c>
      <c r="J296" s="6">
        <v>7157.6540000000005</v>
      </c>
      <c r="K296" s="6">
        <v>7279.0739999999996</v>
      </c>
      <c r="L296" s="6">
        <v>7443.62</v>
      </c>
      <c r="M296" s="6">
        <v>7563.6790000000001</v>
      </c>
      <c r="N296" s="6">
        <v>7670.7629999999999</v>
      </c>
      <c r="O296" s="6">
        <v>7755.6580000000004</v>
      </c>
      <c r="P296" s="6">
        <v>7849</v>
      </c>
      <c r="Q296" s="6">
        <v>7909.8739999999998</v>
      </c>
      <c r="R296" s="6">
        <v>7954.7960000000003</v>
      </c>
      <c r="S296" s="6">
        <v>7987.5259999999998</v>
      </c>
      <c r="T296" s="6">
        <v>8064.567</v>
      </c>
      <c r="U296" s="6">
        <v>8179.4160000000002</v>
      </c>
      <c r="V296" s="6">
        <v>8309.9459999999999</v>
      </c>
      <c r="W296" s="6">
        <v>8477.5139999999992</v>
      </c>
      <c r="X296" s="6">
        <v>8614.6360000000004</v>
      </c>
      <c r="Y296" s="6">
        <v>8828.5300000000007</v>
      </c>
      <c r="Z296" s="6">
        <v>1157.02</v>
      </c>
      <c r="AA296" s="7">
        <v>0.1729</v>
      </c>
      <c r="AB296" s="6">
        <v>979.53</v>
      </c>
      <c r="AC296" s="7">
        <v>0.12479999999999999</v>
      </c>
    </row>
    <row r="297" spans="1:29" hidden="1" x14ac:dyDescent="0.2">
      <c r="A297" s="5" t="s">
        <v>975</v>
      </c>
      <c r="B297" s="5" t="s">
        <v>976</v>
      </c>
      <c r="C297" s="5" t="s">
        <v>977</v>
      </c>
      <c r="D297" s="5" t="s">
        <v>49</v>
      </c>
      <c r="E297" s="5" t="s">
        <v>41</v>
      </c>
      <c r="F297" s="6">
        <v>1462.296</v>
      </c>
      <c r="G297" s="6">
        <v>1463.9159999999999</v>
      </c>
      <c r="H297" s="6">
        <v>1440.425</v>
      </c>
      <c r="I297" s="6">
        <v>1406.1210000000001</v>
      </c>
      <c r="J297" s="6">
        <v>1409.566</v>
      </c>
      <c r="K297" s="6">
        <v>1400.7529999999999</v>
      </c>
      <c r="L297" s="6">
        <v>1392.672</v>
      </c>
      <c r="M297" s="6">
        <v>1388.838</v>
      </c>
      <c r="N297" s="6">
        <v>1383.7670000000001</v>
      </c>
      <c r="O297" s="6">
        <v>1365.9269999999999</v>
      </c>
      <c r="P297" s="6">
        <v>1342</v>
      </c>
      <c r="Q297" s="6">
        <v>1342.13</v>
      </c>
      <c r="R297" s="6">
        <v>1354.9839999999999</v>
      </c>
      <c r="S297" s="6">
        <v>1352.62</v>
      </c>
      <c r="T297" s="6">
        <v>1351.056</v>
      </c>
      <c r="U297" s="6">
        <v>1353.9059999999999</v>
      </c>
      <c r="V297" s="6">
        <v>1346.3969999999999</v>
      </c>
      <c r="W297" s="6">
        <v>1357.5540000000001</v>
      </c>
      <c r="X297" s="6">
        <v>1363.4069999999999</v>
      </c>
      <c r="Y297" s="6">
        <v>1373.2850000000001</v>
      </c>
      <c r="Z297" s="6">
        <v>-120.29600000000001</v>
      </c>
      <c r="AA297" s="7" t="s">
        <v>978</v>
      </c>
      <c r="AB297" s="6">
        <v>31.285</v>
      </c>
      <c r="AC297" s="7">
        <v>2.3310000000000001E-2</v>
      </c>
    </row>
    <row r="298" spans="1:29" hidden="1" x14ac:dyDescent="0.2">
      <c r="A298" s="5" t="s">
        <v>979</v>
      </c>
      <c r="B298" s="5" t="s">
        <v>980</v>
      </c>
      <c r="C298" s="5" t="s">
        <v>981</v>
      </c>
      <c r="D298" s="5" t="s">
        <v>40</v>
      </c>
      <c r="E298" s="5" t="s">
        <v>41</v>
      </c>
      <c r="F298" s="6">
        <v>2266.8910000000001</v>
      </c>
      <c r="G298" s="6">
        <v>2260.3220000000001</v>
      </c>
      <c r="H298" s="6">
        <v>2249.1350000000002</v>
      </c>
      <c r="I298" s="6">
        <v>2223.4290000000001</v>
      </c>
      <c r="J298" s="6">
        <v>2220.6779999999999</v>
      </c>
      <c r="K298" s="6">
        <v>2219.2109999999998</v>
      </c>
      <c r="L298" s="6">
        <v>2241.002</v>
      </c>
      <c r="M298" s="6">
        <v>2225.799</v>
      </c>
      <c r="N298" s="6">
        <v>2218.741</v>
      </c>
      <c r="O298" s="6">
        <v>2230.4830000000002</v>
      </c>
      <c r="P298" s="6">
        <v>2231</v>
      </c>
      <c r="Q298" s="6">
        <v>2231.0949999999998</v>
      </c>
      <c r="R298" s="6">
        <v>2228.8710000000001</v>
      </c>
      <c r="S298" s="6">
        <v>2228.0909999999999</v>
      </c>
      <c r="T298" s="6">
        <v>2235.578</v>
      </c>
      <c r="U298" s="6">
        <v>2238.8890000000001</v>
      </c>
      <c r="V298" s="6">
        <v>2227.1109999999999</v>
      </c>
      <c r="W298" s="6">
        <v>2219.9810000000002</v>
      </c>
      <c r="X298" s="6">
        <v>2239.433</v>
      </c>
      <c r="Y298" s="6">
        <v>2257.0439999999999</v>
      </c>
      <c r="Z298" s="6">
        <v>-35.890999999999998</v>
      </c>
      <c r="AA298" s="7" t="s">
        <v>982</v>
      </c>
      <c r="AB298" s="6">
        <v>26.044</v>
      </c>
      <c r="AC298" s="7">
        <v>1.167E-2</v>
      </c>
    </row>
    <row r="299" spans="1:29" hidden="1" x14ac:dyDescent="0.2">
      <c r="A299" s="5" t="s">
        <v>983</v>
      </c>
      <c r="B299" s="5" t="s">
        <v>984</v>
      </c>
      <c r="C299" s="5" t="s">
        <v>985</v>
      </c>
      <c r="D299" s="5" t="s">
        <v>106</v>
      </c>
      <c r="E299" s="5" t="s">
        <v>41</v>
      </c>
      <c r="F299" s="6">
        <v>608.07600000000002</v>
      </c>
      <c r="G299" s="6">
        <v>603.79399999999998</v>
      </c>
      <c r="H299" s="6">
        <v>598.19799999999998</v>
      </c>
      <c r="I299" s="6">
        <v>588.97799999999995</v>
      </c>
      <c r="J299" s="6">
        <v>587.16999999999996</v>
      </c>
      <c r="K299" s="6">
        <v>582.78399999999999</v>
      </c>
      <c r="L299" s="6">
        <v>582.17999999999995</v>
      </c>
      <c r="M299" s="6">
        <v>583.351</v>
      </c>
      <c r="N299" s="6">
        <v>586.48500000000001</v>
      </c>
      <c r="O299" s="6">
        <v>585.89200000000005</v>
      </c>
      <c r="P299" s="6">
        <v>583</v>
      </c>
      <c r="Q299" s="6">
        <v>587.36500000000001</v>
      </c>
      <c r="R299" s="6">
        <v>587.93799999999999</v>
      </c>
      <c r="S299" s="6">
        <v>594.94000000000005</v>
      </c>
      <c r="T299" s="6">
        <v>595.053</v>
      </c>
      <c r="U299" s="6">
        <v>594.68499999999995</v>
      </c>
      <c r="V299" s="6">
        <v>598.42899999999997</v>
      </c>
      <c r="W299" s="6">
        <v>616.20899999999995</v>
      </c>
      <c r="X299" s="6">
        <v>607.596</v>
      </c>
      <c r="Y299" s="6">
        <v>611.91999999999996</v>
      </c>
      <c r="Z299" s="6">
        <v>-25.076000000000001</v>
      </c>
      <c r="AA299" s="7" t="s">
        <v>986</v>
      </c>
      <c r="AB299" s="6">
        <v>28.92</v>
      </c>
      <c r="AC299" s="7">
        <v>4.9610000000000001E-2</v>
      </c>
    </row>
    <row r="300" spans="1:29" hidden="1" x14ac:dyDescent="0.2">
      <c r="A300" s="5" t="s">
        <v>987</v>
      </c>
      <c r="B300" s="5" t="s">
        <v>988</v>
      </c>
      <c r="C300" s="5" t="s">
        <v>989</v>
      </c>
      <c r="D300" s="5" t="s">
        <v>40</v>
      </c>
      <c r="E300" s="5" t="s">
        <v>41</v>
      </c>
      <c r="F300" s="6">
        <v>3978.1280000000002</v>
      </c>
      <c r="G300" s="6">
        <v>4029.9479999999999</v>
      </c>
      <c r="H300" s="6">
        <v>4079.0949999999998</v>
      </c>
      <c r="I300" s="6">
        <v>4103.2510000000002</v>
      </c>
      <c r="J300" s="6">
        <v>4148.9880000000003</v>
      </c>
      <c r="K300" s="6">
        <v>4197.0720000000001</v>
      </c>
      <c r="L300" s="6">
        <v>4278.0640000000003</v>
      </c>
      <c r="M300" s="6">
        <v>4342.4459999999999</v>
      </c>
      <c r="N300" s="6">
        <v>4397.0209999999997</v>
      </c>
      <c r="O300" s="6">
        <v>4430.7209999999995</v>
      </c>
      <c r="P300" s="6">
        <v>4446</v>
      </c>
      <c r="Q300" s="6">
        <v>4445.7730000000001</v>
      </c>
      <c r="R300" s="6">
        <v>4456.8760000000002</v>
      </c>
      <c r="S300" s="6">
        <v>4451.0230000000001</v>
      </c>
      <c r="T300" s="6">
        <v>4447.9319999999998</v>
      </c>
      <c r="U300" s="6">
        <v>4471.2049999999999</v>
      </c>
      <c r="V300" s="6">
        <v>4504.192</v>
      </c>
      <c r="W300" s="6">
        <v>4513.28</v>
      </c>
      <c r="X300" s="6">
        <v>4576.4049999999997</v>
      </c>
      <c r="Y300" s="6">
        <v>4621.84</v>
      </c>
      <c r="Z300" s="6">
        <v>467.87200000000001</v>
      </c>
      <c r="AA300" s="7">
        <v>0.11761000000000001</v>
      </c>
      <c r="AB300" s="6">
        <v>175.84</v>
      </c>
      <c r="AC300" s="7">
        <v>3.9550000000000002E-2</v>
      </c>
    </row>
    <row r="301" spans="1:29" hidden="1" x14ac:dyDescent="0.2">
      <c r="A301" s="5" t="s">
        <v>990</v>
      </c>
      <c r="B301" s="5" t="s">
        <v>991</v>
      </c>
      <c r="C301" s="5" t="s">
        <v>992</v>
      </c>
      <c r="D301" s="5" t="s">
        <v>40</v>
      </c>
      <c r="E301" s="5" t="s">
        <v>41</v>
      </c>
      <c r="F301" s="6">
        <v>876.72400000000005</v>
      </c>
      <c r="G301" s="6">
        <v>884.84900000000005</v>
      </c>
      <c r="H301" s="6">
        <v>880.00099999999998</v>
      </c>
      <c r="I301" s="6">
        <v>871.35500000000002</v>
      </c>
      <c r="J301" s="6">
        <v>867.88300000000004</v>
      </c>
      <c r="K301" s="6">
        <v>865.83799999999997</v>
      </c>
      <c r="L301" s="6">
        <v>864.07399999999996</v>
      </c>
      <c r="M301" s="6">
        <v>858.5</v>
      </c>
      <c r="N301" s="6">
        <v>850.62199999999996</v>
      </c>
      <c r="O301" s="6">
        <v>843.03</v>
      </c>
      <c r="P301" s="6">
        <v>835</v>
      </c>
      <c r="Q301" s="6">
        <v>840.53300000000002</v>
      </c>
      <c r="R301" s="6">
        <v>860.85299999999995</v>
      </c>
      <c r="S301" s="6">
        <v>855.59</v>
      </c>
      <c r="T301" s="6">
        <v>851.55899999999997</v>
      </c>
      <c r="U301" s="6">
        <v>845.96799999999996</v>
      </c>
      <c r="V301" s="6">
        <v>834.06100000000004</v>
      </c>
      <c r="W301" s="6">
        <v>831.18299999999999</v>
      </c>
      <c r="X301" s="6">
        <v>835.78300000000002</v>
      </c>
      <c r="Y301" s="6">
        <v>830.41499999999996</v>
      </c>
      <c r="Z301" s="6">
        <v>-41.723999999999997</v>
      </c>
      <c r="AA301" s="7" t="s">
        <v>993</v>
      </c>
      <c r="AB301" s="6">
        <v>-4.585</v>
      </c>
      <c r="AC301" s="7" t="s">
        <v>994</v>
      </c>
    </row>
    <row r="302" spans="1:29" hidden="1" x14ac:dyDescent="0.2">
      <c r="A302" s="5" t="s">
        <v>995</v>
      </c>
      <c r="B302" s="5" t="s">
        <v>996</v>
      </c>
      <c r="C302" s="5" t="s">
        <v>997</v>
      </c>
      <c r="D302" s="5" t="s">
        <v>73</v>
      </c>
      <c r="E302" s="5" t="s">
        <v>41</v>
      </c>
      <c r="F302" s="6">
        <v>398.04</v>
      </c>
      <c r="G302" s="6">
        <v>397.78699999999998</v>
      </c>
      <c r="H302" s="6">
        <v>396.65</v>
      </c>
      <c r="I302" s="6">
        <v>395.91199999999998</v>
      </c>
      <c r="J302" s="6">
        <v>396.995</v>
      </c>
      <c r="K302" s="6">
        <v>396.291</v>
      </c>
      <c r="L302" s="6">
        <v>398.084</v>
      </c>
      <c r="M302" s="6">
        <v>397.92599999999999</v>
      </c>
      <c r="N302" s="6">
        <v>397.35</v>
      </c>
      <c r="O302" s="6">
        <v>395.45100000000002</v>
      </c>
      <c r="P302" s="6">
        <v>394</v>
      </c>
      <c r="Q302" s="6">
        <v>399.63499999999999</v>
      </c>
      <c r="R302" s="6">
        <v>396.93</v>
      </c>
      <c r="S302" s="6">
        <v>397.22399999999999</v>
      </c>
      <c r="T302" s="6">
        <v>398.68400000000003</v>
      </c>
      <c r="U302" s="6">
        <v>395.815</v>
      </c>
      <c r="V302" s="6">
        <v>396.41300000000001</v>
      </c>
      <c r="W302" s="6">
        <v>397.31599999999997</v>
      </c>
      <c r="X302" s="6">
        <v>396.93400000000003</v>
      </c>
      <c r="Y302" s="6">
        <v>397.84699999999998</v>
      </c>
      <c r="Z302" s="6">
        <v>-4.04</v>
      </c>
      <c r="AA302" s="7" t="s">
        <v>998</v>
      </c>
      <c r="AB302" s="6">
        <v>3.847</v>
      </c>
      <c r="AC302" s="7">
        <v>9.7599999999999996E-3</v>
      </c>
    </row>
    <row r="303" spans="1:29" hidden="1" x14ac:dyDescent="0.2">
      <c r="A303" s="5" t="s">
        <v>999</v>
      </c>
      <c r="B303" s="5" t="s">
        <v>216</v>
      </c>
      <c r="C303" s="5" t="s">
        <v>1000</v>
      </c>
      <c r="D303" s="5" t="s">
        <v>73</v>
      </c>
      <c r="E303" s="5" t="s">
        <v>41</v>
      </c>
      <c r="F303" s="6">
        <v>9096.2080000000005</v>
      </c>
      <c r="G303" s="6">
        <v>9397.59</v>
      </c>
      <c r="H303" s="6">
        <v>9686.0930000000008</v>
      </c>
      <c r="I303" s="6">
        <v>9982.3850000000002</v>
      </c>
      <c r="J303" s="6">
        <v>10263.397000000001</v>
      </c>
      <c r="K303" s="6">
        <v>10567.196</v>
      </c>
      <c r="L303" s="6">
        <v>10907.266</v>
      </c>
      <c r="M303" s="6">
        <v>11227.527</v>
      </c>
      <c r="N303" s="6">
        <v>11531.941999999999</v>
      </c>
      <c r="O303" s="6">
        <v>11777.655000000001</v>
      </c>
      <c r="P303" s="6">
        <v>11971</v>
      </c>
      <c r="Q303" s="6">
        <v>12045.496999999999</v>
      </c>
      <c r="R303" s="6">
        <v>12107.197</v>
      </c>
      <c r="S303" s="6">
        <v>12134.210999999999</v>
      </c>
      <c r="T303" s="6">
        <v>12271.003000000001</v>
      </c>
      <c r="U303" s="6">
        <v>12519.478999999999</v>
      </c>
      <c r="V303" s="6">
        <v>12698.294</v>
      </c>
      <c r="W303" s="6">
        <v>12954.106</v>
      </c>
      <c r="X303" s="6">
        <v>13276.072</v>
      </c>
      <c r="Y303" s="6">
        <v>13605.637000000001</v>
      </c>
      <c r="Z303" s="6">
        <v>2874.7919999999999</v>
      </c>
      <c r="AA303" s="7">
        <v>0.31603999999999999</v>
      </c>
      <c r="AB303" s="6">
        <v>1634.6369999999999</v>
      </c>
      <c r="AC303" s="7">
        <v>0.13655</v>
      </c>
    </row>
    <row r="304" spans="1:29" hidden="1" x14ac:dyDescent="0.2">
      <c r="A304" s="5" t="s">
        <v>1001</v>
      </c>
      <c r="B304" s="5" t="s">
        <v>1002</v>
      </c>
      <c r="C304" s="5" t="s">
        <v>1003</v>
      </c>
      <c r="D304" s="5" t="s">
        <v>91</v>
      </c>
      <c r="E304" s="5" t="s">
        <v>41</v>
      </c>
      <c r="F304" s="6">
        <v>72745.766000000003</v>
      </c>
      <c r="G304" s="6">
        <v>73077.83</v>
      </c>
      <c r="H304" s="6">
        <v>73057.495999999999</v>
      </c>
      <c r="I304" s="6">
        <v>73884.160000000003</v>
      </c>
      <c r="J304" s="6">
        <v>74346.907000000007</v>
      </c>
      <c r="K304" s="6">
        <v>74762.510999999999</v>
      </c>
      <c r="L304" s="6">
        <v>75373.436000000002</v>
      </c>
      <c r="M304" s="6">
        <v>75986.327000000005</v>
      </c>
      <c r="N304" s="6">
        <v>76626.069000000003</v>
      </c>
      <c r="O304" s="6">
        <v>77131.835999999996</v>
      </c>
      <c r="P304" s="6">
        <v>77427</v>
      </c>
      <c r="Q304" s="6">
        <v>77633.642000000007</v>
      </c>
      <c r="R304" s="6">
        <v>77881.485000000001</v>
      </c>
      <c r="S304" s="6">
        <v>78308.551999999996</v>
      </c>
      <c r="T304" s="6">
        <v>78766.38</v>
      </c>
      <c r="U304" s="6">
        <v>78853.16</v>
      </c>
      <c r="V304" s="6">
        <v>78981.766000000003</v>
      </c>
      <c r="W304" s="6">
        <v>79398.127999999997</v>
      </c>
      <c r="X304" s="6">
        <v>79652.989000000001</v>
      </c>
      <c r="Y304" s="6">
        <v>79855.489000000001</v>
      </c>
      <c r="Z304" s="6">
        <v>4681.2340000000004</v>
      </c>
      <c r="AA304" s="7">
        <v>6.4350000000000004E-2</v>
      </c>
      <c r="AB304" s="6">
        <v>2428.489</v>
      </c>
      <c r="AC304" s="7">
        <v>3.1359999999999999E-2</v>
      </c>
    </row>
    <row r="305" spans="1:29" hidden="1" x14ac:dyDescent="0.2">
      <c r="A305" s="5" t="s">
        <v>1004</v>
      </c>
      <c r="B305" s="5" t="s">
        <v>1005</v>
      </c>
      <c r="C305" s="5" t="s">
        <v>1006</v>
      </c>
      <c r="D305" s="5" t="s">
        <v>40</v>
      </c>
      <c r="E305" s="5" t="s">
        <v>41</v>
      </c>
      <c r="F305" s="6">
        <v>20857.091</v>
      </c>
      <c r="G305" s="6">
        <v>21593.238000000001</v>
      </c>
      <c r="H305" s="6">
        <v>22452.291000000001</v>
      </c>
      <c r="I305" s="6">
        <v>23312.233</v>
      </c>
      <c r="J305" s="6">
        <v>24236.864000000001</v>
      </c>
      <c r="K305" s="6">
        <v>25301.428</v>
      </c>
      <c r="L305" s="6">
        <v>26262.012999999999</v>
      </c>
      <c r="M305" s="6">
        <v>27264.959999999999</v>
      </c>
      <c r="N305" s="6">
        <v>28219.795999999998</v>
      </c>
      <c r="O305" s="6">
        <v>29069.97</v>
      </c>
      <c r="P305" s="6">
        <v>29740</v>
      </c>
      <c r="Q305" s="6">
        <v>30023.548999999999</v>
      </c>
      <c r="R305" s="6">
        <v>30287.156999999999</v>
      </c>
      <c r="S305" s="6">
        <v>30833.34</v>
      </c>
      <c r="T305" s="6">
        <v>31324.484</v>
      </c>
      <c r="U305" s="6">
        <v>31813.651000000002</v>
      </c>
      <c r="V305" s="6">
        <v>32516.337</v>
      </c>
      <c r="W305" s="6">
        <v>33023.195</v>
      </c>
      <c r="X305" s="6">
        <v>33728.03</v>
      </c>
      <c r="Y305" s="6">
        <v>34234.487000000001</v>
      </c>
      <c r="Z305" s="6">
        <v>8882.9089999999997</v>
      </c>
      <c r="AA305" s="7">
        <v>0.42588999999999999</v>
      </c>
      <c r="AB305" s="6">
        <v>4494.4870000000001</v>
      </c>
      <c r="AC305" s="7">
        <v>0.15112999999999999</v>
      </c>
    </row>
    <row r="306" spans="1:29" hidden="1" x14ac:dyDescent="0.2">
      <c r="A306" s="5" t="s">
        <v>1007</v>
      </c>
      <c r="B306" s="5" t="s">
        <v>1008</v>
      </c>
      <c r="C306" s="5" t="s">
        <v>1009</v>
      </c>
      <c r="D306" s="5" t="s">
        <v>91</v>
      </c>
      <c r="E306" s="5" t="s">
        <v>41</v>
      </c>
      <c r="F306" s="6">
        <v>4225.116</v>
      </c>
      <c r="G306" s="6">
        <v>4306.9049999999997</v>
      </c>
      <c r="H306" s="6">
        <v>4367.3829999999998</v>
      </c>
      <c r="I306" s="6">
        <v>4478.3789999999999</v>
      </c>
      <c r="J306" s="6">
        <v>4567.62</v>
      </c>
      <c r="K306" s="6">
        <v>4653.9210000000003</v>
      </c>
      <c r="L306" s="6">
        <v>4752.4390000000003</v>
      </c>
      <c r="M306" s="6">
        <v>4851.3270000000002</v>
      </c>
      <c r="N306" s="6">
        <v>4952.17</v>
      </c>
      <c r="O306" s="6">
        <v>5044.5209999999997</v>
      </c>
      <c r="P306" s="6">
        <v>5123</v>
      </c>
      <c r="Q306" s="6">
        <v>5184.8670000000002</v>
      </c>
      <c r="R306" s="6">
        <v>5222.88</v>
      </c>
      <c r="S306" s="6">
        <v>5266.375</v>
      </c>
      <c r="T306" s="6">
        <v>5314.835</v>
      </c>
      <c r="U306" s="6">
        <v>5320.1660000000002</v>
      </c>
      <c r="V306" s="6">
        <v>5313.63</v>
      </c>
      <c r="W306" s="6">
        <v>5351.07</v>
      </c>
      <c r="X306" s="6">
        <v>5391.4369999999999</v>
      </c>
      <c r="Y306" s="6">
        <v>5419.9520000000002</v>
      </c>
      <c r="Z306" s="6">
        <v>897.88400000000001</v>
      </c>
      <c r="AA306" s="7">
        <v>0.21251</v>
      </c>
      <c r="AB306" s="6">
        <v>296.952</v>
      </c>
      <c r="AC306" s="7">
        <v>5.7959999999999998E-2</v>
      </c>
    </row>
    <row r="308" spans="1:29" s="4" customFormat="1" x14ac:dyDescent="0.2">
      <c r="A308" s="4" t="s">
        <v>1010</v>
      </c>
    </row>
    <row r="309" spans="1:29" s="4" customFormat="1" x14ac:dyDescent="0.2">
      <c r="A309" s="4" t="s">
        <v>1011</v>
      </c>
    </row>
    <row r="310" spans="1:29" s="4" customFormat="1" x14ac:dyDescent="0.2">
      <c r="A310" s="4" t="s">
        <v>1012</v>
      </c>
    </row>
    <row r="311" spans="1:29" s="4" customFormat="1" x14ac:dyDescent="0.2">
      <c r="A311" s="4" t="s">
        <v>1013</v>
      </c>
    </row>
    <row r="312" spans="1:29" s="3" customFormat="1" x14ac:dyDescent="0.2">
      <c r="A312" s="3" t="s">
        <v>2</v>
      </c>
    </row>
    <row r="313" spans="1:29" s="4" customFormat="1" x14ac:dyDescent="0.2">
      <c r="A313" s="4" t="s">
        <v>1014</v>
      </c>
    </row>
  </sheetData>
  <autoFilter ref="A11:AC306" xr:uid="{760DBA6E-E28A-40D2-AF71-85CD1CD827FA}">
    <filterColumn colId="0">
      <filters>
        <filter val="Steilacoom Historical School District"/>
      </filters>
    </filterColumn>
  </autoFilter>
  <pageMargins left="0.75" right="0.75" top="1" bottom="1" header="0.5" footer="0.5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AC313"/>
  <sheetViews>
    <sheetView workbookViewId="0">
      <selection activeCell="A255" sqref="A255:XFD255"/>
    </sheetView>
  </sheetViews>
  <sheetFormatPr defaultColWidth="9.28515625" defaultRowHeight="10.199999999999999" x14ac:dyDescent="0.2"/>
  <cols>
    <col min="1" max="1" width="41.7109375" style="1" bestFit="1" customWidth="1"/>
    <col min="2" max="4" width="11.7109375" style="1" bestFit="1" customWidth="1"/>
    <col min="5" max="5" width="20" style="1" bestFit="1" customWidth="1"/>
    <col min="6" max="29" width="11.7109375" style="1" bestFit="1" customWidth="1"/>
    <col min="30" max="16384" width="9.28515625" style="1"/>
  </cols>
  <sheetData>
    <row r="1" spans="1:29" s="2" customFormat="1" ht="12" x14ac:dyDescent="0.25">
      <c r="A1" s="2" t="s">
        <v>1015</v>
      </c>
    </row>
    <row r="2" spans="1:29" s="2" customFormat="1" ht="12" x14ac:dyDescent="0.25">
      <c r="A2" s="2" t="s">
        <v>1</v>
      </c>
    </row>
    <row r="3" spans="1:29" s="3" customFormat="1" x14ac:dyDescent="0.2">
      <c r="A3" s="3" t="s">
        <v>2</v>
      </c>
    </row>
    <row r="4" spans="1:29" s="4" customFormat="1" x14ac:dyDescent="0.2">
      <c r="A4" s="4" t="s">
        <v>3</v>
      </c>
    </row>
    <row r="5" spans="1:29" s="4" customFormat="1" x14ac:dyDescent="0.2">
      <c r="A5" s="4" t="s">
        <v>4</v>
      </c>
    </row>
    <row r="6" spans="1:29" s="3" customFormat="1" x14ac:dyDescent="0.2">
      <c r="A6" s="3" t="s">
        <v>2</v>
      </c>
    </row>
    <row r="7" spans="1:29" s="4" customFormat="1" x14ac:dyDescent="0.2">
      <c r="A7" s="4" t="s">
        <v>5</v>
      </c>
    </row>
    <row r="8" spans="1:29" s="4" customFormat="1" x14ac:dyDescent="0.2">
      <c r="A8" s="4" t="s">
        <v>6</v>
      </c>
    </row>
    <row r="9" spans="1:29" s="4" customFormat="1" x14ac:dyDescent="0.2">
      <c r="A9" s="4" t="s">
        <v>7</v>
      </c>
    </row>
    <row r="11" spans="1:29" s="11" customFormat="1" ht="69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9" t="s">
        <v>1016</v>
      </c>
      <c r="G11" s="9" t="s">
        <v>1017</v>
      </c>
      <c r="H11" s="9" t="s">
        <v>1018</v>
      </c>
      <c r="I11" s="9" t="s">
        <v>1019</v>
      </c>
      <c r="J11" s="9" t="s">
        <v>1020</v>
      </c>
      <c r="K11" s="9" t="s">
        <v>1021</v>
      </c>
      <c r="L11" s="9" t="s">
        <v>1022</v>
      </c>
      <c r="M11" s="9" t="s">
        <v>1023</v>
      </c>
      <c r="N11" s="9" t="s">
        <v>1024</v>
      </c>
      <c r="O11" s="9" t="s">
        <v>1025</v>
      </c>
      <c r="P11" s="9" t="s">
        <v>1026</v>
      </c>
      <c r="Q11" s="9" t="s">
        <v>1027</v>
      </c>
      <c r="R11" s="9" t="s">
        <v>1028</v>
      </c>
      <c r="S11" s="9" t="s">
        <v>1029</v>
      </c>
      <c r="T11" s="9" t="s">
        <v>1030</v>
      </c>
      <c r="U11" s="9" t="s">
        <v>1031</v>
      </c>
      <c r="V11" s="9" t="s">
        <v>1032</v>
      </c>
      <c r="W11" s="9" t="s">
        <v>1033</v>
      </c>
      <c r="X11" s="9" t="s">
        <v>1034</v>
      </c>
      <c r="Y11" s="9" t="s">
        <v>1035</v>
      </c>
      <c r="Z11" s="9" t="s">
        <v>1036</v>
      </c>
      <c r="AA11" s="10" t="s">
        <v>1037</v>
      </c>
      <c r="AB11" s="9" t="s">
        <v>1038</v>
      </c>
      <c r="AC11" s="10" t="s">
        <v>1039</v>
      </c>
    </row>
    <row r="12" spans="1:29" hidden="1" x14ac:dyDescent="0.2">
      <c r="A12" s="5" t="s">
        <v>37</v>
      </c>
      <c r="B12" s="5" t="s">
        <v>38</v>
      </c>
      <c r="C12" s="5" t="s">
        <v>39</v>
      </c>
      <c r="D12" s="5" t="s">
        <v>40</v>
      </c>
      <c r="E12" s="5" t="s">
        <v>41</v>
      </c>
      <c r="F12" s="6">
        <v>19804.785</v>
      </c>
      <c r="G12" s="6">
        <v>19983.187999999998</v>
      </c>
      <c r="H12" s="6">
        <v>20001.545999999998</v>
      </c>
      <c r="I12" s="6">
        <v>19909.003000000001</v>
      </c>
      <c r="J12" s="6">
        <v>19976.812000000002</v>
      </c>
      <c r="K12" s="6">
        <v>20072.952000000001</v>
      </c>
      <c r="L12" s="6">
        <v>20172.795999999998</v>
      </c>
      <c r="M12" s="6">
        <v>20186.463</v>
      </c>
      <c r="N12" s="6">
        <v>20139.743999999999</v>
      </c>
      <c r="O12" s="6">
        <v>20079.927</v>
      </c>
      <c r="P12" s="6">
        <v>20022</v>
      </c>
      <c r="Q12" s="6">
        <v>19997.608</v>
      </c>
      <c r="R12" s="6">
        <v>20019.968000000001</v>
      </c>
      <c r="S12" s="6">
        <v>19990.344000000001</v>
      </c>
      <c r="T12" s="6">
        <v>19969.678</v>
      </c>
      <c r="U12" s="6">
        <v>19881.103999999999</v>
      </c>
      <c r="V12" s="6">
        <v>19832.028999999999</v>
      </c>
      <c r="W12" s="6">
        <v>19786.948</v>
      </c>
      <c r="X12" s="6">
        <v>19843.536</v>
      </c>
      <c r="Y12" s="6">
        <v>19933.382000000001</v>
      </c>
      <c r="Z12" s="6">
        <v>217.215</v>
      </c>
      <c r="AA12" s="7">
        <v>1.0970000000000001E-2</v>
      </c>
      <c r="AB12" s="6">
        <v>-88.617999999999995</v>
      </c>
      <c r="AC12" s="7" t="s">
        <v>1040</v>
      </c>
    </row>
    <row r="13" spans="1:29" hidden="1" x14ac:dyDescent="0.2">
      <c r="A13" s="5" t="s">
        <v>43</v>
      </c>
      <c r="B13" s="5" t="s">
        <v>44</v>
      </c>
      <c r="C13" s="5" t="s">
        <v>45</v>
      </c>
      <c r="D13" s="5" t="s">
        <v>40</v>
      </c>
      <c r="E13" s="5" t="s">
        <v>41</v>
      </c>
      <c r="F13" s="6">
        <v>2865.7779999999998</v>
      </c>
      <c r="G13" s="6">
        <v>2956.482</v>
      </c>
      <c r="H13" s="6">
        <v>3045.3389999999999</v>
      </c>
      <c r="I13" s="6">
        <v>3115.28</v>
      </c>
      <c r="J13" s="6">
        <v>3201.3359999999998</v>
      </c>
      <c r="K13" s="6">
        <v>3289.123</v>
      </c>
      <c r="L13" s="6">
        <v>3403.1970000000001</v>
      </c>
      <c r="M13" s="6">
        <v>3504.6590000000001</v>
      </c>
      <c r="N13" s="6">
        <v>3598.4580000000001</v>
      </c>
      <c r="O13" s="6">
        <v>3675.1329999999998</v>
      </c>
      <c r="P13" s="6">
        <v>3736</v>
      </c>
      <c r="Q13" s="6">
        <v>3791.7620000000002</v>
      </c>
      <c r="R13" s="6">
        <v>3801.7809999999999</v>
      </c>
      <c r="S13" s="6">
        <v>3798.3090000000002</v>
      </c>
      <c r="T13" s="6">
        <v>3808.3029999999999</v>
      </c>
      <c r="U13" s="6">
        <v>3835.54</v>
      </c>
      <c r="V13" s="6">
        <v>3853.5079999999998</v>
      </c>
      <c r="W13" s="6">
        <v>3927.2260000000001</v>
      </c>
      <c r="X13" s="6">
        <v>3984.3159999999998</v>
      </c>
      <c r="Y13" s="6">
        <v>4069.8029999999999</v>
      </c>
      <c r="Z13" s="6">
        <v>870.22199999999998</v>
      </c>
      <c r="AA13" s="7">
        <v>0.30365999999999999</v>
      </c>
      <c r="AB13" s="6">
        <v>333.803</v>
      </c>
      <c r="AC13" s="7">
        <v>8.9349999999999999E-2</v>
      </c>
    </row>
    <row r="14" spans="1:29" hidden="1" x14ac:dyDescent="0.2">
      <c r="A14" s="5" t="s">
        <v>46</v>
      </c>
      <c r="B14" s="5" t="s">
        <v>47</v>
      </c>
      <c r="C14" s="5" t="s">
        <v>48</v>
      </c>
      <c r="D14" s="5" t="s">
        <v>49</v>
      </c>
      <c r="E14" s="5" t="s">
        <v>41</v>
      </c>
      <c r="F14" s="6">
        <v>513.44200000000001</v>
      </c>
      <c r="G14" s="6">
        <v>515.41999999999996</v>
      </c>
      <c r="H14" s="6">
        <v>509.00200000000001</v>
      </c>
      <c r="I14" s="6">
        <v>498.81799999999998</v>
      </c>
      <c r="J14" s="6">
        <v>501.52699999999999</v>
      </c>
      <c r="K14" s="6">
        <v>500.03199999999998</v>
      </c>
      <c r="L14" s="6">
        <v>498.995</v>
      </c>
      <c r="M14" s="6">
        <v>499.52199999999999</v>
      </c>
      <c r="N14" s="6">
        <v>499.74400000000003</v>
      </c>
      <c r="O14" s="6">
        <v>495.47699999999998</v>
      </c>
      <c r="P14" s="6">
        <v>489</v>
      </c>
      <c r="Q14" s="6">
        <v>489.62099999999998</v>
      </c>
      <c r="R14" s="6">
        <v>490.42399999999998</v>
      </c>
      <c r="S14" s="6">
        <v>490.43</v>
      </c>
      <c r="T14" s="6">
        <v>485.47199999999998</v>
      </c>
      <c r="U14" s="6">
        <v>483.93200000000002</v>
      </c>
      <c r="V14" s="6">
        <v>477.08800000000002</v>
      </c>
      <c r="W14" s="6">
        <v>475.85399999999998</v>
      </c>
      <c r="X14" s="6">
        <v>473.68299999999999</v>
      </c>
      <c r="Y14" s="6">
        <v>473.06200000000001</v>
      </c>
      <c r="Z14" s="6">
        <v>-24.442</v>
      </c>
      <c r="AA14" s="7" t="s">
        <v>50</v>
      </c>
      <c r="AB14" s="6">
        <v>-15.938000000000001</v>
      </c>
      <c r="AC14" s="7" t="s">
        <v>51</v>
      </c>
    </row>
    <row r="15" spans="1:29" hidden="1" x14ac:dyDescent="0.2">
      <c r="A15" s="5" t="s">
        <v>52</v>
      </c>
      <c r="B15" s="5" t="s">
        <v>53</v>
      </c>
      <c r="C15" s="5" t="s">
        <v>54</v>
      </c>
      <c r="D15" s="5" t="s">
        <v>55</v>
      </c>
      <c r="E15" s="5" t="s">
        <v>41</v>
      </c>
      <c r="F15" s="6">
        <v>18466.493999999999</v>
      </c>
      <c r="G15" s="6">
        <v>18619.159</v>
      </c>
      <c r="H15" s="6">
        <v>18828.134999999998</v>
      </c>
      <c r="I15" s="6">
        <v>18887.173999999999</v>
      </c>
      <c r="J15" s="6">
        <v>19157.064999999999</v>
      </c>
      <c r="K15" s="6">
        <v>19345.967000000001</v>
      </c>
      <c r="L15" s="6">
        <v>19652.706999999999</v>
      </c>
      <c r="M15" s="6">
        <v>19896.792000000001</v>
      </c>
      <c r="N15" s="6">
        <v>20095.652999999998</v>
      </c>
      <c r="O15" s="6">
        <v>20240.717000000001</v>
      </c>
      <c r="P15" s="6">
        <v>20226</v>
      </c>
      <c r="Q15" s="6">
        <v>20340.166000000001</v>
      </c>
      <c r="R15" s="6">
        <v>20453.462</v>
      </c>
      <c r="S15" s="6">
        <v>20609.337</v>
      </c>
      <c r="T15" s="6">
        <v>20733.353999999999</v>
      </c>
      <c r="U15" s="6">
        <v>20905.784</v>
      </c>
      <c r="V15" s="6">
        <v>21303.253000000001</v>
      </c>
      <c r="W15" s="6">
        <v>21641.404999999999</v>
      </c>
      <c r="X15" s="6">
        <v>21961.638999999999</v>
      </c>
      <c r="Y15" s="6">
        <v>22701.429</v>
      </c>
      <c r="Z15" s="6">
        <v>1759.5060000000001</v>
      </c>
      <c r="AA15" s="7">
        <v>9.5280000000000004E-2</v>
      </c>
      <c r="AB15" s="6">
        <v>2475.4290000000001</v>
      </c>
      <c r="AC15" s="7">
        <v>0.12239</v>
      </c>
    </row>
    <row r="16" spans="1:29" hidden="1" x14ac:dyDescent="0.2">
      <c r="A16" s="5" t="s">
        <v>56</v>
      </c>
      <c r="B16" s="5" t="s">
        <v>57</v>
      </c>
      <c r="C16" s="5" t="s">
        <v>58</v>
      </c>
      <c r="D16" s="5" t="s">
        <v>55</v>
      </c>
      <c r="E16" s="5" t="s">
        <v>41</v>
      </c>
      <c r="F16" s="6">
        <v>23497.118999999999</v>
      </c>
      <c r="G16" s="6">
        <v>24142.794000000002</v>
      </c>
      <c r="H16" s="6">
        <v>24787.498</v>
      </c>
      <c r="I16" s="6">
        <v>25394.167000000001</v>
      </c>
      <c r="J16" s="6">
        <v>25930.629000000001</v>
      </c>
      <c r="K16" s="6">
        <v>26610.111000000001</v>
      </c>
      <c r="L16" s="6">
        <v>27382.696</v>
      </c>
      <c r="M16" s="6">
        <v>28097.321</v>
      </c>
      <c r="N16" s="6">
        <v>28679.27</v>
      </c>
      <c r="O16" s="6">
        <v>29111.073</v>
      </c>
      <c r="P16" s="6">
        <v>29582</v>
      </c>
      <c r="Q16" s="6">
        <v>29641.848000000002</v>
      </c>
      <c r="R16" s="6">
        <v>29745.169000000002</v>
      </c>
      <c r="S16" s="6">
        <v>30107.514999999999</v>
      </c>
      <c r="T16" s="6">
        <v>30322.065999999999</v>
      </c>
      <c r="U16" s="6">
        <v>30769.47</v>
      </c>
      <c r="V16" s="6">
        <v>31242.753000000001</v>
      </c>
      <c r="W16" s="6">
        <v>31775.108</v>
      </c>
      <c r="X16" s="6">
        <v>32722.544999999998</v>
      </c>
      <c r="Y16" s="6">
        <v>33426.459000000003</v>
      </c>
      <c r="Z16" s="6">
        <v>6084.8810000000003</v>
      </c>
      <c r="AA16" s="7">
        <v>0.25896000000000002</v>
      </c>
      <c r="AB16" s="6">
        <v>3844.4589999999998</v>
      </c>
      <c r="AC16" s="7">
        <v>0.12995999999999999</v>
      </c>
    </row>
    <row r="17" spans="1:29" hidden="1" x14ac:dyDescent="0.2">
      <c r="A17" s="5" t="s">
        <v>59</v>
      </c>
      <c r="B17" s="5" t="s">
        <v>60</v>
      </c>
      <c r="C17" s="5" t="s">
        <v>61</v>
      </c>
      <c r="D17" s="5" t="s">
        <v>62</v>
      </c>
      <c r="E17" s="5" t="s">
        <v>41</v>
      </c>
      <c r="F17" s="6">
        <v>2859.3629999999998</v>
      </c>
      <c r="G17" s="6">
        <v>2896.78</v>
      </c>
      <c r="H17" s="6">
        <v>2920.453</v>
      </c>
      <c r="I17" s="6">
        <v>2951.75</v>
      </c>
      <c r="J17" s="6">
        <v>2984.7950000000001</v>
      </c>
      <c r="K17" s="6">
        <v>3030.7669999999998</v>
      </c>
      <c r="L17" s="6">
        <v>3088.0889999999999</v>
      </c>
      <c r="M17" s="6">
        <v>3145.71</v>
      </c>
      <c r="N17" s="6">
        <v>3184.6590000000001</v>
      </c>
      <c r="O17" s="6">
        <v>3217.9369999999999</v>
      </c>
      <c r="P17" s="6">
        <v>3245</v>
      </c>
      <c r="Q17" s="6">
        <v>3248.9470000000001</v>
      </c>
      <c r="R17" s="6">
        <v>3263.2420000000002</v>
      </c>
      <c r="S17" s="6">
        <v>3296.9009999999998</v>
      </c>
      <c r="T17" s="6">
        <v>3328.5259999999998</v>
      </c>
      <c r="U17" s="6">
        <v>3342.489</v>
      </c>
      <c r="V17" s="6">
        <v>3393.5549999999998</v>
      </c>
      <c r="W17" s="6">
        <v>3421.5749999999998</v>
      </c>
      <c r="X17" s="6">
        <v>3453.6190000000001</v>
      </c>
      <c r="Y17" s="6">
        <v>3477.1239999999998</v>
      </c>
      <c r="Z17" s="6">
        <v>385.637</v>
      </c>
      <c r="AA17" s="7">
        <v>0.13486999999999999</v>
      </c>
      <c r="AB17" s="6">
        <v>232.124</v>
      </c>
      <c r="AC17" s="7">
        <v>7.1529999999999996E-2</v>
      </c>
    </row>
    <row r="18" spans="1:29" hidden="1" x14ac:dyDescent="0.2">
      <c r="A18" s="5" t="s">
        <v>63</v>
      </c>
      <c r="B18" s="5" t="s">
        <v>64</v>
      </c>
      <c r="C18" s="5" t="s">
        <v>65</v>
      </c>
      <c r="D18" s="5" t="s">
        <v>66</v>
      </c>
      <c r="E18" s="5" t="s">
        <v>41</v>
      </c>
      <c r="F18" s="6">
        <v>68035.975000000006</v>
      </c>
      <c r="G18" s="6">
        <v>69523.331000000006</v>
      </c>
      <c r="H18" s="6">
        <v>71151.876000000004</v>
      </c>
      <c r="I18" s="6">
        <v>72334.442999999999</v>
      </c>
      <c r="J18" s="6">
        <v>73605.861000000004</v>
      </c>
      <c r="K18" s="6">
        <v>74939.679000000004</v>
      </c>
      <c r="L18" s="6">
        <v>76940.967000000004</v>
      </c>
      <c r="M18" s="6">
        <v>78755.895999999993</v>
      </c>
      <c r="N18" s="6">
        <v>80306.615999999995</v>
      </c>
      <c r="O18" s="6">
        <v>81738.149000000005</v>
      </c>
      <c r="P18" s="6">
        <v>83292</v>
      </c>
      <c r="Q18" s="6">
        <v>83782.688999999998</v>
      </c>
      <c r="R18" s="6">
        <v>84373.737999999998</v>
      </c>
      <c r="S18" s="6">
        <v>86411.585999999996</v>
      </c>
      <c r="T18" s="6">
        <v>88030.944000000003</v>
      </c>
      <c r="U18" s="6">
        <v>89206.236000000004</v>
      </c>
      <c r="V18" s="6">
        <v>91033.423999999999</v>
      </c>
      <c r="W18" s="6">
        <v>92963.963000000003</v>
      </c>
      <c r="X18" s="6">
        <v>94608.744999999995</v>
      </c>
      <c r="Y18" s="6">
        <v>95870.065000000002</v>
      </c>
      <c r="Z18" s="6">
        <v>15256.025</v>
      </c>
      <c r="AA18" s="7">
        <v>0.22423000000000001</v>
      </c>
      <c r="AB18" s="6">
        <v>12578.065000000001</v>
      </c>
      <c r="AC18" s="7">
        <v>0.15101000000000001</v>
      </c>
    </row>
    <row r="19" spans="1:29" hidden="1" x14ac:dyDescent="0.2">
      <c r="A19" s="5" t="s">
        <v>67</v>
      </c>
      <c r="B19" s="5" t="s">
        <v>68</v>
      </c>
      <c r="C19" s="5" t="s">
        <v>69</v>
      </c>
      <c r="D19" s="5" t="s">
        <v>66</v>
      </c>
      <c r="E19" s="5" t="s">
        <v>41</v>
      </c>
      <c r="F19" s="6">
        <v>20145.162</v>
      </c>
      <c r="G19" s="6">
        <v>20408.985000000001</v>
      </c>
      <c r="H19" s="6">
        <v>20746.647000000001</v>
      </c>
      <c r="I19" s="6">
        <v>21059.633999999998</v>
      </c>
      <c r="J19" s="6">
        <v>21302.308000000001</v>
      </c>
      <c r="K19" s="6">
        <v>21381.524000000001</v>
      </c>
      <c r="L19" s="6">
        <v>21822.925999999999</v>
      </c>
      <c r="M19" s="6">
        <v>22204.463</v>
      </c>
      <c r="N19" s="6">
        <v>22514.788</v>
      </c>
      <c r="O19" s="6">
        <v>22733.472000000002</v>
      </c>
      <c r="P19" s="6">
        <v>22814</v>
      </c>
      <c r="Q19" s="6">
        <v>22823</v>
      </c>
      <c r="R19" s="6">
        <v>22893</v>
      </c>
      <c r="S19" s="6">
        <v>22983</v>
      </c>
      <c r="T19" s="6">
        <v>23127</v>
      </c>
      <c r="U19" s="6">
        <v>23158</v>
      </c>
      <c r="V19" s="6">
        <v>23507</v>
      </c>
      <c r="W19" s="6">
        <v>23699</v>
      </c>
      <c r="X19" s="6">
        <v>24092</v>
      </c>
      <c r="Y19" s="6">
        <v>24314</v>
      </c>
      <c r="Z19" s="6">
        <v>2668.8380000000002</v>
      </c>
      <c r="AA19" s="7">
        <v>0.13247999999999999</v>
      </c>
      <c r="AB19" s="6">
        <v>1500</v>
      </c>
      <c r="AC19" s="7">
        <v>6.5750000000000003E-2</v>
      </c>
    </row>
    <row r="20" spans="1:29" hidden="1" x14ac:dyDescent="0.2">
      <c r="A20" s="5" t="s">
        <v>70</v>
      </c>
      <c r="B20" s="5" t="s">
        <v>71</v>
      </c>
      <c r="C20" s="5" t="s">
        <v>72</v>
      </c>
      <c r="D20" s="5" t="s">
        <v>73</v>
      </c>
      <c r="E20" s="5" t="s">
        <v>41</v>
      </c>
      <c r="F20" s="6">
        <v>46966.949000000001</v>
      </c>
      <c r="G20" s="6">
        <v>48683.322</v>
      </c>
      <c r="H20" s="6">
        <v>51055.614000000001</v>
      </c>
      <c r="I20" s="6">
        <v>53034.830999999998</v>
      </c>
      <c r="J20" s="6">
        <v>55310.665000000001</v>
      </c>
      <c r="K20" s="6">
        <v>57294.73</v>
      </c>
      <c r="L20" s="6">
        <v>59422.082999999999</v>
      </c>
      <c r="M20" s="6">
        <v>61205.008000000002</v>
      </c>
      <c r="N20" s="6">
        <v>62789.478999999999</v>
      </c>
      <c r="O20" s="6">
        <v>64087.498</v>
      </c>
      <c r="P20" s="6">
        <v>64932</v>
      </c>
      <c r="Q20" s="6">
        <v>65606.790999999997</v>
      </c>
      <c r="R20" s="6">
        <v>66174.744999999995</v>
      </c>
      <c r="S20" s="6">
        <v>67063.255999999994</v>
      </c>
      <c r="T20" s="6">
        <v>68296.172000000006</v>
      </c>
      <c r="U20" s="6">
        <v>70165.303</v>
      </c>
      <c r="V20" s="6">
        <v>72610.706999999995</v>
      </c>
      <c r="W20" s="6">
        <v>75668.354999999996</v>
      </c>
      <c r="X20" s="6">
        <v>78771.013999999996</v>
      </c>
      <c r="Y20" s="6">
        <v>81325.08</v>
      </c>
      <c r="Z20" s="6">
        <v>17965.050999999999</v>
      </c>
      <c r="AA20" s="7">
        <v>0.38250000000000001</v>
      </c>
      <c r="AB20" s="6">
        <v>16393.080000000002</v>
      </c>
      <c r="AC20" s="7">
        <v>0.25247000000000003</v>
      </c>
    </row>
    <row r="21" spans="1:29" hidden="1" x14ac:dyDescent="0.2">
      <c r="A21" s="5" t="s">
        <v>74</v>
      </c>
      <c r="B21" s="5" t="s">
        <v>75</v>
      </c>
      <c r="C21" s="5" t="s">
        <v>76</v>
      </c>
      <c r="D21" s="5" t="s">
        <v>66</v>
      </c>
      <c r="E21" s="5" t="s">
        <v>41</v>
      </c>
      <c r="F21" s="6">
        <v>112683.20699999999</v>
      </c>
      <c r="G21" s="6">
        <v>113646.239</v>
      </c>
      <c r="H21" s="6">
        <v>114832.7</v>
      </c>
      <c r="I21" s="6">
        <v>115283.296</v>
      </c>
      <c r="J21" s="6">
        <v>115875.22</v>
      </c>
      <c r="K21" s="6">
        <v>116556.092</v>
      </c>
      <c r="L21" s="6">
        <v>118280.87300000001</v>
      </c>
      <c r="M21" s="6">
        <v>119722.516</v>
      </c>
      <c r="N21" s="6">
        <v>120786.894</v>
      </c>
      <c r="O21" s="6">
        <v>121722.65300000001</v>
      </c>
      <c r="P21" s="6">
        <v>122924</v>
      </c>
      <c r="Q21" s="6">
        <v>123916.113</v>
      </c>
      <c r="R21" s="6">
        <v>125156.708</v>
      </c>
      <c r="S21" s="6">
        <v>126781.334</v>
      </c>
      <c r="T21" s="6">
        <v>128910.986</v>
      </c>
      <c r="U21" s="6">
        <v>129576.677</v>
      </c>
      <c r="V21" s="6">
        <v>133850.50399999999</v>
      </c>
      <c r="W21" s="6">
        <v>135638.42800000001</v>
      </c>
      <c r="X21" s="6">
        <v>137591.644</v>
      </c>
      <c r="Y21" s="6">
        <v>141134.639</v>
      </c>
      <c r="Z21" s="6">
        <v>10240.793</v>
      </c>
      <c r="AA21" s="7">
        <v>9.0880000000000002E-2</v>
      </c>
      <c r="AB21" s="6">
        <v>18210.638999999999</v>
      </c>
      <c r="AC21" s="7">
        <v>0.14815</v>
      </c>
    </row>
    <row r="22" spans="1:29" hidden="1" x14ac:dyDescent="0.2">
      <c r="A22" s="5" t="s">
        <v>77</v>
      </c>
      <c r="B22" s="5" t="s">
        <v>78</v>
      </c>
      <c r="C22" s="5" t="s">
        <v>79</v>
      </c>
      <c r="D22" s="5" t="s">
        <v>55</v>
      </c>
      <c r="E22" s="5" t="s">
        <v>41</v>
      </c>
      <c r="F22" s="6">
        <v>81243.535000000003</v>
      </c>
      <c r="G22" s="6">
        <v>83133.979000000007</v>
      </c>
      <c r="H22" s="6">
        <v>84648.786999999997</v>
      </c>
      <c r="I22" s="6">
        <v>85367.221999999994</v>
      </c>
      <c r="J22" s="6">
        <v>87367.028000000006</v>
      </c>
      <c r="K22" s="6">
        <v>89564.494000000006</v>
      </c>
      <c r="L22" s="6">
        <v>91984.255000000005</v>
      </c>
      <c r="M22" s="6">
        <v>94445.241999999998</v>
      </c>
      <c r="N22" s="6">
        <v>95465.562000000005</v>
      </c>
      <c r="O22" s="6">
        <v>96307.513000000006</v>
      </c>
      <c r="P22" s="6">
        <v>96945</v>
      </c>
      <c r="Q22" s="6">
        <v>96972.036999999997</v>
      </c>
      <c r="R22" s="6">
        <v>97239.198999999993</v>
      </c>
      <c r="S22" s="6">
        <v>98020.259000000005</v>
      </c>
      <c r="T22" s="6">
        <v>98388.982999999993</v>
      </c>
      <c r="U22" s="6">
        <v>99482.188999999998</v>
      </c>
      <c r="V22" s="6">
        <v>100650.693</v>
      </c>
      <c r="W22" s="6">
        <v>102534.158</v>
      </c>
      <c r="X22" s="6">
        <v>104694.712</v>
      </c>
      <c r="Y22" s="6">
        <v>106557.053</v>
      </c>
      <c r="Z22" s="6">
        <v>15701.465</v>
      </c>
      <c r="AA22" s="7">
        <v>0.19325999999999999</v>
      </c>
      <c r="AB22" s="6">
        <v>9612.0529999999999</v>
      </c>
      <c r="AC22" s="7">
        <v>9.9150000000000002E-2</v>
      </c>
    </row>
    <row r="23" spans="1:29" hidden="1" x14ac:dyDescent="0.2">
      <c r="A23" s="5" t="s">
        <v>80</v>
      </c>
      <c r="B23" s="5" t="s">
        <v>81</v>
      </c>
      <c r="C23" s="5" t="s">
        <v>82</v>
      </c>
      <c r="D23" s="5" t="s">
        <v>49</v>
      </c>
      <c r="E23" s="5" t="s">
        <v>41</v>
      </c>
      <c r="F23" s="6">
        <v>87.034000000000006</v>
      </c>
      <c r="G23" s="6">
        <v>83.932000000000002</v>
      </c>
      <c r="H23" s="6">
        <v>80.531999999999996</v>
      </c>
      <c r="I23" s="6">
        <v>76.95</v>
      </c>
      <c r="J23" s="6">
        <v>74.415999999999997</v>
      </c>
      <c r="K23" s="6">
        <v>70.771000000000001</v>
      </c>
      <c r="L23" s="6">
        <v>66.763999999999996</v>
      </c>
      <c r="M23" s="6">
        <v>63.625999999999998</v>
      </c>
      <c r="N23" s="6">
        <v>60.424999999999997</v>
      </c>
      <c r="O23" s="6">
        <v>57.063000000000002</v>
      </c>
      <c r="P23" s="6">
        <v>54</v>
      </c>
      <c r="Q23" s="6">
        <v>55.093000000000004</v>
      </c>
      <c r="R23" s="6">
        <v>54.183</v>
      </c>
      <c r="S23" s="6">
        <v>53.936999999999998</v>
      </c>
      <c r="T23" s="6">
        <v>54.61</v>
      </c>
      <c r="U23" s="6">
        <v>52.572000000000003</v>
      </c>
      <c r="V23" s="6">
        <v>51.396000000000001</v>
      </c>
      <c r="W23" s="6">
        <v>51.255000000000003</v>
      </c>
      <c r="X23" s="6">
        <v>51.146000000000001</v>
      </c>
      <c r="Y23" s="6">
        <v>50.06</v>
      </c>
      <c r="Z23" s="6">
        <v>-33.033999999999999</v>
      </c>
      <c r="AA23" s="7" t="s">
        <v>83</v>
      </c>
      <c r="AB23" s="6">
        <v>-3.94</v>
      </c>
      <c r="AC23" s="7" t="s">
        <v>84</v>
      </c>
    </row>
    <row r="24" spans="1:29" hidden="1" x14ac:dyDescent="0.2">
      <c r="A24" s="5" t="s">
        <v>85</v>
      </c>
      <c r="B24" s="5" t="s">
        <v>86</v>
      </c>
      <c r="C24" s="5" t="s">
        <v>87</v>
      </c>
      <c r="D24" s="5" t="s">
        <v>66</v>
      </c>
      <c r="E24" s="5" t="s">
        <v>41</v>
      </c>
      <c r="F24" s="6">
        <v>78685.967000000004</v>
      </c>
      <c r="G24" s="6">
        <v>80691.678</v>
      </c>
      <c r="H24" s="6">
        <v>83077.695999999996</v>
      </c>
      <c r="I24" s="6">
        <v>85353.888999999996</v>
      </c>
      <c r="J24" s="6">
        <v>87735.114000000001</v>
      </c>
      <c r="K24" s="6">
        <v>90293.645000000004</v>
      </c>
      <c r="L24" s="6">
        <v>93343.134999999995</v>
      </c>
      <c r="M24" s="6">
        <v>95894.815000000002</v>
      </c>
      <c r="N24" s="6">
        <v>97794.907999999996</v>
      </c>
      <c r="O24" s="6">
        <v>99099.752999999997</v>
      </c>
      <c r="P24" s="6">
        <v>99884</v>
      </c>
      <c r="Q24" s="6">
        <v>101527.058</v>
      </c>
      <c r="R24" s="6">
        <v>103676.598</v>
      </c>
      <c r="S24" s="6">
        <v>105533.48299999999</v>
      </c>
      <c r="T24" s="6">
        <v>107311.932</v>
      </c>
      <c r="U24" s="6">
        <v>109349.74</v>
      </c>
      <c r="V24" s="6">
        <v>111261.185</v>
      </c>
      <c r="W24" s="6">
        <v>113785.288</v>
      </c>
      <c r="X24" s="6">
        <v>115861.732</v>
      </c>
      <c r="Y24" s="6">
        <v>118871.92200000001</v>
      </c>
      <c r="Z24" s="6">
        <v>21198.032999999999</v>
      </c>
      <c r="AA24" s="7">
        <v>0.26939999999999997</v>
      </c>
      <c r="AB24" s="6">
        <v>18987.921999999999</v>
      </c>
      <c r="AC24" s="7">
        <v>0.19009999999999999</v>
      </c>
    </row>
    <row r="25" spans="1:29" hidden="1" x14ac:dyDescent="0.2">
      <c r="A25" s="5" t="s">
        <v>88</v>
      </c>
      <c r="B25" s="5" t="s">
        <v>89</v>
      </c>
      <c r="C25" s="5" t="s">
        <v>90</v>
      </c>
      <c r="D25" s="5" t="s">
        <v>91</v>
      </c>
      <c r="E25" s="5" t="s">
        <v>41</v>
      </c>
      <c r="F25" s="6">
        <v>400.04899999999998</v>
      </c>
      <c r="G25" s="6">
        <v>396.678</v>
      </c>
      <c r="H25" s="6">
        <v>392.27600000000001</v>
      </c>
      <c r="I25" s="6">
        <v>388.85</v>
      </c>
      <c r="J25" s="6">
        <v>386.75400000000002</v>
      </c>
      <c r="K25" s="6">
        <v>383.07299999999998</v>
      </c>
      <c r="L25" s="6">
        <v>381.63400000000001</v>
      </c>
      <c r="M25" s="6">
        <v>378.53399999999999</v>
      </c>
      <c r="N25" s="6">
        <v>375.07600000000002</v>
      </c>
      <c r="O25" s="6">
        <v>370.37299999999999</v>
      </c>
      <c r="P25" s="6">
        <v>366</v>
      </c>
      <c r="Q25" s="6">
        <v>374.36599999999999</v>
      </c>
      <c r="R25" s="6">
        <v>376.786</v>
      </c>
      <c r="S25" s="6">
        <v>377.32299999999998</v>
      </c>
      <c r="T25" s="6">
        <v>379.96199999999999</v>
      </c>
      <c r="U25" s="6">
        <v>375.41300000000001</v>
      </c>
      <c r="V25" s="6">
        <v>375.54700000000003</v>
      </c>
      <c r="W25" s="6">
        <v>393.40600000000001</v>
      </c>
      <c r="X25" s="6">
        <v>403.68099999999998</v>
      </c>
      <c r="Y25" s="6">
        <v>406.43599999999998</v>
      </c>
      <c r="Z25" s="6">
        <v>-34.048999999999999</v>
      </c>
      <c r="AA25" s="7" t="s">
        <v>92</v>
      </c>
      <c r="AB25" s="6">
        <v>40.436</v>
      </c>
      <c r="AC25" s="7">
        <v>0.11047999999999999</v>
      </c>
    </row>
    <row r="26" spans="1:29" hidden="1" x14ac:dyDescent="0.2">
      <c r="A26" s="5" t="s">
        <v>93</v>
      </c>
      <c r="B26" s="5" t="s">
        <v>94</v>
      </c>
      <c r="C26" s="5" t="s">
        <v>95</v>
      </c>
      <c r="D26" s="5" t="s">
        <v>55</v>
      </c>
      <c r="E26" s="5" t="s">
        <v>41</v>
      </c>
      <c r="F26" s="6">
        <v>11270.477000000001</v>
      </c>
      <c r="G26" s="6">
        <v>11780.027</v>
      </c>
      <c r="H26" s="6">
        <v>12232.53</v>
      </c>
      <c r="I26" s="6">
        <v>12572.74</v>
      </c>
      <c r="J26" s="6">
        <v>13094.808999999999</v>
      </c>
      <c r="K26" s="6">
        <v>13651.457</v>
      </c>
      <c r="L26" s="6">
        <v>14241.932000000001</v>
      </c>
      <c r="M26" s="6">
        <v>14842.529</v>
      </c>
      <c r="N26" s="6">
        <v>15226.727000000001</v>
      </c>
      <c r="O26" s="6">
        <v>15581.906999999999</v>
      </c>
      <c r="P26" s="6">
        <v>15888</v>
      </c>
      <c r="Q26" s="6">
        <v>16095.272000000001</v>
      </c>
      <c r="R26" s="6">
        <v>16303.948</v>
      </c>
      <c r="S26" s="6">
        <v>16465.28</v>
      </c>
      <c r="T26" s="6">
        <v>16717.455999999998</v>
      </c>
      <c r="U26" s="6">
        <v>16941.723999999998</v>
      </c>
      <c r="V26" s="6">
        <v>17156.274000000001</v>
      </c>
      <c r="W26" s="6">
        <v>17537.395</v>
      </c>
      <c r="X26" s="6">
        <v>17969.577000000001</v>
      </c>
      <c r="Y26" s="6">
        <v>18551.809000000001</v>
      </c>
      <c r="Z26" s="6">
        <v>4617.5230000000001</v>
      </c>
      <c r="AA26" s="7">
        <v>0.40970000000000001</v>
      </c>
      <c r="AB26" s="6">
        <v>2663.8090000000002</v>
      </c>
      <c r="AC26" s="7">
        <v>0.16766</v>
      </c>
    </row>
    <row r="27" spans="1:29" hidden="1" x14ac:dyDescent="0.2">
      <c r="A27" s="5" t="s">
        <v>96</v>
      </c>
      <c r="B27" s="5" t="s">
        <v>97</v>
      </c>
      <c r="C27" s="5" t="s">
        <v>98</v>
      </c>
      <c r="D27" s="5" t="s">
        <v>40</v>
      </c>
      <c r="E27" s="5" t="s">
        <v>41</v>
      </c>
      <c r="F27" s="6">
        <v>864.76099999999997</v>
      </c>
      <c r="G27" s="6">
        <v>868.76599999999996</v>
      </c>
      <c r="H27" s="6">
        <v>872.18899999999996</v>
      </c>
      <c r="I27" s="6">
        <v>870.303</v>
      </c>
      <c r="J27" s="6">
        <v>873.02499999999998</v>
      </c>
      <c r="K27" s="6">
        <v>876.25400000000002</v>
      </c>
      <c r="L27" s="6">
        <v>886.28300000000002</v>
      </c>
      <c r="M27" s="6">
        <v>892.79399999999998</v>
      </c>
      <c r="N27" s="6">
        <v>897.24800000000005</v>
      </c>
      <c r="O27" s="6">
        <v>897.45299999999997</v>
      </c>
      <c r="P27" s="6">
        <v>894</v>
      </c>
      <c r="Q27" s="6">
        <v>904.86</v>
      </c>
      <c r="R27" s="6">
        <v>899.47400000000005</v>
      </c>
      <c r="S27" s="6">
        <v>898.22799999999995</v>
      </c>
      <c r="T27" s="6">
        <v>885.62</v>
      </c>
      <c r="U27" s="6">
        <v>890.52200000000005</v>
      </c>
      <c r="V27" s="6">
        <v>894.173</v>
      </c>
      <c r="W27" s="6">
        <v>913.46299999999997</v>
      </c>
      <c r="X27" s="6">
        <v>921.52</v>
      </c>
      <c r="Y27" s="6">
        <v>934.12300000000005</v>
      </c>
      <c r="Z27" s="6">
        <v>29.239000000000001</v>
      </c>
      <c r="AA27" s="7">
        <v>3.381E-2</v>
      </c>
      <c r="AB27" s="6">
        <v>40.122999999999998</v>
      </c>
      <c r="AC27" s="7">
        <v>4.4880000000000003E-2</v>
      </c>
    </row>
    <row r="28" spans="1:29" hidden="1" x14ac:dyDescent="0.2">
      <c r="A28" s="5" t="s">
        <v>99</v>
      </c>
      <c r="B28" s="5" t="s">
        <v>100</v>
      </c>
      <c r="C28" s="5" t="s">
        <v>101</v>
      </c>
      <c r="D28" s="5" t="s">
        <v>102</v>
      </c>
      <c r="E28" s="5" t="s">
        <v>41</v>
      </c>
      <c r="F28" s="6">
        <v>41052.444000000003</v>
      </c>
      <c r="G28" s="6">
        <v>40943.506999999998</v>
      </c>
      <c r="H28" s="6">
        <v>41047.764000000003</v>
      </c>
      <c r="I28" s="6">
        <v>41120.701000000001</v>
      </c>
      <c r="J28" s="6">
        <v>41076.476999999999</v>
      </c>
      <c r="K28" s="6">
        <v>41286.129999999997</v>
      </c>
      <c r="L28" s="6">
        <v>41260.633999999998</v>
      </c>
      <c r="M28" s="6">
        <v>41243.745999999999</v>
      </c>
      <c r="N28" s="6">
        <v>41260.203999999998</v>
      </c>
      <c r="O28" s="6">
        <v>41160.294999999998</v>
      </c>
      <c r="P28" s="6">
        <v>40776</v>
      </c>
      <c r="Q28" s="6">
        <v>40933.828000000001</v>
      </c>
      <c r="R28" s="6">
        <v>41137.749000000003</v>
      </c>
      <c r="S28" s="6">
        <v>41162.845999999998</v>
      </c>
      <c r="T28" s="6">
        <v>40979.851000000002</v>
      </c>
      <c r="U28" s="6">
        <v>41442.163</v>
      </c>
      <c r="V28" s="6">
        <v>42108.038</v>
      </c>
      <c r="W28" s="6">
        <v>42027.307999999997</v>
      </c>
      <c r="X28" s="6">
        <v>42664.633999999998</v>
      </c>
      <c r="Y28" s="6">
        <v>43090.226000000002</v>
      </c>
      <c r="Z28" s="6">
        <v>-276.44400000000002</v>
      </c>
      <c r="AA28" s="7" t="s">
        <v>1041</v>
      </c>
      <c r="AB28" s="6">
        <v>2314.2260000000001</v>
      </c>
      <c r="AC28" s="7">
        <v>5.6750000000000002E-2</v>
      </c>
    </row>
    <row r="29" spans="1:29" hidden="1" x14ac:dyDescent="0.2">
      <c r="A29" s="5" t="s">
        <v>103</v>
      </c>
      <c r="B29" s="5" t="s">
        <v>104</v>
      </c>
      <c r="C29" s="5" t="s">
        <v>105</v>
      </c>
      <c r="D29" s="5" t="s">
        <v>106</v>
      </c>
      <c r="E29" s="5" t="s">
        <v>41</v>
      </c>
      <c r="F29" s="6">
        <v>4373.1360000000004</v>
      </c>
      <c r="G29" s="6">
        <v>4387.1469999999999</v>
      </c>
      <c r="H29" s="6">
        <v>4386.6570000000002</v>
      </c>
      <c r="I29" s="6">
        <v>4387.6530000000002</v>
      </c>
      <c r="J29" s="6">
        <v>4397.25</v>
      </c>
      <c r="K29" s="6">
        <v>4399.6909999999998</v>
      </c>
      <c r="L29" s="6">
        <v>4436.6239999999998</v>
      </c>
      <c r="M29" s="6">
        <v>4417.9530000000004</v>
      </c>
      <c r="N29" s="6">
        <v>4432.3950000000004</v>
      </c>
      <c r="O29" s="6">
        <v>4469.0200000000004</v>
      </c>
      <c r="P29" s="6">
        <v>4477</v>
      </c>
      <c r="Q29" s="6">
        <v>4472.2700000000004</v>
      </c>
      <c r="R29" s="6">
        <v>4509.067</v>
      </c>
      <c r="S29" s="6">
        <v>4547.9859999999999</v>
      </c>
      <c r="T29" s="6">
        <v>4589.4970000000003</v>
      </c>
      <c r="U29" s="6">
        <v>4631.9309999999996</v>
      </c>
      <c r="V29" s="6">
        <v>4632.8190000000004</v>
      </c>
      <c r="W29" s="6">
        <v>4691.7550000000001</v>
      </c>
      <c r="X29" s="6">
        <v>4726.5389999999998</v>
      </c>
      <c r="Y29" s="6">
        <v>4752.93</v>
      </c>
      <c r="Z29" s="6">
        <v>103.864</v>
      </c>
      <c r="AA29" s="7">
        <v>2.375E-2</v>
      </c>
      <c r="AB29" s="6">
        <v>275.93</v>
      </c>
      <c r="AC29" s="7">
        <v>6.1629999999999997E-2</v>
      </c>
    </row>
    <row r="30" spans="1:29" hidden="1" x14ac:dyDescent="0.2">
      <c r="A30" s="5" t="s">
        <v>107</v>
      </c>
      <c r="B30" s="5" t="s">
        <v>108</v>
      </c>
      <c r="C30" s="5" t="s">
        <v>109</v>
      </c>
      <c r="D30" s="5" t="s">
        <v>106</v>
      </c>
      <c r="E30" s="5" t="s">
        <v>41</v>
      </c>
      <c r="F30" s="6">
        <v>2837.4540000000002</v>
      </c>
      <c r="G30" s="6">
        <v>2848.596</v>
      </c>
      <c r="H30" s="6">
        <v>2846.3780000000002</v>
      </c>
      <c r="I30" s="6">
        <v>2895.0889999999999</v>
      </c>
      <c r="J30" s="6">
        <v>2921.6239999999998</v>
      </c>
      <c r="K30" s="6">
        <v>2958.15</v>
      </c>
      <c r="L30" s="6">
        <v>3037.9450000000002</v>
      </c>
      <c r="M30" s="6">
        <v>3098.9270000000001</v>
      </c>
      <c r="N30" s="6">
        <v>3166.152</v>
      </c>
      <c r="O30" s="6">
        <v>3225.8429999999998</v>
      </c>
      <c r="P30" s="6">
        <v>3252</v>
      </c>
      <c r="Q30" s="6">
        <v>3251.6089999999999</v>
      </c>
      <c r="R30" s="6">
        <v>3266.931</v>
      </c>
      <c r="S30" s="6">
        <v>3286.1909999999998</v>
      </c>
      <c r="T30" s="6">
        <v>3310.5720000000001</v>
      </c>
      <c r="U30" s="6">
        <v>3317.2939999999999</v>
      </c>
      <c r="V30" s="6">
        <v>3355.817</v>
      </c>
      <c r="W30" s="6">
        <v>3369.9160000000002</v>
      </c>
      <c r="X30" s="6">
        <v>3379.3820000000001</v>
      </c>
      <c r="Y30" s="6">
        <v>3409.806</v>
      </c>
      <c r="Z30" s="6">
        <v>414.54599999999999</v>
      </c>
      <c r="AA30" s="7">
        <v>0.14610000000000001</v>
      </c>
      <c r="AB30" s="6">
        <v>157.80600000000001</v>
      </c>
      <c r="AC30" s="7">
        <v>4.8529999999999997E-2</v>
      </c>
    </row>
    <row r="31" spans="1:29" hidden="1" x14ac:dyDescent="0.2">
      <c r="A31" s="5" t="s">
        <v>110</v>
      </c>
      <c r="B31" s="5" t="s">
        <v>111</v>
      </c>
      <c r="C31" s="5" t="s">
        <v>112</v>
      </c>
      <c r="D31" s="5" t="s">
        <v>102</v>
      </c>
      <c r="E31" s="5" t="s">
        <v>41</v>
      </c>
      <c r="F31" s="6">
        <v>1197.0409999999999</v>
      </c>
      <c r="G31" s="6">
        <v>1202.7270000000001</v>
      </c>
      <c r="H31" s="6">
        <v>1213.424</v>
      </c>
      <c r="I31" s="6">
        <v>1211.693</v>
      </c>
      <c r="J31" s="6">
        <v>1218.6600000000001</v>
      </c>
      <c r="K31" s="6">
        <v>1235.3030000000001</v>
      </c>
      <c r="L31" s="6">
        <v>1246.28</v>
      </c>
      <c r="M31" s="6">
        <v>1253.136</v>
      </c>
      <c r="N31" s="6">
        <v>1259.6610000000001</v>
      </c>
      <c r="O31" s="6">
        <v>1255.6030000000001</v>
      </c>
      <c r="P31" s="6">
        <v>1250</v>
      </c>
      <c r="Q31" s="6">
        <v>1265.73</v>
      </c>
      <c r="R31" s="6">
        <v>1276.502</v>
      </c>
      <c r="S31" s="6">
        <v>1275.6600000000001</v>
      </c>
      <c r="T31" s="6">
        <v>1299.8489999999999</v>
      </c>
      <c r="U31" s="6">
        <v>1307.8869999999999</v>
      </c>
      <c r="V31" s="6">
        <v>1326.268</v>
      </c>
      <c r="W31" s="6">
        <v>1342.346</v>
      </c>
      <c r="X31" s="6">
        <v>1336.9970000000001</v>
      </c>
      <c r="Y31" s="6">
        <v>1348.7850000000001</v>
      </c>
      <c r="Z31" s="6">
        <v>52.959000000000003</v>
      </c>
      <c r="AA31" s="7">
        <v>4.4240000000000002E-2</v>
      </c>
      <c r="AB31" s="6">
        <v>98.784999999999997</v>
      </c>
      <c r="AC31" s="7">
        <v>7.9030000000000003E-2</v>
      </c>
    </row>
    <row r="32" spans="1:29" hidden="1" x14ac:dyDescent="0.2">
      <c r="A32" s="5" t="s">
        <v>113</v>
      </c>
      <c r="B32" s="5" t="s">
        <v>114</v>
      </c>
      <c r="C32" s="5" t="s">
        <v>115</v>
      </c>
      <c r="D32" s="5" t="s">
        <v>55</v>
      </c>
      <c r="E32" s="5" t="s">
        <v>41</v>
      </c>
      <c r="F32" s="6">
        <v>17947.605</v>
      </c>
      <c r="G32" s="6">
        <v>18209.332999999999</v>
      </c>
      <c r="H32" s="6">
        <v>18524.303</v>
      </c>
      <c r="I32" s="6">
        <v>18689.518</v>
      </c>
      <c r="J32" s="6">
        <v>19071.82</v>
      </c>
      <c r="K32" s="6">
        <v>19368.474999999999</v>
      </c>
      <c r="L32" s="6">
        <v>19784.708999999999</v>
      </c>
      <c r="M32" s="6">
        <v>20139.186000000002</v>
      </c>
      <c r="N32" s="6">
        <v>20447.73</v>
      </c>
      <c r="O32" s="6">
        <v>20703.287</v>
      </c>
      <c r="P32" s="6">
        <v>20793</v>
      </c>
      <c r="Q32" s="6">
        <v>20854.429</v>
      </c>
      <c r="R32" s="6">
        <v>20881.098000000002</v>
      </c>
      <c r="S32" s="6">
        <v>20877.760999999999</v>
      </c>
      <c r="T32" s="6">
        <v>20956.065999999999</v>
      </c>
      <c r="U32" s="6">
        <v>21135.347000000002</v>
      </c>
      <c r="V32" s="6">
        <v>21653.179</v>
      </c>
      <c r="W32" s="6">
        <v>21949.625</v>
      </c>
      <c r="X32" s="6">
        <v>22416.467000000001</v>
      </c>
      <c r="Y32" s="6">
        <v>22827.303</v>
      </c>
      <c r="Z32" s="6">
        <v>2845.395</v>
      </c>
      <c r="AA32" s="7">
        <v>0.15853999999999999</v>
      </c>
      <c r="AB32" s="6">
        <v>2034.3030000000001</v>
      </c>
      <c r="AC32" s="7">
        <v>9.7839999999999996E-2</v>
      </c>
    </row>
    <row r="33" spans="1:29" hidden="1" x14ac:dyDescent="0.2">
      <c r="A33" s="5" t="s">
        <v>116</v>
      </c>
      <c r="B33" s="5" t="s">
        <v>117</v>
      </c>
      <c r="C33" s="5" t="s">
        <v>118</v>
      </c>
      <c r="D33" s="5" t="s">
        <v>73</v>
      </c>
      <c r="E33" s="5" t="s">
        <v>41</v>
      </c>
      <c r="F33" s="6">
        <v>18127.085999999999</v>
      </c>
      <c r="G33" s="6">
        <v>19105.271000000001</v>
      </c>
      <c r="H33" s="6">
        <v>20343.62</v>
      </c>
      <c r="I33" s="6">
        <v>21429.409</v>
      </c>
      <c r="J33" s="6">
        <v>22638.321</v>
      </c>
      <c r="K33" s="6">
        <v>23731.266</v>
      </c>
      <c r="L33" s="6">
        <v>24884.906999999999</v>
      </c>
      <c r="M33" s="6">
        <v>25898.541000000001</v>
      </c>
      <c r="N33" s="6">
        <v>26822.491000000002</v>
      </c>
      <c r="O33" s="6">
        <v>27623.919000000002</v>
      </c>
      <c r="P33" s="6">
        <v>28220</v>
      </c>
      <c r="Q33" s="6">
        <v>28535.903999999999</v>
      </c>
      <c r="R33" s="6">
        <v>28935.225999999999</v>
      </c>
      <c r="S33" s="6">
        <v>29338.682000000001</v>
      </c>
      <c r="T33" s="6">
        <v>29996.634999999998</v>
      </c>
      <c r="U33" s="6">
        <v>30534.148000000001</v>
      </c>
      <c r="V33" s="6">
        <v>31232.651000000002</v>
      </c>
      <c r="W33" s="6">
        <v>32153.155999999999</v>
      </c>
      <c r="X33" s="6">
        <v>32598.171999999999</v>
      </c>
      <c r="Y33" s="6">
        <v>32838.699999999997</v>
      </c>
      <c r="Z33" s="6">
        <v>10092.914000000001</v>
      </c>
      <c r="AA33" s="7">
        <v>0.55679000000000001</v>
      </c>
      <c r="AB33" s="6">
        <v>4618.7</v>
      </c>
      <c r="AC33" s="7">
        <v>0.16367000000000001</v>
      </c>
    </row>
    <row r="34" spans="1:29" hidden="1" x14ac:dyDescent="0.2">
      <c r="A34" s="5" t="s">
        <v>119</v>
      </c>
      <c r="B34" s="5" t="s">
        <v>120</v>
      </c>
      <c r="C34" s="5" t="s">
        <v>121</v>
      </c>
      <c r="D34" s="5" t="s">
        <v>102</v>
      </c>
      <c r="E34" s="5" t="s">
        <v>41</v>
      </c>
      <c r="F34" s="6">
        <v>2522.37</v>
      </c>
      <c r="G34" s="6">
        <v>2477.7719999999999</v>
      </c>
      <c r="H34" s="6">
        <v>2429.047</v>
      </c>
      <c r="I34" s="6">
        <v>2431.4389999999999</v>
      </c>
      <c r="J34" s="6">
        <v>2401.8429999999998</v>
      </c>
      <c r="K34" s="6">
        <v>2413.9679999999998</v>
      </c>
      <c r="L34" s="6">
        <v>2411.377</v>
      </c>
      <c r="M34" s="6">
        <v>2373.52</v>
      </c>
      <c r="N34" s="6">
        <v>2386.0990000000002</v>
      </c>
      <c r="O34" s="6">
        <v>2373.3389999999999</v>
      </c>
      <c r="P34" s="6">
        <v>2291</v>
      </c>
      <c r="Q34" s="6">
        <v>2295.8159999999998</v>
      </c>
      <c r="R34" s="6">
        <v>2294.6590000000001</v>
      </c>
      <c r="S34" s="6">
        <v>2296.9969999999998</v>
      </c>
      <c r="T34" s="6">
        <v>2295.84</v>
      </c>
      <c r="U34" s="6">
        <v>2288.1849999999999</v>
      </c>
      <c r="V34" s="6">
        <v>2302.19</v>
      </c>
      <c r="W34" s="6">
        <v>2315.2959999999998</v>
      </c>
      <c r="X34" s="6">
        <v>2335.7040000000002</v>
      </c>
      <c r="Y34" s="6">
        <v>2343.375</v>
      </c>
      <c r="Z34" s="6">
        <v>-231.37</v>
      </c>
      <c r="AA34" s="7" t="s">
        <v>1042</v>
      </c>
      <c r="AB34" s="6">
        <v>52.375</v>
      </c>
      <c r="AC34" s="7">
        <v>2.2859999999999998E-2</v>
      </c>
    </row>
    <row r="35" spans="1:29" hidden="1" x14ac:dyDescent="0.2">
      <c r="A35" s="5" t="s">
        <v>124</v>
      </c>
      <c r="B35" s="5" t="s">
        <v>125</v>
      </c>
      <c r="C35" s="5" t="s">
        <v>126</v>
      </c>
      <c r="D35" s="5" t="s">
        <v>66</v>
      </c>
      <c r="E35" s="5" t="s">
        <v>41</v>
      </c>
      <c r="F35" s="6">
        <v>793.42100000000005</v>
      </c>
      <c r="G35" s="6">
        <v>798.58500000000004</v>
      </c>
      <c r="H35" s="6">
        <v>807.53</v>
      </c>
      <c r="I35" s="6">
        <v>815.34900000000005</v>
      </c>
      <c r="J35" s="6">
        <v>824.12599999999998</v>
      </c>
      <c r="K35" s="6">
        <v>834.52499999999998</v>
      </c>
      <c r="L35" s="6">
        <v>849.16700000000003</v>
      </c>
      <c r="M35" s="6">
        <v>859.07100000000003</v>
      </c>
      <c r="N35" s="6">
        <v>863.02599999999995</v>
      </c>
      <c r="O35" s="6">
        <v>861.76499999999999</v>
      </c>
      <c r="P35" s="6">
        <v>856</v>
      </c>
      <c r="Q35" s="6">
        <v>855.61500000000001</v>
      </c>
      <c r="R35" s="6">
        <v>845.79200000000003</v>
      </c>
      <c r="S35" s="6">
        <v>846.40700000000004</v>
      </c>
      <c r="T35" s="6">
        <v>845.78</v>
      </c>
      <c r="U35" s="6">
        <v>851.80799999999999</v>
      </c>
      <c r="V35" s="6">
        <v>873.00800000000004</v>
      </c>
      <c r="W35" s="6">
        <v>912.29</v>
      </c>
      <c r="X35" s="6">
        <v>916.62400000000002</v>
      </c>
      <c r="Y35" s="6">
        <v>919.85699999999997</v>
      </c>
      <c r="Z35" s="6">
        <v>62.579000000000001</v>
      </c>
      <c r="AA35" s="7">
        <v>7.8869999999999996E-2</v>
      </c>
      <c r="AB35" s="6">
        <v>63.856999999999999</v>
      </c>
      <c r="AC35" s="7">
        <v>7.46E-2</v>
      </c>
    </row>
    <row r="36" spans="1:29" hidden="1" x14ac:dyDescent="0.2">
      <c r="A36" s="5" t="s">
        <v>127</v>
      </c>
      <c r="B36" s="5" t="s">
        <v>128</v>
      </c>
      <c r="C36" s="5" t="s">
        <v>129</v>
      </c>
      <c r="D36" s="5" t="s">
        <v>106</v>
      </c>
      <c r="E36" s="5" t="s">
        <v>41</v>
      </c>
      <c r="F36" s="6">
        <v>9342.8259999999991</v>
      </c>
      <c r="G36" s="6">
        <v>9320.0949999999993</v>
      </c>
      <c r="H36" s="6">
        <v>9322.3870000000006</v>
      </c>
      <c r="I36" s="6">
        <v>9273.9950000000008</v>
      </c>
      <c r="J36" s="6">
        <v>9281.5679999999993</v>
      </c>
      <c r="K36" s="6">
        <v>9345.8220000000001</v>
      </c>
      <c r="L36" s="6">
        <v>9412.2000000000007</v>
      </c>
      <c r="M36" s="6">
        <v>9468.482</v>
      </c>
      <c r="N36" s="6">
        <v>9547.0990000000002</v>
      </c>
      <c r="O36" s="6">
        <v>9541.7520000000004</v>
      </c>
      <c r="P36" s="6">
        <v>9520</v>
      </c>
      <c r="Q36" s="6">
        <v>9536.0470000000005</v>
      </c>
      <c r="R36" s="6">
        <v>9674.9</v>
      </c>
      <c r="S36" s="6">
        <v>9696.4110000000001</v>
      </c>
      <c r="T36" s="6">
        <v>9745.0750000000007</v>
      </c>
      <c r="U36" s="6">
        <v>9899.2800000000007</v>
      </c>
      <c r="V36" s="6">
        <v>10118.464</v>
      </c>
      <c r="W36" s="6">
        <v>10298.691999999999</v>
      </c>
      <c r="X36" s="6">
        <v>10422.49</v>
      </c>
      <c r="Y36" s="6">
        <v>10526.328</v>
      </c>
      <c r="Z36" s="6">
        <v>177.17400000000001</v>
      </c>
      <c r="AA36" s="7">
        <v>1.8960000000000001E-2</v>
      </c>
      <c r="AB36" s="6">
        <v>1006.328</v>
      </c>
      <c r="AC36" s="7">
        <v>0.10571</v>
      </c>
    </row>
    <row r="37" spans="1:29" hidden="1" x14ac:dyDescent="0.2">
      <c r="A37" s="5" t="s">
        <v>130</v>
      </c>
      <c r="B37" s="5" t="s">
        <v>131</v>
      </c>
      <c r="C37" s="5" t="s">
        <v>132</v>
      </c>
      <c r="D37" s="5" t="s">
        <v>106</v>
      </c>
      <c r="E37" s="5" t="s">
        <v>41</v>
      </c>
      <c r="F37" s="6">
        <v>7073.1589999999997</v>
      </c>
      <c r="G37" s="6">
        <v>7071.0020000000004</v>
      </c>
      <c r="H37" s="6">
        <v>7076.808</v>
      </c>
      <c r="I37" s="6">
        <v>7050.1030000000001</v>
      </c>
      <c r="J37" s="6">
        <v>7066.7690000000002</v>
      </c>
      <c r="K37" s="6">
        <v>7119.4009999999998</v>
      </c>
      <c r="L37" s="6">
        <v>7183.7449999999999</v>
      </c>
      <c r="M37" s="6">
        <v>7235.64</v>
      </c>
      <c r="N37" s="6">
        <v>7311.6980000000003</v>
      </c>
      <c r="O37" s="6">
        <v>7327.3320000000003</v>
      </c>
      <c r="P37" s="6">
        <v>7328</v>
      </c>
      <c r="Q37" s="6">
        <v>7298.62</v>
      </c>
      <c r="R37" s="6">
        <v>7350.2449999999999</v>
      </c>
      <c r="S37" s="6">
        <v>7359.4970000000003</v>
      </c>
      <c r="T37" s="6">
        <v>7238.2550000000001</v>
      </c>
      <c r="U37" s="6">
        <v>7281.98</v>
      </c>
      <c r="V37" s="6">
        <v>7378.9470000000001</v>
      </c>
      <c r="W37" s="6">
        <v>7413.8</v>
      </c>
      <c r="X37" s="6">
        <v>7444.16</v>
      </c>
      <c r="Y37" s="6">
        <v>7474.93</v>
      </c>
      <c r="Z37" s="6">
        <v>254.84100000000001</v>
      </c>
      <c r="AA37" s="7">
        <v>3.603E-2</v>
      </c>
      <c r="AB37" s="6">
        <v>146.93</v>
      </c>
      <c r="AC37" s="7">
        <v>2.0049999999999998E-2</v>
      </c>
    </row>
    <row r="38" spans="1:29" hidden="1" x14ac:dyDescent="0.2">
      <c r="A38" s="5" t="s">
        <v>133</v>
      </c>
      <c r="B38" s="5" t="s">
        <v>134</v>
      </c>
      <c r="C38" s="5" t="s">
        <v>135</v>
      </c>
      <c r="D38" s="5" t="s">
        <v>73</v>
      </c>
      <c r="E38" s="5" t="s">
        <v>41</v>
      </c>
      <c r="F38" s="6">
        <v>9328.6090000000004</v>
      </c>
      <c r="G38" s="6">
        <v>9401.2019999999993</v>
      </c>
      <c r="H38" s="6">
        <v>9443.6139999999996</v>
      </c>
      <c r="I38" s="6">
        <v>9495.741</v>
      </c>
      <c r="J38" s="6">
        <v>9534.5169999999998</v>
      </c>
      <c r="K38" s="6">
        <v>9601.9709999999995</v>
      </c>
      <c r="L38" s="6">
        <v>9709.1039999999994</v>
      </c>
      <c r="M38" s="6">
        <v>9798.7060000000001</v>
      </c>
      <c r="N38" s="6">
        <v>9875.0149999999994</v>
      </c>
      <c r="O38" s="6">
        <v>9900.2270000000008</v>
      </c>
      <c r="P38" s="6">
        <v>9887</v>
      </c>
      <c r="Q38" s="6">
        <v>9905.1779999999999</v>
      </c>
      <c r="R38" s="6">
        <v>10004.857</v>
      </c>
      <c r="S38" s="6">
        <v>10032.450999999999</v>
      </c>
      <c r="T38" s="6">
        <v>10048.642</v>
      </c>
      <c r="U38" s="6">
        <v>10136.798000000001</v>
      </c>
      <c r="V38" s="6">
        <v>10162.787</v>
      </c>
      <c r="W38" s="6">
        <v>10277.870000000001</v>
      </c>
      <c r="X38" s="6">
        <v>10428.24</v>
      </c>
      <c r="Y38" s="6">
        <v>10569.923000000001</v>
      </c>
      <c r="Z38" s="6">
        <v>558.39099999999996</v>
      </c>
      <c r="AA38" s="7">
        <v>5.9859999999999997E-2</v>
      </c>
      <c r="AB38" s="6">
        <v>682.923</v>
      </c>
      <c r="AC38" s="7">
        <v>6.9070000000000006E-2</v>
      </c>
    </row>
    <row r="39" spans="1:29" hidden="1" x14ac:dyDescent="0.2">
      <c r="A39" s="5" t="s">
        <v>136</v>
      </c>
      <c r="B39" s="5" t="s">
        <v>137</v>
      </c>
      <c r="C39" s="5" t="s">
        <v>138</v>
      </c>
      <c r="D39" s="5" t="s">
        <v>73</v>
      </c>
      <c r="E39" s="5" t="s">
        <v>41</v>
      </c>
      <c r="F39" s="6">
        <v>567.28</v>
      </c>
      <c r="G39" s="6">
        <v>563.16300000000001</v>
      </c>
      <c r="H39" s="6">
        <v>557.80399999999997</v>
      </c>
      <c r="I39" s="6">
        <v>553.01300000000003</v>
      </c>
      <c r="J39" s="6">
        <v>550.75199999999995</v>
      </c>
      <c r="K39" s="6">
        <v>546.01</v>
      </c>
      <c r="L39" s="6">
        <v>544.68799999999999</v>
      </c>
      <c r="M39" s="6">
        <v>540.66899999999998</v>
      </c>
      <c r="N39" s="6">
        <v>536.08799999999997</v>
      </c>
      <c r="O39" s="6">
        <v>529.72699999999998</v>
      </c>
      <c r="P39" s="6">
        <v>524</v>
      </c>
      <c r="Q39" s="6">
        <v>536</v>
      </c>
      <c r="R39" s="6">
        <v>534.976</v>
      </c>
      <c r="S39" s="6">
        <v>542.75400000000002</v>
      </c>
      <c r="T39" s="6">
        <v>542.44000000000005</v>
      </c>
      <c r="U39" s="6">
        <v>540.12199999999996</v>
      </c>
      <c r="V39" s="6">
        <v>540.096</v>
      </c>
      <c r="W39" s="6">
        <v>550.01599999999996</v>
      </c>
      <c r="X39" s="6">
        <v>560.178</v>
      </c>
      <c r="Y39" s="6">
        <v>573.96400000000006</v>
      </c>
      <c r="Z39" s="6">
        <v>-43.28</v>
      </c>
      <c r="AA39" s="7" t="s">
        <v>139</v>
      </c>
      <c r="AB39" s="6">
        <v>49.963999999999999</v>
      </c>
      <c r="AC39" s="7">
        <v>9.5350000000000004E-2</v>
      </c>
    </row>
    <row r="40" spans="1:29" hidden="1" x14ac:dyDescent="0.2">
      <c r="A40" s="5" t="s">
        <v>140</v>
      </c>
      <c r="B40" s="5" t="s">
        <v>141</v>
      </c>
      <c r="C40" s="5" t="s">
        <v>142</v>
      </c>
      <c r="D40" s="5" t="s">
        <v>102</v>
      </c>
      <c r="E40" s="5" t="s">
        <v>41</v>
      </c>
      <c r="F40" s="6">
        <v>64362.508999999998</v>
      </c>
      <c r="G40" s="6">
        <v>64453.118999999999</v>
      </c>
      <c r="H40" s="6">
        <v>64841.714999999997</v>
      </c>
      <c r="I40" s="6">
        <v>64904.481</v>
      </c>
      <c r="J40" s="6">
        <v>65237.004000000001</v>
      </c>
      <c r="K40" s="6">
        <v>65225.286999999997</v>
      </c>
      <c r="L40" s="6">
        <v>65715.23</v>
      </c>
      <c r="M40" s="6">
        <v>66131.759999999995</v>
      </c>
      <c r="N40" s="6">
        <v>66414.638999999996</v>
      </c>
      <c r="O40" s="6">
        <v>66438.797000000006</v>
      </c>
      <c r="P40" s="6">
        <v>66063</v>
      </c>
      <c r="Q40" s="6">
        <v>66693.137000000002</v>
      </c>
      <c r="R40" s="6">
        <v>66344.857000000004</v>
      </c>
      <c r="S40" s="6">
        <v>66732.343999999997</v>
      </c>
      <c r="T40" s="6">
        <v>67231.366999999998</v>
      </c>
      <c r="U40" s="6">
        <v>67510.322</v>
      </c>
      <c r="V40" s="6">
        <v>68112.706000000006</v>
      </c>
      <c r="W40" s="6">
        <v>68753.914999999994</v>
      </c>
      <c r="X40" s="6">
        <v>69210.441000000006</v>
      </c>
      <c r="Y40" s="6">
        <v>69933.001999999993</v>
      </c>
      <c r="Z40" s="6">
        <v>1700.491</v>
      </c>
      <c r="AA40" s="7">
        <v>2.6419999999999999E-2</v>
      </c>
      <c r="AB40" s="6">
        <v>3870.002</v>
      </c>
      <c r="AC40" s="7">
        <v>5.858E-2</v>
      </c>
    </row>
    <row r="41" spans="1:29" hidden="1" x14ac:dyDescent="0.2">
      <c r="A41" s="5" t="s">
        <v>143</v>
      </c>
      <c r="B41" s="5" t="s">
        <v>144</v>
      </c>
      <c r="C41" s="5" t="s">
        <v>145</v>
      </c>
      <c r="D41" s="5" t="s">
        <v>49</v>
      </c>
      <c r="E41" s="5" t="s">
        <v>41</v>
      </c>
      <c r="F41" s="6">
        <v>61756.06</v>
      </c>
      <c r="G41" s="6">
        <v>63085.786999999997</v>
      </c>
      <c r="H41" s="6">
        <v>64533.194000000003</v>
      </c>
      <c r="I41" s="6">
        <v>65136.368999999999</v>
      </c>
      <c r="J41" s="6">
        <v>66199.721999999994</v>
      </c>
      <c r="K41" s="6">
        <v>67766.745999999999</v>
      </c>
      <c r="L41" s="6">
        <v>69665.861999999994</v>
      </c>
      <c r="M41" s="6">
        <v>71374.119000000006</v>
      </c>
      <c r="N41" s="6">
        <v>72957.648000000001</v>
      </c>
      <c r="O41" s="6">
        <v>74480.505999999994</v>
      </c>
      <c r="P41" s="6">
        <v>75774</v>
      </c>
      <c r="Q41" s="6">
        <v>76292.116999999998</v>
      </c>
      <c r="R41" s="6">
        <v>77570.392999999996</v>
      </c>
      <c r="S41" s="6">
        <v>78910.660999999993</v>
      </c>
      <c r="T41" s="6">
        <v>80151.3</v>
      </c>
      <c r="U41" s="6">
        <v>81736.058999999994</v>
      </c>
      <c r="V41" s="6">
        <v>82998.875</v>
      </c>
      <c r="W41" s="6">
        <v>84558.581999999995</v>
      </c>
      <c r="X41" s="6">
        <v>86314.790999999997</v>
      </c>
      <c r="Y41" s="6">
        <v>87984.98</v>
      </c>
      <c r="Z41" s="6">
        <v>14017.94</v>
      </c>
      <c r="AA41" s="7">
        <v>0.22699</v>
      </c>
      <c r="AB41" s="6">
        <v>12210.98</v>
      </c>
      <c r="AC41" s="7">
        <v>0.16114999999999999</v>
      </c>
    </row>
    <row r="42" spans="1:29" hidden="1" x14ac:dyDescent="0.2">
      <c r="A42" s="5" t="s">
        <v>146</v>
      </c>
      <c r="B42" s="5" t="s">
        <v>147</v>
      </c>
      <c r="C42" s="5" t="s">
        <v>148</v>
      </c>
      <c r="D42" s="5" t="s">
        <v>40</v>
      </c>
      <c r="E42" s="5" t="s">
        <v>41</v>
      </c>
      <c r="F42" s="6">
        <v>20536.313999999998</v>
      </c>
      <c r="G42" s="6">
        <v>20768.296999999999</v>
      </c>
      <c r="H42" s="6">
        <v>20947.683000000001</v>
      </c>
      <c r="I42" s="6">
        <v>21058.118999999999</v>
      </c>
      <c r="J42" s="6">
        <v>21266.437999999998</v>
      </c>
      <c r="K42" s="6">
        <v>21472.598000000002</v>
      </c>
      <c r="L42" s="6">
        <v>21823.052</v>
      </c>
      <c r="M42" s="6">
        <v>22111.773000000001</v>
      </c>
      <c r="N42" s="6">
        <v>22386.904999999999</v>
      </c>
      <c r="O42" s="6">
        <v>22535.411</v>
      </c>
      <c r="P42" s="6">
        <v>22591</v>
      </c>
      <c r="Q42" s="6">
        <v>22684.334999999999</v>
      </c>
      <c r="R42" s="6">
        <v>22754.146000000001</v>
      </c>
      <c r="S42" s="6">
        <v>22682.83</v>
      </c>
      <c r="T42" s="6">
        <v>22684.911</v>
      </c>
      <c r="U42" s="6">
        <v>22774.258000000002</v>
      </c>
      <c r="V42" s="6">
        <v>22825.030999999999</v>
      </c>
      <c r="W42" s="6">
        <v>22930.061000000002</v>
      </c>
      <c r="X42" s="6">
        <v>23127.965</v>
      </c>
      <c r="Y42" s="6">
        <v>23363.264999999999</v>
      </c>
      <c r="Z42" s="6">
        <v>2054.6860000000001</v>
      </c>
      <c r="AA42" s="7">
        <v>0.10005</v>
      </c>
      <c r="AB42" s="6">
        <v>772.26499999999999</v>
      </c>
      <c r="AC42" s="7">
        <v>3.4180000000000002E-2</v>
      </c>
    </row>
    <row r="43" spans="1:29" hidden="1" x14ac:dyDescent="0.2">
      <c r="A43" s="5" t="s">
        <v>149</v>
      </c>
      <c r="B43" s="5" t="s">
        <v>150</v>
      </c>
      <c r="C43" s="5" t="s">
        <v>151</v>
      </c>
      <c r="D43" s="5" t="s">
        <v>40</v>
      </c>
      <c r="E43" s="5" t="s">
        <v>41</v>
      </c>
      <c r="F43" s="6">
        <v>12743.325000000001</v>
      </c>
      <c r="G43" s="6">
        <v>12885.567999999999</v>
      </c>
      <c r="H43" s="6">
        <v>13015.351000000001</v>
      </c>
      <c r="I43" s="6">
        <v>13070.769</v>
      </c>
      <c r="J43" s="6">
        <v>13194.004999999999</v>
      </c>
      <c r="K43" s="6">
        <v>13322.888999999999</v>
      </c>
      <c r="L43" s="6">
        <v>13553.888999999999</v>
      </c>
      <c r="M43" s="6">
        <v>13734.126</v>
      </c>
      <c r="N43" s="6">
        <v>13887.843000000001</v>
      </c>
      <c r="O43" s="6">
        <v>13973.191000000001</v>
      </c>
      <c r="P43" s="6">
        <v>14001</v>
      </c>
      <c r="Q43" s="6">
        <v>14037.241</v>
      </c>
      <c r="R43" s="6">
        <v>14124.432000000001</v>
      </c>
      <c r="S43" s="6">
        <v>14090.620999999999</v>
      </c>
      <c r="T43" s="6">
        <v>14127.967000000001</v>
      </c>
      <c r="U43" s="6">
        <v>14200.334999999999</v>
      </c>
      <c r="V43" s="6">
        <v>14293.324000000001</v>
      </c>
      <c r="W43" s="6">
        <v>14248.656999999999</v>
      </c>
      <c r="X43" s="6">
        <v>14346.373</v>
      </c>
      <c r="Y43" s="6">
        <v>14514.939</v>
      </c>
      <c r="Z43" s="6">
        <v>1257.675</v>
      </c>
      <c r="AA43" s="7">
        <v>9.869E-2</v>
      </c>
      <c r="AB43" s="6">
        <v>513.93899999999996</v>
      </c>
      <c r="AC43" s="7">
        <v>3.671E-2</v>
      </c>
    </row>
    <row r="44" spans="1:29" hidden="1" x14ac:dyDescent="0.2">
      <c r="A44" s="5" t="s">
        <v>152</v>
      </c>
      <c r="B44" s="5" t="s">
        <v>153</v>
      </c>
      <c r="C44" s="5" t="s">
        <v>154</v>
      </c>
      <c r="D44" s="5" t="s">
        <v>49</v>
      </c>
      <c r="E44" s="5" t="s">
        <v>41</v>
      </c>
      <c r="F44" s="6">
        <v>20912.278999999999</v>
      </c>
      <c r="G44" s="6">
        <v>21689.409</v>
      </c>
      <c r="H44" s="6">
        <v>22519.924999999999</v>
      </c>
      <c r="I44" s="6">
        <v>23049.824000000001</v>
      </c>
      <c r="J44" s="6">
        <v>23744.255000000001</v>
      </c>
      <c r="K44" s="6">
        <v>24610.392</v>
      </c>
      <c r="L44" s="6">
        <v>25610.798999999999</v>
      </c>
      <c r="M44" s="6">
        <v>26538.263999999999</v>
      </c>
      <c r="N44" s="6">
        <v>27530.93</v>
      </c>
      <c r="O44" s="6">
        <v>28371.197</v>
      </c>
      <c r="P44" s="6">
        <v>29055</v>
      </c>
      <c r="Q44" s="6">
        <v>29728.955000000002</v>
      </c>
      <c r="R44" s="6">
        <v>30324.534</v>
      </c>
      <c r="S44" s="6">
        <v>30925.197</v>
      </c>
      <c r="T44" s="6">
        <v>31430.79</v>
      </c>
      <c r="U44" s="6">
        <v>32163.759999999998</v>
      </c>
      <c r="V44" s="6">
        <v>32610.717000000001</v>
      </c>
      <c r="W44" s="6">
        <v>33671.114999999998</v>
      </c>
      <c r="X44" s="6">
        <v>35144.006000000001</v>
      </c>
      <c r="Y44" s="6">
        <v>36295.826999999997</v>
      </c>
      <c r="Z44" s="6">
        <v>8142.7209999999995</v>
      </c>
      <c r="AA44" s="7">
        <v>0.38938</v>
      </c>
      <c r="AB44" s="6">
        <v>7240.8270000000002</v>
      </c>
      <c r="AC44" s="7">
        <v>0.24920999999999999</v>
      </c>
    </row>
    <row r="45" spans="1:29" hidden="1" x14ac:dyDescent="0.2">
      <c r="A45" s="5" t="s">
        <v>155</v>
      </c>
      <c r="B45" s="5" t="s">
        <v>156</v>
      </c>
      <c r="C45" s="5" t="s">
        <v>157</v>
      </c>
      <c r="D45" s="5" t="s">
        <v>49</v>
      </c>
      <c r="E45" s="5" t="s">
        <v>41</v>
      </c>
      <c r="F45" s="6">
        <v>5299.3639999999996</v>
      </c>
      <c r="G45" s="6">
        <v>5354.7969999999996</v>
      </c>
      <c r="H45" s="6">
        <v>5415.7079999999996</v>
      </c>
      <c r="I45" s="6">
        <v>5489.5450000000001</v>
      </c>
      <c r="J45" s="6">
        <v>5558.7179999999998</v>
      </c>
      <c r="K45" s="6">
        <v>5644.1530000000002</v>
      </c>
      <c r="L45" s="6">
        <v>5751.05</v>
      </c>
      <c r="M45" s="6">
        <v>5828.835</v>
      </c>
      <c r="N45" s="6">
        <v>5924.0379999999996</v>
      </c>
      <c r="O45" s="6">
        <v>5977.5910000000003</v>
      </c>
      <c r="P45" s="6">
        <v>6004</v>
      </c>
      <c r="Q45" s="6">
        <v>5994.5159999999996</v>
      </c>
      <c r="R45" s="6">
        <v>6017.8739999999998</v>
      </c>
      <c r="S45" s="6">
        <v>6018.35</v>
      </c>
      <c r="T45" s="6">
        <v>6012.8109999999997</v>
      </c>
      <c r="U45" s="6">
        <v>6053.8329999999996</v>
      </c>
      <c r="V45" s="6">
        <v>6056.1779999999999</v>
      </c>
      <c r="W45" s="6">
        <v>6074.8289999999997</v>
      </c>
      <c r="X45" s="6">
        <v>6116.5959999999995</v>
      </c>
      <c r="Y45" s="6">
        <v>6253.2849999999999</v>
      </c>
      <c r="Z45" s="6">
        <v>704.63599999999997</v>
      </c>
      <c r="AA45" s="7">
        <v>0.13297</v>
      </c>
      <c r="AB45" s="6">
        <v>249.285</v>
      </c>
      <c r="AC45" s="7">
        <v>4.1520000000000001E-2</v>
      </c>
    </row>
    <row r="46" spans="1:29" hidden="1" x14ac:dyDescent="0.2">
      <c r="A46" s="5" t="s">
        <v>158</v>
      </c>
      <c r="B46" s="5" t="s">
        <v>159</v>
      </c>
      <c r="C46" s="5" t="s">
        <v>160</v>
      </c>
      <c r="D46" s="5" t="s">
        <v>102</v>
      </c>
      <c r="E46" s="5" t="s">
        <v>41</v>
      </c>
      <c r="F46" s="6">
        <v>9492.9069999999992</v>
      </c>
      <c r="G46" s="6">
        <v>9673.3209999999999</v>
      </c>
      <c r="H46" s="6">
        <v>9891.0740000000005</v>
      </c>
      <c r="I46" s="6">
        <v>10007.873</v>
      </c>
      <c r="J46" s="6">
        <v>10196.169</v>
      </c>
      <c r="K46" s="6">
        <v>10470.85</v>
      </c>
      <c r="L46" s="6">
        <v>10697.468000000001</v>
      </c>
      <c r="M46" s="6">
        <v>10891.026</v>
      </c>
      <c r="N46" s="6">
        <v>11080.164000000001</v>
      </c>
      <c r="O46" s="6">
        <v>11174.775</v>
      </c>
      <c r="P46" s="6">
        <v>11254</v>
      </c>
      <c r="Q46" s="6">
        <v>11287.022999999999</v>
      </c>
      <c r="R46" s="6">
        <v>11330.512000000001</v>
      </c>
      <c r="S46" s="6">
        <v>11352.8</v>
      </c>
      <c r="T46" s="6">
        <v>11487.364</v>
      </c>
      <c r="U46" s="6">
        <v>11559.9</v>
      </c>
      <c r="V46" s="6">
        <v>11633.816999999999</v>
      </c>
      <c r="W46" s="6">
        <v>11783.76</v>
      </c>
      <c r="X46" s="6">
        <v>11907.298000000001</v>
      </c>
      <c r="Y46" s="6">
        <v>12035.848</v>
      </c>
      <c r="Z46" s="6">
        <v>1761.0930000000001</v>
      </c>
      <c r="AA46" s="7">
        <v>0.18551999999999999</v>
      </c>
      <c r="AB46" s="6">
        <v>781.84799999999996</v>
      </c>
      <c r="AC46" s="7">
        <v>6.9470000000000004E-2</v>
      </c>
    </row>
    <row r="47" spans="1:29" hidden="1" x14ac:dyDescent="0.2">
      <c r="A47" s="5" t="s">
        <v>161</v>
      </c>
      <c r="B47" s="5" t="s">
        <v>162</v>
      </c>
      <c r="C47" s="5" t="s">
        <v>163</v>
      </c>
      <c r="D47" s="5" t="s">
        <v>62</v>
      </c>
      <c r="E47" s="5" t="s">
        <v>41</v>
      </c>
      <c r="F47" s="6">
        <v>17410.735000000001</v>
      </c>
      <c r="G47" s="6">
        <v>17475.324000000001</v>
      </c>
      <c r="H47" s="6">
        <v>17486.769</v>
      </c>
      <c r="I47" s="6">
        <v>17555.465</v>
      </c>
      <c r="J47" s="6">
        <v>17627.420999999998</v>
      </c>
      <c r="K47" s="6">
        <v>17740.788</v>
      </c>
      <c r="L47" s="6">
        <v>17932.744999999999</v>
      </c>
      <c r="M47" s="6">
        <v>18128.039000000001</v>
      </c>
      <c r="N47" s="6">
        <v>18213.552</v>
      </c>
      <c r="O47" s="6">
        <v>18267.581999999999</v>
      </c>
      <c r="P47" s="6">
        <v>18287</v>
      </c>
      <c r="Q47" s="6">
        <v>18329.065999999999</v>
      </c>
      <c r="R47" s="6">
        <v>18367.006000000001</v>
      </c>
      <c r="S47" s="6">
        <v>18444.246999999999</v>
      </c>
      <c r="T47" s="6">
        <v>18544.311000000002</v>
      </c>
      <c r="U47" s="6">
        <v>18605.054</v>
      </c>
      <c r="V47" s="6">
        <v>18692.268</v>
      </c>
      <c r="W47" s="6">
        <v>18811.324000000001</v>
      </c>
      <c r="X47" s="6">
        <v>18905.955000000002</v>
      </c>
      <c r="Y47" s="6">
        <v>18982.452000000001</v>
      </c>
      <c r="Z47" s="6">
        <v>876.26499999999999</v>
      </c>
      <c r="AA47" s="7">
        <v>5.033E-2</v>
      </c>
      <c r="AB47" s="6">
        <v>695.452</v>
      </c>
      <c r="AC47" s="7">
        <v>3.8030000000000001E-2</v>
      </c>
    </row>
    <row r="48" spans="1:29" hidden="1" x14ac:dyDescent="0.2">
      <c r="A48" s="5" t="s">
        <v>164</v>
      </c>
      <c r="B48" s="5" t="s">
        <v>165</v>
      </c>
      <c r="C48" s="5" t="s">
        <v>166</v>
      </c>
      <c r="D48" s="5" t="s">
        <v>91</v>
      </c>
      <c r="E48" s="5" t="s">
        <v>41</v>
      </c>
      <c r="F48" s="6">
        <v>6288.8580000000002</v>
      </c>
      <c r="G48" s="6">
        <v>6363.4769999999999</v>
      </c>
      <c r="H48" s="6">
        <v>6437.9229999999998</v>
      </c>
      <c r="I48" s="6">
        <v>6586.2060000000001</v>
      </c>
      <c r="J48" s="6">
        <v>6794.6490000000003</v>
      </c>
      <c r="K48" s="6">
        <v>6927.49</v>
      </c>
      <c r="L48" s="6">
        <v>6992.1589999999997</v>
      </c>
      <c r="M48" s="6">
        <v>7138.35</v>
      </c>
      <c r="N48" s="6">
        <v>7292.9930000000004</v>
      </c>
      <c r="O48" s="6">
        <v>7367.9549999999999</v>
      </c>
      <c r="P48" s="6">
        <v>7377</v>
      </c>
      <c r="Q48" s="6">
        <v>7494.7150000000001</v>
      </c>
      <c r="R48" s="6">
        <v>7628.0039999999999</v>
      </c>
      <c r="S48" s="6">
        <v>7778.1440000000002</v>
      </c>
      <c r="T48" s="6">
        <v>7902.1779999999999</v>
      </c>
      <c r="U48" s="6">
        <v>8072.2719999999999</v>
      </c>
      <c r="V48" s="6">
        <v>8290.1180000000004</v>
      </c>
      <c r="W48" s="6">
        <v>8609.4609999999993</v>
      </c>
      <c r="X48" s="6">
        <v>8993.4330000000009</v>
      </c>
      <c r="Y48" s="6">
        <v>9403.5589999999993</v>
      </c>
      <c r="Z48" s="6">
        <v>1088.1420000000001</v>
      </c>
      <c r="AA48" s="7">
        <v>0.17302999999999999</v>
      </c>
      <c r="AB48" s="6">
        <v>2026.559</v>
      </c>
      <c r="AC48" s="7">
        <v>0.27471000000000001</v>
      </c>
    </row>
    <row r="49" spans="1:29" hidden="1" x14ac:dyDescent="0.2">
      <c r="A49" s="5" t="s">
        <v>167</v>
      </c>
      <c r="B49" s="5" t="s">
        <v>168</v>
      </c>
      <c r="C49" s="5" t="s">
        <v>169</v>
      </c>
      <c r="D49" s="5" t="s">
        <v>66</v>
      </c>
      <c r="E49" s="5" t="s">
        <v>41</v>
      </c>
      <c r="F49" s="6">
        <v>75636.957999999999</v>
      </c>
      <c r="G49" s="6">
        <v>75259.929000000004</v>
      </c>
      <c r="H49" s="6">
        <v>75213.570999999996</v>
      </c>
      <c r="I49" s="6">
        <v>75091.331999999995</v>
      </c>
      <c r="J49" s="6">
        <v>75032.858999999997</v>
      </c>
      <c r="K49" s="6">
        <v>75048.476999999999</v>
      </c>
      <c r="L49" s="6">
        <v>75511.145000000004</v>
      </c>
      <c r="M49" s="6">
        <v>75550.968999999997</v>
      </c>
      <c r="N49" s="6">
        <v>75107.210999999996</v>
      </c>
      <c r="O49" s="6">
        <v>74215.406000000003</v>
      </c>
      <c r="P49" s="6">
        <v>73117</v>
      </c>
      <c r="Q49" s="6">
        <v>73180.350999999995</v>
      </c>
      <c r="R49" s="6">
        <v>73388.077000000005</v>
      </c>
      <c r="S49" s="6">
        <v>73467.964999999997</v>
      </c>
      <c r="T49" s="6">
        <v>73454.630999999994</v>
      </c>
      <c r="U49" s="6">
        <v>73631.659</v>
      </c>
      <c r="V49" s="6">
        <v>74098.826000000001</v>
      </c>
      <c r="W49" s="6">
        <v>74650.627999999997</v>
      </c>
      <c r="X49" s="6">
        <v>74844.319000000003</v>
      </c>
      <c r="Y49" s="6">
        <v>75280.898000000001</v>
      </c>
      <c r="Z49" s="6">
        <v>-2519.9580000000001</v>
      </c>
      <c r="AA49" s="7" t="s">
        <v>1043</v>
      </c>
      <c r="AB49" s="6">
        <v>2163.8980000000001</v>
      </c>
      <c r="AC49" s="7">
        <v>2.9600000000000001E-2</v>
      </c>
    </row>
    <row r="50" spans="1:29" hidden="1" x14ac:dyDescent="0.2">
      <c r="A50" s="5" t="s">
        <v>171</v>
      </c>
      <c r="B50" s="5" t="s">
        <v>172</v>
      </c>
      <c r="C50" s="5" t="s">
        <v>173</v>
      </c>
      <c r="D50" s="5" t="s">
        <v>49</v>
      </c>
      <c r="E50" s="5" t="s">
        <v>41</v>
      </c>
      <c r="F50" s="6">
        <v>3920.7570000000001</v>
      </c>
      <c r="G50" s="6">
        <v>3860.0189999999998</v>
      </c>
      <c r="H50" s="6">
        <v>3859.7339999999999</v>
      </c>
      <c r="I50" s="6">
        <v>3828.9180000000001</v>
      </c>
      <c r="J50" s="6">
        <v>3855.067</v>
      </c>
      <c r="K50" s="6">
        <v>3886.2919999999999</v>
      </c>
      <c r="L50" s="6">
        <v>3883.299</v>
      </c>
      <c r="M50" s="6">
        <v>3841.5169999999998</v>
      </c>
      <c r="N50" s="6">
        <v>3910.049</v>
      </c>
      <c r="O50" s="6">
        <v>3861.5920000000001</v>
      </c>
      <c r="P50" s="6">
        <v>3893</v>
      </c>
      <c r="Q50" s="6">
        <v>3888.2979999999998</v>
      </c>
      <c r="R50" s="6">
        <v>3883.616</v>
      </c>
      <c r="S50" s="6">
        <v>3895.7289999999998</v>
      </c>
      <c r="T50" s="6">
        <v>3886.6570000000002</v>
      </c>
      <c r="U50" s="6">
        <v>3896.3229999999999</v>
      </c>
      <c r="V50" s="6">
        <v>3928.3589999999999</v>
      </c>
      <c r="W50" s="6">
        <v>3918.09</v>
      </c>
      <c r="X50" s="6">
        <v>3940.6880000000001</v>
      </c>
      <c r="Y50" s="6">
        <v>3972.2979999999998</v>
      </c>
      <c r="Z50" s="6">
        <v>-27.757000000000001</v>
      </c>
      <c r="AA50" s="7" t="s">
        <v>1044</v>
      </c>
      <c r="AB50" s="6">
        <v>79.298000000000002</v>
      </c>
      <c r="AC50" s="7">
        <v>2.0369999999999999E-2</v>
      </c>
    </row>
    <row r="51" spans="1:29" hidden="1" x14ac:dyDescent="0.2">
      <c r="A51" s="5" t="s">
        <v>175</v>
      </c>
      <c r="B51" s="5" t="s">
        <v>176</v>
      </c>
      <c r="C51" s="5" t="s">
        <v>177</v>
      </c>
      <c r="D51" s="5" t="s">
        <v>62</v>
      </c>
      <c r="E51" s="5" t="s">
        <v>41</v>
      </c>
      <c r="F51" s="6">
        <v>9670.9429999999993</v>
      </c>
      <c r="G51" s="6">
        <v>9876.2160000000003</v>
      </c>
      <c r="H51" s="6">
        <v>10094.866</v>
      </c>
      <c r="I51" s="6">
        <v>10333.977000000001</v>
      </c>
      <c r="J51" s="6">
        <v>10630.656000000001</v>
      </c>
      <c r="K51" s="6">
        <v>11003.995999999999</v>
      </c>
      <c r="L51" s="6">
        <v>11238.539000000001</v>
      </c>
      <c r="M51" s="6">
        <v>11491.263999999999</v>
      </c>
      <c r="N51" s="6">
        <v>11723.046</v>
      </c>
      <c r="O51" s="6">
        <v>11982.489</v>
      </c>
      <c r="P51" s="6">
        <v>12177</v>
      </c>
      <c r="Q51" s="6">
        <v>12258.375</v>
      </c>
      <c r="R51" s="6">
        <v>12305.026</v>
      </c>
      <c r="S51" s="6">
        <v>12357.365</v>
      </c>
      <c r="T51" s="6">
        <v>12631.682000000001</v>
      </c>
      <c r="U51" s="6">
        <v>12694.626</v>
      </c>
      <c r="V51" s="6">
        <v>12850.315000000001</v>
      </c>
      <c r="W51" s="6">
        <v>13076.224</v>
      </c>
      <c r="X51" s="6">
        <v>13326.834999999999</v>
      </c>
      <c r="Y51" s="6">
        <v>13387.148999999999</v>
      </c>
      <c r="Z51" s="6">
        <v>2506.0569999999998</v>
      </c>
      <c r="AA51" s="7">
        <v>0.25913000000000003</v>
      </c>
      <c r="AB51" s="6">
        <v>1210.1489999999999</v>
      </c>
      <c r="AC51" s="7">
        <v>9.9379999999999996E-2</v>
      </c>
    </row>
    <row r="52" spans="1:29" hidden="1" x14ac:dyDescent="0.2">
      <c r="A52" s="5" t="s">
        <v>178</v>
      </c>
      <c r="B52" s="5" t="s">
        <v>179</v>
      </c>
      <c r="C52" s="5" t="s">
        <v>180</v>
      </c>
      <c r="D52" s="5" t="s">
        <v>49</v>
      </c>
      <c r="E52" s="5" t="s">
        <v>41</v>
      </c>
      <c r="F52" s="6">
        <v>1159.537</v>
      </c>
      <c r="G52" s="6">
        <v>1137.146</v>
      </c>
      <c r="H52" s="6">
        <v>1133.72</v>
      </c>
      <c r="I52" s="6">
        <v>1116.2529999999999</v>
      </c>
      <c r="J52" s="6">
        <v>1120.1189999999999</v>
      </c>
      <c r="K52" s="6">
        <v>1125.8230000000001</v>
      </c>
      <c r="L52" s="6">
        <v>1119.1769999999999</v>
      </c>
      <c r="M52" s="6">
        <v>1102.125</v>
      </c>
      <c r="N52" s="6">
        <v>1119.1379999999999</v>
      </c>
      <c r="O52" s="6">
        <v>1102.1320000000001</v>
      </c>
      <c r="P52" s="6">
        <v>1106</v>
      </c>
      <c r="Q52" s="6">
        <v>1117.086</v>
      </c>
      <c r="R52" s="6">
        <v>1114.4749999999999</v>
      </c>
      <c r="S52" s="6">
        <v>1136.836</v>
      </c>
      <c r="T52" s="6">
        <v>1158.5650000000001</v>
      </c>
      <c r="U52" s="6">
        <v>1160.2660000000001</v>
      </c>
      <c r="V52" s="6">
        <v>1172.421</v>
      </c>
      <c r="W52" s="6">
        <v>1190.3340000000001</v>
      </c>
      <c r="X52" s="6">
        <v>1202.095</v>
      </c>
      <c r="Y52" s="6">
        <v>1218.944</v>
      </c>
      <c r="Z52" s="6">
        <v>-53.536999999999999</v>
      </c>
      <c r="AA52" s="7" t="s">
        <v>181</v>
      </c>
      <c r="AB52" s="6">
        <v>112.944</v>
      </c>
      <c r="AC52" s="7">
        <v>0.10212</v>
      </c>
    </row>
    <row r="53" spans="1:29" hidden="1" x14ac:dyDescent="0.2">
      <c r="A53" s="5" t="s">
        <v>182</v>
      </c>
      <c r="B53" s="5" t="s">
        <v>183</v>
      </c>
      <c r="C53" s="5" t="s">
        <v>184</v>
      </c>
      <c r="D53" s="5" t="s">
        <v>49</v>
      </c>
      <c r="E53" s="5" t="s">
        <v>41</v>
      </c>
      <c r="F53" s="6">
        <v>1073.7670000000001</v>
      </c>
      <c r="G53" s="6">
        <v>1081.1469999999999</v>
      </c>
      <c r="H53" s="6">
        <v>1089.17</v>
      </c>
      <c r="I53" s="6">
        <v>1099.221</v>
      </c>
      <c r="J53" s="6">
        <v>1109.5909999999999</v>
      </c>
      <c r="K53" s="6">
        <v>1122.4639999999999</v>
      </c>
      <c r="L53" s="6">
        <v>1138.3820000000001</v>
      </c>
      <c r="M53" s="6">
        <v>1149.6949999999999</v>
      </c>
      <c r="N53" s="6">
        <v>1164.3340000000001</v>
      </c>
      <c r="O53" s="6">
        <v>1170.9059999999999</v>
      </c>
      <c r="P53" s="6">
        <v>1172</v>
      </c>
      <c r="Q53" s="6">
        <v>1174.405</v>
      </c>
      <c r="R53" s="6">
        <v>1177.7380000000001</v>
      </c>
      <c r="S53" s="6">
        <v>1180.5139999999999</v>
      </c>
      <c r="T53" s="6">
        <v>1185.0630000000001</v>
      </c>
      <c r="U53" s="6">
        <v>1191.7439999999999</v>
      </c>
      <c r="V53" s="6">
        <v>1192.732</v>
      </c>
      <c r="W53" s="6">
        <v>1214.528</v>
      </c>
      <c r="X53" s="6">
        <v>1238.549</v>
      </c>
      <c r="Y53" s="6">
        <v>1250.9970000000001</v>
      </c>
      <c r="Z53" s="6">
        <v>98.233000000000004</v>
      </c>
      <c r="AA53" s="7">
        <v>9.1480000000000006E-2</v>
      </c>
      <c r="AB53" s="6">
        <v>78.997</v>
      </c>
      <c r="AC53" s="7">
        <v>6.7400000000000002E-2</v>
      </c>
    </row>
    <row r="54" spans="1:29" hidden="1" x14ac:dyDescent="0.2">
      <c r="A54" s="5" t="s">
        <v>185</v>
      </c>
      <c r="B54" s="5" t="s">
        <v>186</v>
      </c>
      <c r="C54" s="5" t="s">
        <v>187</v>
      </c>
      <c r="D54" s="5" t="s">
        <v>62</v>
      </c>
      <c r="E54" s="5" t="s">
        <v>41</v>
      </c>
      <c r="F54" s="6">
        <v>3864.4740000000002</v>
      </c>
      <c r="G54" s="6">
        <v>3836.7730000000001</v>
      </c>
      <c r="H54" s="6">
        <v>3824.4110000000001</v>
      </c>
      <c r="I54" s="6">
        <v>3824.51</v>
      </c>
      <c r="J54" s="6">
        <v>3844.462</v>
      </c>
      <c r="K54" s="6">
        <v>3879.9569999999999</v>
      </c>
      <c r="L54" s="6">
        <v>3873.105</v>
      </c>
      <c r="M54" s="6">
        <v>3887.335</v>
      </c>
      <c r="N54" s="6">
        <v>3886.6930000000002</v>
      </c>
      <c r="O54" s="6">
        <v>3898.5709999999999</v>
      </c>
      <c r="P54" s="6">
        <v>3892</v>
      </c>
      <c r="Q54" s="6">
        <v>3907.0239999999999</v>
      </c>
      <c r="R54" s="6">
        <v>3941.7170000000001</v>
      </c>
      <c r="S54" s="6">
        <v>3958.2310000000002</v>
      </c>
      <c r="T54" s="6">
        <v>3958.39</v>
      </c>
      <c r="U54" s="6">
        <v>3915.433</v>
      </c>
      <c r="V54" s="6">
        <v>3896.5250000000001</v>
      </c>
      <c r="W54" s="6">
        <v>3969.6509999999998</v>
      </c>
      <c r="X54" s="6">
        <v>3983.92</v>
      </c>
      <c r="Y54" s="6">
        <v>3999.1869999999999</v>
      </c>
      <c r="Z54" s="6">
        <v>27.526</v>
      </c>
      <c r="AA54" s="7">
        <v>7.1199999999999996E-3</v>
      </c>
      <c r="AB54" s="6">
        <v>107.187</v>
      </c>
      <c r="AC54" s="7">
        <v>2.7539999999999999E-2</v>
      </c>
    </row>
    <row r="55" spans="1:29" hidden="1" x14ac:dyDescent="0.2">
      <c r="A55" s="5" t="s">
        <v>188</v>
      </c>
      <c r="B55" s="5" t="s">
        <v>189</v>
      </c>
      <c r="C55" s="5" t="s">
        <v>190</v>
      </c>
      <c r="D55" s="5" t="s">
        <v>49</v>
      </c>
      <c r="E55" s="5" t="s">
        <v>41</v>
      </c>
      <c r="F55" s="6">
        <v>11484.116</v>
      </c>
      <c r="G55" s="6">
        <v>11438.302</v>
      </c>
      <c r="H55" s="6">
        <v>11408.808999999999</v>
      </c>
      <c r="I55" s="6">
        <v>11410.367</v>
      </c>
      <c r="J55" s="6">
        <v>11394.821</v>
      </c>
      <c r="K55" s="6">
        <v>11416.511</v>
      </c>
      <c r="L55" s="6">
        <v>11486.191999999999</v>
      </c>
      <c r="M55" s="6">
        <v>11490.055</v>
      </c>
      <c r="N55" s="6">
        <v>11528.191000000001</v>
      </c>
      <c r="O55" s="6">
        <v>11484.512000000001</v>
      </c>
      <c r="P55" s="6">
        <v>11391</v>
      </c>
      <c r="Q55" s="6">
        <v>11396.933999999999</v>
      </c>
      <c r="R55" s="6">
        <v>11425.599</v>
      </c>
      <c r="S55" s="6">
        <v>11433.54</v>
      </c>
      <c r="T55" s="6">
        <v>11475.888999999999</v>
      </c>
      <c r="U55" s="6">
        <v>11484.565000000001</v>
      </c>
      <c r="V55" s="6">
        <v>11457.249</v>
      </c>
      <c r="W55" s="6">
        <v>11522.998</v>
      </c>
      <c r="X55" s="6">
        <v>11635.726000000001</v>
      </c>
      <c r="Y55" s="6">
        <v>11721.099</v>
      </c>
      <c r="Z55" s="6">
        <v>-93.116</v>
      </c>
      <c r="AA55" s="7" t="s">
        <v>1045</v>
      </c>
      <c r="AB55" s="6">
        <v>330.09899999999999</v>
      </c>
      <c r="AC55" s="7">
        <v>2.8979999999999999E-2</v>
      </c>
    </row>
    <row r="56" spans="1:29" hidden="1" x14ac:dyDescent="0.2">
      <c r="A56" s="5" t="s">
        <v>192</v>
      </c>
      <c r="B56" s="5" t="s">
        <v>193</v>
      </c>
      <c r="C56" s="5" t="s">
        <v>194</v>
      </c>
      <c r="D56" s="5" t="s">
        <v>55</v>
      </c>
      <c r="E56" s="5" t="s">
        <v>41</v>
      </c>
      <c r="F56" s="6">
        <v>4641.1099999999997</v>
      </c>
      <c r="G56" s="6">
        <v>4654.8270000000002</v>
      </c>
      <c r="H56" s="6">
        <v>4683.2690000000002</v>
      </c>
      <c r="I56" s="6">
        <v>4675.009</v>
      </c>
      <c r="J56" s="6">
        <v>4714.16</v>
      </c>
      <c r="K56" s="6">
        <v>4737.4459999999999</v>
      </c>
      <c r="L56" s="6">
        <v>4788.3220000000001</v>
      </c>
      <c r="M56" s="6">
        <v>4823.74</v>
      </c>
      <c r="N56" s="6">
        <v>4847.4930000000004</v>
      </c>
      <c r="O56" s="6">
        <v>4856.835</v>
      </c>
      <c r="P56" s="6">
        <v>4830</v>
      </c>
      <c r="Q56" s="6">
        <v>4843.4939999999997</v>
      </c>
      <c r="R56" s="6">
        <v>4856.4210000000003</v>
      </c>
      <c r="S56" s="6">
        <v>4860.768</v>
      </c>
      <c r="T56" s="6">
        <v>4892.9120000000003</v>
      </c>
      <c r="U56" s="6">
        <v>4946.634</v>
      </c>
      <c r="V56" s="6">
        <v>5014.1530000000002</v>
      </c>
      <c r="W56" s="6">
        <v>5112.7629999999999</v>
      </c>
      <c r="X56" s="6">
        <v>5176.6400000000003</v>
      </c>
      <c r="Y56" s="6">
        <v>5273.5910000000003</v>
      </c>
      <c r="Z56" s="6">
        <v>188.89</v>
      </c>
      <c r="AA56" s="7">
        <v>4.07E-2</v>
      </c>
      <c r="AB56" s="6">
        <v>443.59100000000001</v>
      </c>
      <c r="AC56" s="7">
        <v>9.1840000000000005E-2</v>
      </c>
    </row>
    <row r="57" spans="1:29" hidden="1" x14ac:dyDescent="0.2">
      <c r="A57" s="5" t="s">
        <v>195</v>
      </c>
      <c r="B57" s="5" t="s">
        <v>196</v>
      </c>
      <c r="C57" s="5" t="s">
        <v>197</v>
      </c>
      <c r="D57" s="5" t="s">
        <v>55</v>
      </c>
      <c r="E57" s="5" t="s">
        <v>41</v>
      </c>
      <c r="F57" s="6">
        <v>2884.0419999999999</v>
      </c>
      <c r="G57" s="6">
        <v>2899.337</v>
      </c>
      <c r="H57" s="6">
        <v>2923.88</v>
      </c>
      <c r="I57" s="6">
        <v>2925.0509999999999</v>
      </c>
      <c r="J57" s="6">
        <v>2957.3969999999999</v>
      </c>
      <c r="K57" s="6">
        <v>2978.2139999999999</v>
      </c>
      <c r="L57" s="6">
        <v>3016.904</v>
      </c>
      <c r="M57" s="6">
        <v>3045.9250000000002</v>
      </c>
      <c r="N57" s="6">
        <v>3067.9189999999999</v>
      </c>
      <c r="O57" s="6">
        <v>3082.1750000000002</v>
      </c>
      <c r="P57" s="6">
        <v>3072</v>
      </c>
      <c r="Q57" s="6">
        <v>3088.6819999999998</v>
      </c>
      <c r="R57" s="6">
        <v>3102.511</v>
      </c>
      <c r="S57" s="6">
        <v>3080.837</v>
      </c>
      <c r="T57" s="6">
        <v>3095.2919999999999</v>
      </c>
      <c r="U57" s="6">
        <v>3129.3180000000002</v>
      </c>
      <c r="V57" s="6">
        <v>3182.3409999999999</v>
      </c>
      <c r="W57" s="6">
        <v>3243.6880000000001</v>
      </c>
      <c r="X57" s="6">
        <v>3287.576</v>
      </c>
      <c r="Y57" s="6">
        <v>3346.1089999999999</v>
      </c>
      <c r="Z57" s="6">
        <v>187.958</v>
      </c>
      <c r="AA57" s="7">
        <v>6.5170000000000006E-2</v>
      </c>
      <c r="AB57" s="6">
        <v>274.10899999999998</v>
      </c>
      <c r="AC57" s="7">
        <v>8.9230000000000004E-2</v>
      </c>
    </row>
    <row r="58" spans="1:29" hidden="1" x14ac:dyDescent="0.2">
      <c r="A58" s="5" t="s">
        <v>198</v>
      </c>
      <c r="B58" s="5" t="s">
        <v>199</v>
      </c>
      <c r="C58" s="5" t="s">
        <v>200</v>
      </c>
      <c r="D58" s="5" t="s">
        <v>40</v>
      </c>
      <c r="E58" s="5" t="s">
        <v>41</v>
      </c>
      <c r="F58" s="6">
        <v>1910.452</v>
      </c>
      <c r="G58" s="6">
        <v>1947.7750000000001</v>
      </c>
      <c r="H58" s="6">
        <v>1956.81</v>
      </c>
      <c r="I58" s="6">
        <v>1957.2840000000001</v>
      </c>
      <c r="J58" s="6">
        <v>1969.2850000000001</v>
      </c>
      <c r="K58" s="6">
        <v>1984.605</v>
      </c>
      <c r="L58" s="6">
        <v>2000.6579999999999</v>
      </c>
      <c r="M58" s="6">
        <v>2007.932</v>
      </c>
      <c r="N58" s="6">
        <v>2009.69</v>
      </c>
      <c r="O58" s="6">
        <v>2011.9559999999999</v>
      </c>
      <c r="P58" s="6">
        <v>2013</v>
      </c>
      <c r="Q58" s="6">
        <v>2011.32</v>
      </c>
      <c r="R58" s="6">
        <v>2006.325</v>
      </c>
      <c r="S58" s="6">
        <v>2015.25</v>
      </c>
      <c r="T58" s="6">
        <v>2010.098</v>
      </c>
      <c r="U58" s="6">
        <v>2002.6</v>
      </c>
      <c r="V58" s="6">
        <v>2006.335</v>
      </c>
      <c r="W58" s="6">
        <v>2015.144</v>
      </c>
      <c r="X58" s="6">
        <v>2021.13</v>
      </c>
      <c r="Y58" s="6">
        <v>2037.0540000000001</v>
      </c>
      <c r="Z58" s="6">
        <v>102.548</v>
      </c>
      <c r="AA58" s="7">
        <v>5.3679999999999999E-2</v>
      </c>
      <c r="AB58" s="6">
        <v>24.053999999999998</v>
      </c>
      <c r="AC58" s="7">
        <v>1.1950000000000001E-2</v>
      </c>
    </row>
    <row r="59" spans="1:29" hidden="1" x14ac:dyDescent="0.2">
      <c r="A59" s="5" t="s">
        <v>201</v>
      </c>
      <c r="B59" s="5" t="s">
        <v>202</v>
      </c>
      <c r="C59" s="5" t="s">
        <v>203</v>
      </c>
      <c r="D59" s="5" t="s">
        <v>106</v>
      </c>
      <c r="E59" s="5" t="s">
        <v>41</v>
      </c>
      <c r="F59" s="6">
        <v>1387.2149999999999</v>
      </c>
      <c r="G59" s="6">
        <v>1380.604</v>
      </c>
      <c r="H59" s="6">
        <v>1370.9559999999999</v>
      </c>
      <c r="I59" s="6">
        <v>1356.931</v>
      </c>
      <c r="J59" s="6">
        <v>1356.354</v>
      </c>
      <c r="K59" s="6">
        <v>1351.171</v>
      </c>
      <c r="L59" s="6">
        <v>1356.154</v>
      </c>
      <c r="M59" s="6">
        <v>1363.932</v>
      </c>
      <c r="N59" s="6">
        <v>1376.12</v>
      </c>
      <c r="O59" s="6">
        <v>1380.271</v>
      </c>
      <c r="P59" s="6">
        <v>1378</v>
      </c>
      <c r="Q59" s="6">
        <v>1403.925</v>
      </c>
      <c r="R59" s="6">
        <v>1421.569</v>
      </c>
      <c r="S59" s="6">
        <v>1449.2850000000001</v>
      </c>
      <c r="T59" s="6">
        <v>1460.386</v>
      </c>
      <c r="U59" s="6">
        <v>1474.0060000000001</v>
      </c>
      <c r="V59" s="6">
        <v>1483.0920000000001</v>
      </c>
      <c r="W59" s="6">
        <v>1497.6030000000001</v>
      </c>
      <c r="X59" s="6">
        <v>1502.298</v>
      </c>
      <c r="Y59" s="6">
        <v>1512.19</v>
      </c>
      <c r="Z59" s="6">
        <v>-9.2149999999999999</v>
      </c>
      <c r="AA59" s="7" t="s">
        <v>1046</v>
      </c>
      <c r="AB59" s="6">
        <v>134.19</v>
      </c>
      <c r="AC59" s="7">
        <v>9.7379999999999994E-2</v>
      </c>
    </row>
    <row r="60" spans="1:29" hidden="1" x14ac:dyDescent="0.2">
      <c r="A60" s="5" t="s">
        <v>205</v>
      </c>
      <c r="B60" s="5" t="s">
        <v>206</v>
      </c>
      <c r="C60" s="5" t="s">
        <v>207</v>
      </c>
      <c r="D60" s="5" t="s">
        <v>55</v>
      </c>
      <c r="E60" s="5" t="s">
        <v>41</v>
      </c>
      <c r="F60" s="6">
        <v>8327.1380000000008</v>
      </c>
      <c r="G60" s="6">
        <v>8426.6139999999996</v>
      </c>
      <c r="H60" s="6">
        <v>8574.7780000000002</v>
      </c>
      <c r="I60" s="6">
        <v>8684.6560000000009</v>
      </c>
      <c r="J60" s="6">
        <v>8819.6790000000001</v>
      </c>
      <c r="K60" s="6">
        <v>9014.9680000000008</v>
      </c>
      <c r="L60" s="6">
        <v>9196.8719999999994</v>
      </c>
      <c r="M60" s="6">
        <v>9357.3809999999994</v>
      </c>
      <c r="N60" s="6">
        <v>9460.3359999999993</v>
      </c>
      <c r="O60" s="6">
        <v>9522.0609999999997</v>
      </c>
      <c r="P60" s="6">
        <v>9519</v>
      </c>
      <c r="Q60" s="6">
        <v>9576.9169999999995</v>
      </c>
      <c r="R60" s="6">
        <v>9689.2970000000005</v>
      </c>
      <c r="S60" s="6">
        <v>9816.7469999999994</v>
      </c>
      <c r="T60" s="6">
        <v>9901.0169999999998</v>
      </c>
      <c r="U60" s="6">
        <v>10005.629999999999</v>
      </c>
      <c r="V60" s="6">
        <v>10241.762000000001</v>
      </c>
      <c r="W60" s="6">
        <v>10186.960999999999</v>
      </c>
      <c r="X60" s="6">
        <v>10382.355</v>
      </c>
      <c r="Y60" s="6">
        <v>10561.397000000001</v>
      </c>
      <c r="Z60" s="6">
        <v>1191.8620000000001</v>
      </c>
      <c r="AA60" s="7">
        <v>0.14313000000000001</v>
      </c>
      <c r="AB60" s="6">
        <v>1042.3969999999999</v>
      </c>
      <c r="AC60" s="7">
        <v>0.10951</v>
      </c>
    </row>
    <row r="61" spans="1:29" hidden="1" x14ac:dyDescent="0.2">
      <c r="A61" s="5" t="s">
        <v>208</v>
      </c>
      <c r="B61" s="5" t="s">
        <v>209</v>
      </c>
      <c r="C61" s="5" t="s">
        <v>210</v>
      </c>
      <c r="D61" s="5" t="s">
        <v>102</v>
      </c>
      <c r="E61" s="5" t="s">
        <v>41</v>
      </c>
      <c r="F61" s="6">
        <v>2392.701</v>
      </c>
      <c r="G61" s="6">
        <v>2406.5120000000002</v>
      </c>
      <c r="H61" s="6">
        <v>2425.4929999999999</v>
      </c>
      <c r="I61" s="6">
        <v>2439.6149999999998</v>
      </c>
      <c r="J61" s="6">
        <v>2463.0680000000002</v>
      </c>
      <c r="K61" s="6">
        <v>2492.5630000000001</v>
      </c>
      <c r="L61" s="6">
        <v>2533.7510000000002</v>
      </c>
      <c r="M61" s="6">
        <v>2560.65</v>
      </c>
      <c r="N61" s="6">
        <v>2584.0940000000001</v>
      </c>
      <c r="O61" s="6">
        <v>2593.2170000000001</v>
      </c>
      <c r="P61" s="6">
        <v>2601</v>
      </c>
      <c r="Q61" s="6">
        <v>2617.2629999999999</v>
      </c>
      <c r="R61" s="6">
        <v>2634.3009999999999</v>
      </c>
      <c r="S61" s="6">
        <v>2649.5630000000001</v>
      </c>
      <c r="T61" s="6">
        <v>2668.4110000000001</v>
      </c>
      <c r="U61" s="6">
        <v>2676.6570000000002</v>
      </c>
      <c r="V61" s="6">
        <v>2715.2629999999999</v>
      </c>
      <c r="W61" s="6">
        <v>2751.1280000000002</v>
      </c>
      <c r="X61" s="6">
        <v>2794.895</v>
      </c>
      <c r="Y61" s="6">
        <v>2817.6219999999998</v>
      </c>
      <c r="Z61" s="6">
        <v>208.29900000000001</v>
      </c>
      <c r="AA61" s="7">
        <v>8.7059999999999998E-2</v>
      </c>
      <c r="AB61" s="6">
        <v>216.62200000000001</v>
      </c>
      <c r="AC61" s="7">
        <v>8.3280000000000007E-2</v>
      </c>
    </row>
    <row r="62" spans="1:29" hidden="1" x14ac:dyDescent="0.2">
      <c r="A62" s="5" t="s">
        <v>211</v>
      </c>
      <c r="B62" s="5" t="s">
        <v>212</v>
      </c>
      <c r="C62" s="5" t="s">
        <v>213</v>
      </c>
      <c r="D62" s="5" t="s">
        <v>49</v>
      </c>
      <c r="E62" s="5" t="s">
        <v>41</v>
      </c>
      <c r="F62" s="6">
        <v>896.13599999999997</v>
      </c>
      <c r="G62" s="6">
        <v>930.32299999999998</v>
      </c>
      <c r="H62" s="6">
        <v>948.58699999999999</v>
      </c>
      <c r="I62" s="6">
        <v>958.96100000000001</v>
      </c>
      <c r="J62" s="6">
        <v>994.89499999999998</v>
      </c>
      <c r="K62" s="6">
        <v>1022.619</v>
      </c>
      <c r="L62" s="6">
        <v>1051.05</v>
      </c>
      <c r="M62" s="6">
        <v>1082.9770000000001</v>
      </c>
      <c r="N62" s="6">
        <v>1114.3340000000001</v>
      </c>
      <c r="O62" s="6">
        <v>1135.4380000000001</v>
      </c>
      <c r="P62" s="6">
        <v>1151</v>
      </c>
      <c r="Q62" s="6">
        <v>1182.999</v>
      </c>
      <c r="R62" s="6">
        <v>1198.5309999999999</v>
      </c>
      <c r="S62" s="6">
        <v>1222.9570000000001</v>
      </c>
      <c r="T62" s="6">
        <v>1262.5530000000001</v>
      </c>
      <c r="U62" s="6">
        <v>1290.307</v>
      </c>
      <c r="V62" s="6">
        <v>1300.2349999999999</v>
      </c>
      <c r="W62" s="6">
        <v>1324.44</v>
      </c>
      <c r="X62" s="6">
        <v>1373.9780000000001</v>
      </c>
      <c r="Y62" s="6">
        <v>1418.664</v>
      </c>
      <c r="Z62" s="6">
        <v>254.864</v>
      </c>
      <c r="AA62" s="7">
        <v>0.28439999999999999</v>
      </c>
      <c r="AB62" s="6">
        <v>267.66399999999999</v>
      </c>
      <c r="AC62" s="7">
        <v>0.23255000000000001</v>
      </c>
    </row>
    <row r="63" spans="1:29" hidden="1" x14ac:dyDescent="0.2">
      <c r="A63" s="5" t="s">
        <v>214</v>
      </c>
      <c r="B63" s="5" t="s">
        <v>215</v>
      </c>
      <c r="C63" s="5" t="s">
        <v>216</v>
      </c>
      <c r="D63" s="5" t="s">
        <v>49</v>
      </c>
      <c r="E63" s="5" t="s">
        <v>41</v>
      </c>
      <c r="F63" s="6">
        <v>1441.7929999999999</v>
      </c>
      <c r="G63" s="6">
        <v>1434.193</v>
      </c>
      <c r="H63" s="6">
        <v>1421.229</v>
      </c>
      <c r="I63" s="6">
        <v>1408.0640000000001</v>
      </c>
      <c r="J63" s="6">
        <v>1383.673</v>
      </c>
      <c r="K63" s="6">
        <v>1372.6559999999999</v>
      </c>
      <c r="L63" s="6">
        <v>1365.4929999999999</v>
      </c>
      <c r="M63" s="6">
        <v>1350.931</v>
      </c>
      <c r="N63" s="6">
        <v>1340.886</v>
      </c>
      <c r="O63" s="6">
        <v>1328.8620000000001</v>
      </c>
      <c r="P63" s="6">
        <v>1309</v>
      </c>
      <c r="Q63" s="6">
        <v>1318.105</v>
      </c>
      <c r="R63" s="6">
        <v>1322.7829999999999</v>
      </c>
      <c r="S63" s="6">
        <v>1324.2080000000001</v>
      </c>
      <c r="T63" s="6">
        <v>1322.8240000000001</v>
      </c>
      <c r="U63" s="6">
        <v>1332.1420000000001</v>
      </c>
      <c r="V63" s="6">
        <v>1331.566</v>
      </c>
      <c r="W63" s="6">
        <v>1340.721</v>
      </c>
      <c r="X63" s="6">
        <v>1348.845</v>
      </c>
      <c r="Y63" s="6">
        <v>1369.5930000000001</v>
      </c>
      <c r="Z63" s="6">
        <v>-132.79300000000001</v>
      </c>
      <c r="AA63" s="7" t="s">
        <v>1047</v>
      </c>
      <c r="AB63" s="6">
        <v>60.593000000000004</v>
      </c>
      <c r="AC63" s="7">
        <v>4.6289999999999998E-2</v>
      </c>
    </row>
    <row r="64" spans="1:29" hidden="1" x14ac:dyDescent="0.2">
      <c r="A64" s="5" t="s">
        <v>218</v>
      </c>
      <c r="B64" s="5" t="s">
        <v>219</v>
      </c>
      <c r="C64" s="5" t="s">
        <v>220</v>
      </c>
      <c r="D64" s="5" t="s">
        <v>49</v>
      </c>
      <c r="E64" s="5" t="s">
        <v>41</v>
      </c>
      <c r="F64" s="6">
        <v>1833.4469999999999</v>
      </c>
      <c r="G64" s="6">
        <v>1857.22</v>
      </c>
      <c r="H64" s="6">
        <v>1868.3789999999999</v>
      </c>
      <c r="I64" s="6">
        <v>1881.1690000000001</v>
      </c>
      <c r="J64" s="6">
        <v>1887.4</v>
      </c>
      <c r="K64" s="6">
        <v>1905.626</v>
      </c>
      <c r="L64" s="6">
        <v>1920.951</v>
      </c>
      <c r="M64" s="6">
        <v>1952.4069999999999</v>
      </c>
      <c r="N64" s="6">
        <v>1971.1179999999999</v>
      </c>
      <c r="O64" s="6">
        <v>1982.0920000000001</v>
      </c>
      <c r="P64" s="6">
        <v>1987</v>
      </c>
      <c r="Q64" s="6">
        <v>1984.1079999999999</v>
      </c>
      <c r="R64" s="6">
        <v>2005.921</v>
      </c>
      <c r="S64" s="6">
        <v>2008.2850000000001</v>
      </c>
      <c r="T64" s="6">
        <v>2012.991</v>
      </c>
      <c r="U64" s="6">
        <v>2020.6030000000001</v>
      </c>
      <c r="V64" s="6">
        <v>2027.6079999999999</v>
      </c>
      <c r="W64" s="6">
        <v>2037.3620000000001</v>
      </c>
      <c r="X64" s="6">
        <v>2060.9389999999999</v>
      </c>
      <c r="Y64" s="6">
        <v>2086.2399999999998</v>
      </c>
      <c r="Z64" s="6">
        <v>153.553</v>
      </c>
      <c r="AA64" s="7">
        <v>8.3750000000000005E-2</v>
      </c>
      <c r="AB64" s="6">
        <v>99.24</v>
      </c>
      <c r="AC64" s="7">
        <v>4.9939999999999998E-2</v>
      </c>
    </row>
    <row r="65" spans="1:29" hidden="1" x14ac:dyDescent="0.2">
      <c r="A65" s="5" t="s">
        <v>221</v>
      </c>
      <c r="B65" s="5" t="s">
        <v>222</v>
      </c>
      <c r="C65" s="5" t="s">
        <v>223</v>
      </c>
      <c r="D65" s="5" t="s">
        <v>91</v>
      </c>
      <c r="E65" s="5" t="s">
        <v>41</v>
      </c>
      <c r="F65" s="6">
        <v>633.572</v>
      </c>
      <c r="G65" s="6">
        <v>643.678</v>
      </c>
      <c r="H65" s="6">
        <v>653.73199999999997</v>
      </c>
      <c r="I65" s="6">
        <v>671.28700000000003</v>
      </c>
      <c r="J65" s="6">
        <v>695.11300000000006</v>
      </c>
      <c r="K65" s="6">
        <v>711.13499999999999</v>
      </c>
      <c r="L65" s="6">
        <v>720.12800000000004</v>
      </c>
      <c r="M65" s="6">
        <v>737.51300000000003</v>
      </c>
      <c r="N65" s="6">
        <v>755.803</v>
      </c>
      <c r="O65" s="6">
        <v>765.80899999999997</v>
      </c>
      <c r="P65" s="6">
        <v>769</v>
      </c>
      <c r="Q65" s="6">
        <v>776.774</v>
      </c>
      <c r="R65" s="6">
        <v>780.29700000000003</v>
      </c>
      <c r="S65" s="6">
        <v>791.23299999999995</v>
      </c>
      <c r="T65" s="6">
        <v>791.47799999999995</v>
      </c>
      <c r="U65" s="6">
        <v>800.03300000000002</v>
      </c>
      <c r="V65" s="6">
        <v>812.41700000000003</v>
      </c>
      <c r="W65" s="6">
        <v>833.61699999999996</v>
      </c>
      <c r="X65" s="6">
        <v>852.66200000000003</v>
      </c>
      <c r="Y65" s="6">
        <v>858.93799999999999</v>
      </c>
      <c r="Z65" s="6">
        <v>135.428</v>
      </c>
      <c r="AA65" s="7">
        <v>0.21375</v>
      </c>
      <c r="AB65" s="6">
        <v>89.938000000000002</v>
      </c>
      <c r="AC65" s="7">
        <v>0.11695</v>
      </c>
    </row>
    <row r="66" spans="1:29" hidden="1" x14ac:dyDescent="0.2">
      <c r="A66" s="5" t="s">
        <v>224</v>
      </c>
      <c r="B66" s="5" t="s">
        <v>225</v>
      </c>
      <c r="C66" s="5" t="s">
        <v>226</v>
      </c>
      <c r="D66" s="5" t="s">
        <v>55</v>
      </c>
      <c r="E66" s="5" t="s">
        <v>41</v>
      </c>
      <c r="F66" s="6">
        <v>2905.0529999999999</v>
      </c>
      <c r="G66" s="6">
        <v>2939.2730000000001</v>
      </c>
      <c r="H66" s="6">
        <v>2972.8609999999999</v>
      </c>
      <c r="I66" s="6">
        <v>3000.7550000000001</v>
      </c>
      <c r="J66" s="6">
        <v>3023.9340000000002</v>
      </c>
      <c r="K66" s="6">
        <v>3061.6889999999999</v>
      </c>
      <c r="L66" s="6">
        <v>3110.3560000000002</v>
      </c>
      <c r="M66" s="6">
        <v>3151.4229999999998</v>
      </c>
      <c r="N66" s="6">
        <v>3178.5940000000001</v>
      </c>
      <c r="O66" s="6">
        <v>3190.5650000000001</v>
      </c>
      <c r="P66" s="6">
        <v>3204</v>
      </c>
      <c r="Q66" s="6">
        <v>3223.6439999999998</v>
      </c>
      <c r="R66" s="6">
        <v>3232.2759999999998</v>
      </c>
      <c r="S66" s="6">
        <v>3251.4609999999998</v>
      </c>
      <c r="T66" s="6">
        <v>3210.085</v>
      </c>
      <c r="U66" s="6">
        <v>3245.4430000000002</v>
      </c>
      <c r="V66" s="6">
        <v>3285.7089999999998</v>
      </c>
      <c r="W66" s="6">
        <v>3365.8090000000002</v>
      </c>
      <c r="X66" s="6">
        <v>3386.1790000000001</v>
      </c>
      <c r="Y66" s="6">
        <v>3423.6410000000001</v>
      </c>
      <c r="Z66" s="6">
        <v>298.947</v>
      </c>
      <c r="AA66" s="7">
        <v>0.10291</v>
      </c>
      <c r="AB66" s="6">
        <v>219.64099999999999</v>
      </c>
      <c r="AC66" s="7">
        <v>6.855E-2</v>
      </c>
    </row>
    <row r="67" spans="1:29" hidden="1" x14ac:dyDescent="0.2">
      <c r="A67" s="5" t="s">
        <v>227</v>
      </c>
      <c r="B67" s="5" t="s">
        <v>228</v>
      </c>
      <c r="C67" s="5" t="s">
        <v>229</v>
      </c>
      <c r="D67" s="5" t="s">
        <v>49</v>
      </c>
      <c r="E67" s="5" t="s">
        <v>41</v>
      </c>
      <c r="F67" s="6">
        <v>2607.998</v>
      </c>
      <c r="G67" s="6">
        <v>2661.1419999999998</v>
      </c>
      <c r="H67" s="6">
        <v>2674.3879999999999</v>
      </c>
      <c r="I67" s="6">
        <v>2663.5410000000002</v>
      </c>
      <c r="J67" s="6">
        <v>2724.4459999999999</v>
      </c>
      <c r="K67" s="6">
        <v>2761.4720000000002</v>
      </c>
      <c r="L67" s="6">
        <v>2810.4859999999999</v>
      </c>
      <c r="M67" s="6">
        <v>2865.2710000000002</v>
      </c>
      <c r="N67" s="6">
        <v>2916.797</v>
      </c>
      <c r="O67" s="6">
        <v>2941.402</v>
      </c>
      <c r="P67" s="6">
        <v>2953</v>
      </c>
      <c r="Q67" s="6">
        <v>2952.9349999999999</v>
      </c>
      <c r="R67" s="6">
        <v>2960.7759999999998</v>
      </c>
      <c r="S67" s="6">
        <v>2964.8510000000001</v>
      </c>
      <c r="T67" s="6">
        <v>2963.5219999999999</v>
      </c>
      <c r="U67" s="6">
        <v>2960.2570000000001</v>
      </c>
      <c r="V67" s="6">
        <v>2947.6970000000001</v>
      </c>
      <c r="W67" s="6">
        <v>2974.9059999999999</v>
      </c>
      <c r="X67" s="6">
        <v>3011.7469999999998</v>
      </c>
      <c r="Y67" s="6">
        <v>3056.1460000000002</v>
      </c>
      <c r="Z67" s="6">
        <v>345.00200000000001</v>
      </c>
      <c r="AA67" s="7">
        <v>0.13228999999999999</v>
      </c>
      <c r="AB67" s="6">
        <v>103.146</v>
      </c>
      <c r="AC67" s="7">
        <v>3.4930000000000003E-2</v>
      </c>
    </row>
    <row r="68" spans="1:29" hidden="1" x14ac:dyDescent="0.2">
      <c r="A68" s="5" t="s">
        <v>230</v>
      </c>
      <c r="B68" s="5" t="s">
        <v>231</v>
      </c>
      <c r="C68" s="5" t="s">
        <v>232</v>
      </c>
      <c r="D68" s="5" t="s">
        <v>62</v>
      </c>
      <c r="E68" s="5" t="s">
        <v>41</v>
      </c>
      <c r="F68" s="6">
        <v>3663.953</v>
      </c>
      <c r="G68" s="6">
        <v>3716.181</v>
      </c>
      <c r="H68" s="6">
        <v>3722.3339999999998</v>
      </c>
      <c r="I68" s="6">
        <v>3716.2240000000002</v>
      </c>
      <c r="J68" s="6">
        <v>3736.3820000000001</v>
      </c>
      <c r="K68" s="6">
        <v>3747.0259999999998</v>
      </c>
      <c r="L68" s="6">
        <v>3746.7359999999999</v>
      </c>
      <c r="M68" s="6">
        <v>3722.308</v>
      </c>
      <c r="N68" s="6">
        <v>3739.4839999999999</v>
      </c>
      <c r="O68" s="6">
        <v>3734.511</v>
      </c>
      <c r="P68" s="6">
        <v>3722</v>
      </c>
      <c r="Q68" s="6">
        <v>3750.2190000000001</v>
      </c>
      <c r="R68" s="6">
        <v>3749.3679999999999</v>
      </c>
      <c r="S68" s="6">
        <v>3741.4769999999999</v>
      </c>
      <c r="T68" s="6">
        <v>3724.1329999999998</v>
      </c>
      <c r="U68" s="6">
        <v>3749.0509999999999</v>
      </c>
      <c r="V68" s="6">
        <v>3709.7719999999999</v>
      </c>
      <c r="W68" s="6">
        <v>3758.8440000000001</v>
      </c>
      <c r="X68" s="6">
        <v>3802.7689999999998</v>
      </c>
      <c r="Y68" s="6">
        <v>3820.9690000000001</v>
      </c>
      <c r="Z68" s="6">
        <v>58.046999999999997</v>
      </c>
      <c r="AA68" s="7">
        <v>1.584E-2</v>
      </c>
      <c r="AB68" s="6">
        <v>98.968999999999994</v>
      </c>
      <c r="AC68" s="7">
        <v>2.6589999999999999E-2</v>
      </c>
    </row>
    <row r="69" spans="1:29" hidden="1" x14ac:dyDescent="0.2">
      <c r="A69" s="5" t="s">
        <v>233</v>
      </c>
      <c r="B69" s="5" t="s">
        <v>234</v>
      </c>
      <c r="C69" s="5" t="s">
        <v>235</v>
      </c>
      <c r="D69" s="5" t="s">
        <v>49</v>
      </c>
      <c r="E69" s="5" t="s">
        <v>41</v>
      </c>
      <c r="F69" s="6">
        <v>8715.6939999999995</v>
      </c>
      <c r="G69" s="6">
        <v>8914.384</v>
      </c>
      <c r="H69" s="6">
        <v>9122.9660000000003</v>
      </c>
      <c r="I69" s="6">
        <v>9253.2800000000007</v>
      </c>
      <c r="J69" s="6">
        <v>9429</v>
      </c>
      <c r="K69" s="6">
        <v>9661.1029999999992</v>
      </c>
      <c r="L69" s="6">
        <v>9933.9050000000007</v>
      </c>
      <c r="M69" s="6">
        <v>10177.745000000001</v>
      </c>
      <c r="N69" s="6">
        <v>10416.253000000001</v>
      </c>
      <c r="O69" s="6">
        <v>10628.907999999999</v>
      </c>
      <c r="P69" s="6">
        <v>10804</v>
      </c>
      <c r="Q69" s="6">
        <v>10869.915999999999</v>
      </c>
      <c r="R69" s="6">
        <v>10959.724</v>
      </c>
      <c r="S69" s="6">
        <v>11092.22</v>
      </c>
      <c r="T69" s="6">
        <v>11198.97</v>
      </c>
      <c r="U69" s="6">
        <v>11302.698</v>
      </c>
      <c r="V69" s="6">
        <v>11404.066000000001</v>
      </c>
      <c r="W69" s="6">
        <v>11615.449000000001</v>
      </c>
      <c r="X69" s="6">
        <v>11867.725</v>
      </c>
      <c r="Y69" s="6">
        <v>12064.325999999999</v>
      </c>
      <c r="Z69" s="6">
        <v>2088.306</v>
      </c>
      <c r="AA69" s="7">
        <v>0.23960000000000001</v>
      </c>
      <c r="AB69" s="6">
        <v>1260.326</v>
      </c>
      <c r="AC69" s="7">
        <v>0.11665</v>
      </c>
    </row>
    <row r="70" spans="1:29" hidden="1" x14ac:dyDescent="0.2">
      <c r="A70" s="5" t="s">
        <v>236</v>
      </c>
      <c r="B70" s="5" t="s">
        <v>237</v>
      </c>
      <c r="C70" s="5" t="s">
        <v>238</v>
      </c>
      <c r="D70" s="5" t="s">
        <v>66</v>
      </c>
      <c r="E70" s="5" t="s">
        <v>41</v>
      </c>
      <c r="F70" s="6">
        <v>6387.625</v>
      </c>
      <c r="G70" s="6">
        <v>6620.0069999999996</v>
      </c>
      <c r="H70" s="6">
        <v>6884.085</v>
      </c>
      <c r="I70" s="6">
        <v>7139.4589999999998</v>
      </c>
      <c r="J70" s="6">
        <v>7404.241</v>
      </c>
      <c r="K70" s="6">
        <v>7684.9480000000003</v>
      </c>
      <c r="L70" s="6">
        <v>8007.6379999999999</v>
      </c>
      <c r="M70" s="6">
        <v>8288.223</v>
      </c>
      <c r="N70" s="6">
        <v>8511.7119999999995</v>
      </c>
      <c r="O70" s="6">
        <v>8681.5939999999991</v>
      </c>
      <c r="P70" s="6">
        <v>8802</v>
      </c>
      <c r="Q70" s="6">
        <v>9023.5589999999993</v>
      </c>
      <c r="R70" s="6">
        <v>9210.2389999999996</v>
      </c>
      <c r="S70" s="6">
        <v>9456.6360000000004</v>
      </c>
      <c r="T70" s="6">
        <v>9534.3809999999994</v>
      </c>
      <c r="U70" s="6">
        <v>9645.5959999999995</v>
      </c>
      <c r="V70" s="6">
        <v>9765.02</v>
      </c>
      <c r="W70" s="6">
        <v>9936.81</v>
      </c>
      <c r="X70" s="6">
        <v>10063.614</v>
      </c>
      <c r="Y70" s="6">
        <v>10218.86</v>
      </c>
      <c r="Z70" s="6">
        <v>2414.375</v>
      </c>
      <c r="AA70" s="7">
        <v>0.37797999999999998</v>
      </c>
      <c r="AB70" s="6">
        <v>1416.86</v>
      </c>
      <c r="AC70" s="7">
        <v>0.16097</v>
      </c>
    </row>
    <row r="71" spans="1:29" hidden="1" x14ac:dyDescent="0.2">
      <c r="A71" s="5" t="s">
        <v>239</v>
      </c>
      <c r="B71" s="5" t="s">
        <v>240</v>
      </c>
      <c r="C71" s="5" t="s">
        <v>241</v>
      </c>
      <c r="D71" s="5" t="s">
        <v>62</v>
      </c>
      <c r="E71" s="5" t="s">
        <v>41</v>
      </c>
      <c r="F71" s="6">
        <v>524.92999999999995</v>
      </c>
      <c r="G71" s="6">
        <v>517.81299999999999</v>
      </c>
      <c r="H71" s="6">
        <v>512.83100000000002</v>
      </c>
      <c r="I71" s="6">
        <v>509.52600000000001</v>
      </c>
      <c r="J71" s="6">
        <v>508.84899999999999</v>
      </c>
      <c r="K71" s="6">
        <v>510.178</v>
      </c>
      <c r="L71" s="6">
        <v>505.93799999999999</v>
      </c>
      <c r="M71" s="6">
        <v>504.43900000000002</v>
      </c>
      <c r="N71" s="6">
        <v>500.99900000000002</v>
      </c>
      <c r="O71" s="6">
        <v>499.18400000000003</v>
      </c>
      <c r="P71" s="6">
        <v>495</v>
      </c>
      <c r="Q71" s="6">
        <v>498.72</v>
      </c>
      <c r="R71" s="6">
        <v>503.44</v>
      </c>
      <c r="S71" s="6">
        <v>511.75200000000001</v>
      </c>
      <c r="T71" s="6">
        <v>511.37200000000001</v>
      </c>
      <c r="U71" s="6">
        <v>505.01499999999999</v>
      </c>
      <c r="V71" s="6">
        <v>503.483</v>
      </c>
      <c r="W71" s="6">
        <v>503.875</v>
      </c>
      <c r="X71" s="6">
        <v>491.28399999999999</v>
      </c>
      <c r="Y71" s="6">
        <v>492.649</v>
      </c>
      <c r="Z71" s="6">
        <v>-29.93</v>
      </c>
      <c r="AA71" s="7" t="s">
        <v>242</v>
      </c>
      <c r="AB71" s="6">
        <v>-2.351</v>
      </c>
      <c r="AC71" s="7" t="s">
        <v>243</v>
      </c>
    </row>
    <row r="72" spans="1:29" hidden="1" x14ac:dyDescent="0.2">
      <c r="A72" s="5" t="s">
        <v>244</v>
      </c>
      <c r="B72" s="5" t="s">
        <v>245</v>
      </c>
      <c r="C72" s="5" t="s">
        <v>246</v>
      </c>
      <c r="D72" s="5" t="s">
        <v>49</v>
      </c>
      <c r="E72" s="5" t="s">
        <v>41</v>
      </c>
      <c r="F72" s="6">
        <v>23172.919000000002</v>
      </c>
      <c r="G72" s="6">
        <v>23420.388999999999</v>
      </c>
      <c r="H72" s="6">
        <v>23696.285</v>
      </c>
      <c r="I72" s="6">
        <v>23668.066999999999</v>
      </c>
      <c r="J72" s="6">
        <v>23802.16</v>
      </c>
      <c r="K72" s="6">
        <v>24119.39</v>
      </c>
      <c r="L72" s="6">
        <v>24554.616999999998</v>
      </c>
      <c r="M72" s="6">
        <v>24921.674999999999</v>
      </c>
      <c r="N72" s="6">
        <v>25235.078000000001</v>
      </c>
      <c r="O72" s="6">
        <v>25537.524000000001</v>
      </c>
      <c r="P72" s="6">
        <v>25766</v>
      </c>
      <c r="Q72" s="6">
        <v>25792.516</v>
      </c>
      <c r="R72" s="6">
        <v>25974.62</v>
      </c>
      <c r="S72" s="6">
        <v>26140.374</v>
      </c>
      <c r="T72" s="6">
        <v>26404.494999999999</v>
      </c>
      <c r="U72" s="6">
        <v>26531.864000000001</v>
      </c>
      <c r="V72" s="6">
        <v>26658.472000000002</v>
      </c>
      <c r="W72" s="6">
        <v>27003.536</v>
      </c>
      <c r="X72" s="6">
        <v>27334.201000000001</v>
      </c>
      <c r="Y72" s="6">
        <v>27793.786</v>
      </c>
      <c r="Z72" s="6">
        <v>2593.0810000000001</v>
      </c>
      <c r="AA72" s="7">
        <v>0.1119</v>
      </c>
      <c r="AB72" s="6">
        <v>2027.7860000000001</v>
      </c>
      <c r="AC72" s="7">
        <v>7.8700000000000006E-2</v>
      </c>
    </row>
    <row r="73" spans="1:29" hidden="1" x14ac:dyDescent="0.2">
      <c r="A73" s="5" t="s">
        <v>247</v>
      </c>
      <c r="B73" s="5" t="s">
        <v>248</v>
      </c>
      <c r="C73" s="5" t="s">
        <v>249</v>
      </c>
      <c r="D73" s="5" t="s">
        <v>91</v>
      </c>
      <c r="E73" s="5" t="s">
        <v>41</v>
      </c>
      <c r="F73" s="6">
        <v>12340.288</v>
      </c>
      <c r="G73" s="6">
        <v>12632.632</v>
      </c>
      <c r="H73" s="6">
        <v>12862.124</v>
      </c>
      <c r="I73" s="6">
        <v>13239.308999999999</v>
      </c>
      <c r="J73" s="6">
        <v>13553.249</v>
      </c>
      <c r="K73" s="6">
        <v>13858.082</v>
      </c>
      <c r="L73" s="6">
        <v>14200.834999999999</v>
      </c>
      <c r="M73" s="6">
        <v>14547.398999999999</v>
      </c>
      <c r="N73" s="6">
        <v>14895.858</v>
      </c>
      <c r="O73" s="6">
        <v>15215.759</v>
      </c>
      <c r="P73" s="6">
        <v>15502</v>
      </c>
      <c r="Q73" s="6">
        <v>15694.398999999999</v>
      </c>
      <c r="R73" s="6">
        <v>15879.118</v>
      </c>
      <c r="S73" s="6">
        <v>16003.388000000001</v>
      </c>
      <c r="T73" s="6">
        <v>16195.848</v>
      </c>
      <c r="U73" s="6">
        <v>16882.306</v>
      </c>
      <c r="V73" s="6">
        <v>17546.554</v>
      </c>
      <c r="W73" s="6">
        <v>18169.035</v>
      </c>
      <c r="X73" s="6">
        <v>18424.295999999998</v>
      </c>
      <c r="Y73" s="6">
        <v>18655.554</v>
      </c>
      <c r="Z73" s="6">
        <v>3161.712</v>
      </c>
      <c r="AA73" s="7">
        <v>0.25620999999999999</v>
      </c>
      <c r="AB73" s="6">
        <v>3153.5540000000001</v>
      </c>
      <c r="AC73" s="7">
        <v>0.20343</v>
      </c>
    </row>
    <row r="74" spans="1:29" hidden="1" x14ac:dyDescent="0.2">
      <c r="A74" s="5" t="s">
        <v>250</v>
      </c>
      <c r="B74" s="5" t="s">
        <v>251</v>
      </c>
      <c r="C74" s="5" t="s">
        <v>252</v>
      </c>
      <c r="D74" s="5" t="s">
        <v>106</v>
      </c>
      <c r="E74" s="5" t="s">
        <v>41</v>
      </c>
      <c r="F74" s="6">
        <v>24351.543000000001</v>
      </c>
      <c r="G74" s="6">
        <v>24627.087</v>
      </c>
      <c r="H74" s="6">
        <v>24747.300999999999</v>
      </c>
      <c r="I74" s="6">
        <v>25354.069</v>
      </c>
      <c r="J74" s="6">
        <v>25755.767</v>
      </c>
      <c r="K74" s="6">
        <v>26244.026999999998</v>
      </c>
      <c r="L74" s="6">
        <v>27127.514999999999</v>
      </c>
      <c r="M74" s="6">
        <v>27860.315999999999</v>
      </c>
      <c r="N74" s="6">
        <v>28642.276000000002</v>
      </c>
      <c r="O74" s="6">
        <v>29357.22</v>
      </c>
      <c r="P74" s="6">
        <v>29749</v>
      </c>
      <c r="Q74" s="6">
        <v>29909.615000000002</v>
      </c>
      <c r="R74" s="6">
        <v>30054.856</v>
      </c>
      <c r="S74" s="6">
        <v>30341.375</v>
      </c>
      <c r="T74" s="6">
        <v>30642.483</v>
      </c>
      <c r="U74" s="6">
        <v>30876.857</v>
      </c>
      <c r="V74" s="6">
        <v>31462.891</v>
      </c>
      <c r="W74" s="6">
        <v>32000.848999999998</v>
      </c>
      <c r="X74" s="6">
        <v>32600.537</v>
      </c>
      <c r="Y74" s="6">
        <v>33137.235000000001</v>
      </c>
      <c r="Z74" s="6">
        <v>5397.4570000000003</v>
      </c>
      <c r="AA74" s="7">
        <v>0.22165000000000001</v>
      </c>
      <c r="AB74" s="6">
        <v>3388.2350000000001</v>
      </c>
      <c r="AC74" s="7">
        <v>0.11389000000000001</v>
      </c>
    </row>
    <row r="75" spans="1:29" hidden="1" x14ac:dyDescent="0.2">
      <c r="A75" s="5" t="s">
        <v>253</v>
      </c>
      <c r="B75" s="5" t="s">
        <v>254</v>
      </c>
      <c r="C75" s="5" t="s">
        <v>255</v>
      </c>
      <c r="D75" s="5" t="s">
        <v>91</v>
      </c>
      <c r="E75" s="5" t="s">
        <v>41</v>
      </c>
      <c r="F75" s="6">
        <v>861.15300000000002</v>
      </c>
      <c r="G75" s="6">
        <v>883.73900000000003</v>
      </c>
      <c r="H75" s="6">
        <v>906.11599999999999</v>
      </c>
      <c r="I75" s="6">
        <v>938.94200000000001</v>
      </c>
      <c r="J75" s="6">
        <v>980.68100000000004</v>
      </c>
      <c r="K75" s="6">
        <v>1011.628</v>
      </c>
      <c r="L75" s="6">
        <v>1032.5129999999999</v>
      </c>
      <c r="M75" s="6">
        <v>1065.3399999999999</v>
      </c>
      <c r="N75" s="6">
        <v>1099.6790000000001</v>
      </c>
      <c r="O75" s="6">
        <v>1121.874</v>
      </c>
      <c r="P75" s="6">
        <v>1134</v>
      </c>
      <c r="Q75" s="6">
        <v>1148.5540000000001</v>
      </c>
      <c r="R75" s="6">
        <v>1160.3409999999999</v>
      </c>
      <c r="S75" s="6">
        <v>1180.336</v>
      </c>
      <c r="T75" s="6">
        <v>1190.7529999999999</v>
      </c>
      <c r="U75" s="6">
        <v>1205.7339999999999</v>
      </c>
      <c r="V75" s="6">
        <v>1245.146</v>
      </c>
      <c r="W75" s="6">
        <v>1297.1569999999999</v>
      </c>
      <c r="X75" s="6">
        <v>1350.193</v>
      </c>
      <c r="Y75" s="6">
        <v>1379.105</v>
      </c>
      <c r="Z75" s="6">
        <v>272.84699999999998</v>
      </c>
      <c r="AA75" s="7">
        <v>0.31684000000000001</v>
      </c>
      <c r="AB75" s="6">
        <v>245.10499999999999</v>
      </c>
      <c r="AC75" s="7">
        <v>0.21614</v>
      </c>
    </row>
    <row r="76" spans="1:29" hidden="1" x14ac:dyDescent="0.2">
      <c r="A76" s="5" t="s">
        <v>256</v>
      </c>
      <c r="B76" s="5" t="s">
        <v>257</v>
      </c>
      <c r="C76" s="5" t="s">
        <v>258</v>
      </c>
      <c r="D76" s="5" t="s">
        <v>66</v>
      </c>
      <c r="E76" s="5" t="s">
        <v>41</v>
      </c>
      <c r="F76" s="6">
        <v>10016.288</v>
      </c>
      <c r="G76" s="6">
        <v>10207.949000000001</v>
      </c>
      <c r="H76" s="6">
        <v>10446.973</v>
      </c>
      <c r="I76" s="6">
        <v>10670.522999999999</v>
      </c>
      <c r="J76" s="6">
        <v>10908.358</v>
      </c>
      <c r="K76" s="6">
        <v>11166.377</v>
      </c>
      <c r="L76" s="6">
        <v>11485.526</v>
      </c>
      <c r="M76" s="6">
        <v>11742.989</v>
      </c>
      <c r="N76" s="6">
        <v>11921.204</v>
      </c>
      <c r="O76" s="6">
        <v>12027.215</v>
      </c>
      <c r="P76" s="6">
        <v>12070</v>
      </c>
      <c r="Q76" s="6">
        <v>12136.371999999999</v>
      </c>
      <c r="R76" s="6">
        <v>12235.203</v>
      </c>
      <c r="S76" s="6">
        <v>12350.047</v>
      </c>
      <c r="T76" s="6">
        <v>12379.607</v>
      </c>
      <c r="U76" s="6">
        <v>12441.057000000001</v>
      </c>
      <c r="V76" s="6">
        <v>12598.296</v>
      </c>
      <c r="W76" s="6">
        <v>12827.259</v>
      </c>
      <c r="X76" s="6">
        <v>13014.625</v>
      </c>
      <c r="Y76" s="6">
        <v>13284.374</v>
      </c>
      <c r="Z76" s="6">
        <v>2053.712</v>
      </c>
      <c r="AA76" s="7">
        <v>0.20504</v>
      </c>
      <c r="AB76" s="6">
        <v>1214.374</v>
      </c>
      <c r="AC76" s="7">
        <v>0.10061</v>
      </c>
    </row>
    <row r="77" spans="1:29" hidden="1" x14ac:dyDescent="0.2">
      <c r="A77" s="5" t="s">
        <v>259</v>
      </c>
      <c r="B77" s="5" t="s">
        <v>260</v>
      </c>
      <c r="C77" s="5" t="s">
        <v>261</v>
      </c>
      <c r="D77" s="5" t="s">
        <v>55</v>
      </c>
      <c r="E77" s="5" t="s">
        <v>41</v>
      </c>
      <c r="F77" s="6">
        <v>139601.114</v>
      </c>
      <c r="G77" s="6">
        <v>141167.33300000001</v>
      </c>
      <c r="H77" s="6">
        <v>142729.326</v>
      </c>
      <c r="I77" s="6">
        <v>144066.34899999999</v>
      </c>
      <c r="J77" s="6">
        <v>145016.302</v>
      </c>
      <c r="K77" s="6">
        <v>146756.29500000001</v>
      </c>
      <c r="L77" s="6">
        <v>148996.54199999999</v>
      </c>
      <c r="M77" s="6">
        <v>150916.89499999999</v>
      </c>
      <c r="N77" s="6">
        <v>152111.16099999999</v>
      </c>
      <c r="O77" s="6">
        <v>152494.94399999999</v>
      </c>
      <c r="P77" s="6">
        <v>153119</v>
      </c>
      <c r="Q77" s="6">
        <v>153671.06</v>
      </c>
      <c r="R77" s="6">
        <v>154961.76800000001</v>
      </c>
      <c r="S77" s="6">
        <v>155867.20600000001</v>
      </c>
      <c r="T77" s="6">
        <v>158574.75</v>
      </c>
      <c r="U77" s="6">
        <v>162873.88500000001</v>
      </c>
      <c r="V77" s="6">
        <v>165909.13</v>
      </c>
      <c r="W77" s="6">
        <v>169373.633</v>
      </c>
      <c r="X77" s="6">
        <v>172770.91200000001</v>
      </c>
      <c r="Y77" s="6">
        <v>176273.68900000001</v>
      </c>
      <c r="Z77" s="6">
        <v>13517.886</v>
      </c>
      <c r="AA77" s="7">
        <v>9.6829999999999999E-2</v>
      </c>
      <c r="AB77" s="6">
        <v>23154.688999999998</v>
      </c>
      <c r="AC77" s="7">
        <v>0.15121999999999999</v>
      </c>
    </row>
    <row r="78" spans="1:29" hidden="1" x14ac:dyDescent="0.2">
      <c r="A78" s="5" t="s">
        <v>262</v>
      </c>
      <c r="B78" s="5" t="s">
        <v>263</v>
      </c>
      <c r="C78" s="5" t="s">
        <v>264</v>
      </c>
      <c r="D78" s="5" t="s">
        <v>91</v>
      </c>
      <c r="E78" s="5" t="s">
        <v>41</v>
      </c>
      <c r="F78" s="6">
        <v>19358.807000000001</v>
      </c>
      <c r="G78" s="6">
        <v>19697.091</v>
      </c>
      <c r="H78" s="6">
        <v>20037.795999999998</v>
      </c>
      <c r="I78" s="6">
        <v>20598.637999999999</v>
      </c>
      <c r="J78" s="6">
        <v>21212.22</v>
      </c>
      <c r="K78" s="6">
        <v>21760.096000000001</v>
      </c>
      <c r="L78" s="6">
        <v>22121.444</v>
      </c>
      <c r="M78" s="6">
        <v>22803.078000000001</v>
      </c>
      <c r="N78" s="6">
        <v>23461.291000000001</v>
      </c>
      <c r="O78" s="6">
        <v>24097.62</v>
      </c>
      <c r="P78" s="6">
        <v>24105</v>
      </c>
      <c r="Q78" s="6">
        <v>24262.833999999999</v>
      </c>
      <c r="R78" s="6">
        <v>24507.120999999999</v>
      </c>
      <c r="S78" s="6">
        <v>24701.226999999999</v>
      </c>
      <c r="T78" s="6">
        <v>24569.61</v>
      </c>
      <c r="U78" s="6">
        <v>25195.964</v>
      </c>
      <c r="V78" s="6">
        <v>25592.701000000001</v>
      </c>
      <c r="W78" s="6">
        <v>25949.462</v>
      </c>
      <c r="X78" s="6">
        <v>26188.616999999998</v>
      </c>
      <c r="Y78" s="6">
        <v>26649.731</v>
      </c>
      <c r="Z78" s="6">
        <v>4746.1930000000002</v>
      </c>
      <c r="AA78" s="7">
        <v>0.24517</v>
      </c>
      <c r="AB78" s="6">
        <v>2544.7310000000002</v>
      </c>
      <c r="AC78" s="7">
        <v>0.10557</v>
      </c>
    </row>
    <row r="79" spans="1:29" hidden="1" x14ac:dyDescent="0.2">
      <c r="A79" s="5" t="s">
        <v>265</v>
      </c>
      <c r="B79" s="5" t="s">
        <v>266</v>
      </c>
      <c r="C79" s="5" t="s">
        <v>267</v>
      </c>
      <c r="D79" s="5" t="s">
        <v>40</v>
      </c>
      <c r="E79" s="5" t="s">
        <v>41</v>
      </c>
      <c r="F79" s="6">
        <v>7944.5910000000003</v>
      </c>
      <c r="G79" s="6">
        <v>8121.6030000000001</v>
      </c>
      <c r="H79" s="6">
        <v>8214.5499999999993</v>
      </c>
      <c r="I79" s="6">
        <v>8268.9869999999992</v>
      </c>
      <c r="J79" s="6">
        <v>8366.2250000000004</v>
      </c>
      <c r="K79" s="6">
        <v>8491.732</v>
      </c>
      <c r="L79" s="6">
        <v>8617.9570000000003</v>
      </c>
      <c r="M79" s="6">
        <v>8708.8379999999997</v>
      </c>
      <c r="N79" s="6">
        <v>8772.0220000000008</v>
      </c>
      <c r="O79" s="6">
        <v>8830.1779999999999</v>
      </c>
      <c r="P79" s="6">
        <v>8881</v>
      </c>
      <c r="Q79" s="6">
        <v>8861.4809999999998</v>
      </c>
      <c r="R79" s="6">
        <v>8882.2530000000006</v>
      </c>
      <c r="S79" s="6">
        <v>8889.3259999999991</v>
      </c>
      <c r="T79" s="6">
        <v>8917.4539999999997</v>
      </c>
      <c r="U79" s="6">
        <v>8898.6059999999998</v>
      </c>
      <c r="V79" s="6">
        <v>8837.8359999999993</v>
      </c>
      <c r="W79" s="6">
        <v>8891.7620000000006</v>
      </c>
      <c r="X79" s="6">
        <v>8987.6540000000005</v>
      </c>
      <c r="Y79" s="6">
        <v>9049.357</v>
      </c>
      <c r="Z79" s="6">
        <v>936.40899999999999</v>
      </c>
      <c r="AA79" s="7">
        <v>0.11787</v>
      </c>
      <c r="AB79" s="6">
        <v>168.357</v>
      </c>
      <c r="AC79" s="7">
        <v>1.8960000000000001E-2</v>
      </c>
    </row>
    <row r="80" spans="1:29" hidden="1" x14ac:dyDescent="0.2">
      <c r="A80" s="5" t="s">
        <v>268</v>
      </c>
      <c r="B80" s="5" t="s">
        <v>269</v>
      </c>
      <c r="C80" s="5" t="s">
        <v>270</v>
      </c>
      <c r="D80" s="5" t="s">
        <v>49</v>
      </c>
      <c r="E80" s="5" t="s">
        <v>41</v>
      </c>
      <c r="F80" s="6">
        <v>642.67899999999997</v>
      </c>
      <c r="G80" s="6">
        <v>623.45500000000004</v>
      </c>
      <c r="H80" s="6">
        <v>614.73699999999997</v>
      </c>
      <c r="I80" s="6">
        <v>598.46699999999998</v>
      </c>
      <c r="J80" s="6">
        <v>593.65099999999995</v>
      </c>
      <c r="K80" s="6">
        <v>589.68299999999999</v>
      </c>
      <c r="L80" s="6">
        <v>579.18700000000001</v>
      </c>
      <c r="M80" s="6">
        <v>563.40499999999997</v>
      </c>
      <c r="N80" s="6">
        <v>564.94799999999998</v>
      </c>
      <c r="O80" s="6">
        <v>549.26800000000003</v>
      </c>
      <c r="P80" s="6">
        <v>544</v>
      </c>
      <c r="Q80" s="6">
        <v>546.65099999999995</v>
      </c>
      <c r="R80" s="6">
        <v>550.58600000000001</v>
      </c>
      <c r="S80" s="6">
        <v>552.08600000000001</v>
      </c>
      <c r="T80" s="6">
        <v>556.96699999999998</v>
      </c>
      <c r="U80" s="6">
        <v>554.428</v>
      </c>
      <c r="V80" s="6">
        <v>558.96699999999998</v>
      </c>
      <c r="W80" s="6">
        <v>564.98199999999997</v>
      </c>
      <c r="X80" s="6">
        <v>565.93799999999999</v>
      </c>
      <c r="Y80" s="6">
        <v>567.14700000000005</v>
      </c>
      <c r="Z80" s="6">
        <v>-98.679000000000002</v>
      </c>
      <c r="AA80" s="7" t="s">
        <v>271</v>
      </c>
      <c r="AB80" s="6">
        <v>23.146999999999998</v>
      </c>
      <c r="AC80" s="7">
        <v>4.2549999999999998E-2</v>
      </c>
    </row>
    <row r="81" spans="1:29" hidden="1" x14ac:dyDescent="0.2">
      <c r="A81" s="5" t="s">
        <v>272</v>
      </c>
      <c r="B81" s="5" t="s">
        <v>273</v>
      </c>
      <c r="C81" s="5" t="s">
        <v>274</v>
      </c>
      <c r="D81" s="5" t="s">
        <v>106</v>
      </c>
      <c r="E81" s="5" t="s">
        <v>41</v>
      </c>
      <c r="F81" s="6">
        <v>2166.6990000000001</v>
      </c>
      <c r="G81" s="6">
        <v>2159.4209999999998</v>
      </c>
      <c r="H81" s="6">
        <v>2159.04</v>
      </c>
      <c r="I81" s="6">
        <v>2146.4029999999998</v>
      </c>
      <c r="J81" s="6">
        <v>2146.489</v>
      </c>
      <c r="K81" s="6">
        <v>2160.2689999999998</v>
      </c>
      <c r="L81" s="6">
        <v>2173.788</v>
      </c>
      <c r="M81" s="6">
        <v>2185.2020000000002</v>
      </c>
      <c r="N81" s="6">
        <v>2201.3110000000001</v>
      </c>
      <c r="O81" s="6">
        <v>2197.933</v>
      </c>
      <c r="P81" s="6">
        <v>2191</v>
      </c>
      <c r="Q81" s="6">
        <v>2220.6799999999998</v>
      </c>
      <c r="R81" s="6">
        <v>2232.2530000000002</v>
      </c>
      <c r="S81" s="6">
        <v>2250.902</v>
      </c>
      <c r="T81" s="6">
        <v>2255.855</v>
      </c>
      <c r="U81" s="6">
        <v>2292.3670000000002</v>
      </c>
      <c r="V81" s="6">
        <v>2318.1750000000002</v>
      </c>
      <c r="W81" s="6">
        <v>2346.9430000000002</v>
      </c>
      <c r="X81" s="6">
        <v>2367.3910000000001</v>
      </c>
      <c r="Y81" s="6">
        <v>2416.6120000000001</v>
      </c>
      <c r="Z81" s="6">
        <v>24.300999999999998</v>
      </c>
      <c r="AA81" s="7">
        <v>1.1220000000000001E-2</v>
      </c>
      <c r="AB81" s="6">
        <v>225.61199999999999</v>
      </c>
      <c r="AC81" s="7">
        <v>0.10297000000000001</v>
      </c>
    </row>
    <row r="82" spans="1:29" hidden="1" x14ac:dyDescent="0.2">
      <c r="A82" s="5" t="s">
        <v>275</v>
      </c>
      <c r="B82" s="5" t="s">
        <v>276</v>
      </c>
      <c r="C82" s="5" t="s">
        <v>277</v>
      </c>
      <c r="D82" s="5" t="s">
        <v>66</v>
      </c>
      <c r="E82" s="5" t="s">
        <v>41</v>
      </c>
      <c r="F82" s="6">
        <v>25183.146000000001</v>
      </c>
      <c r="G82" s="6">
        <v>25157.543000000001</v>
      </c>
      <c r="H82" s="6">
        <v>25181.205999999998</v>
      </c>
      <c r="I82" s="6">
        <v>25044.367999999999</v>
      </c>
      <c r="J82" s="6">
        <v>24940.261999999999</v>
      </c>
      <c r="K82" s="6">
        <v>24857.252</v>
      </c>
      <c r="L82" s="6">
        <v>24995.468000000001</v>
      </c>
      <c r="M82" s="6">
        <v>25071.791000000001</v>
      </c>
      <c r="N82" s="6">
        <v>25068.266</v>
      </c>
      <c r="O82" s="6">
        <v>25038.463</v>
      </c>
      <c r="P82" s="6">
        <v>25062</v>
      </c>
      <c r="Q82" s="6">
        <v>25154.989000000001</v>
      </c>
      <c r="R82" s="6">
        <v>25245.26</v>
      </c>
      <c r="S82" s="6">
        <v>25429.681</v>
      </c>
      <c r="T82" s="6">
        <v>25693.925999999999</v>
      </c>
      <c r="U82" s="6">
        <v>25760.828000000001</v>
      </c>
      <c r="V82" s="6">
        <v>26266.67</v>
      </c>
      <c r="W82" s="6">
        <v>26352.545999999998</v>
      </c>
      <c r="X82" s="6">
        <v>26524.173999999999</v>
      </c>
      <c r="Y82" s="6">
        <v>27225.159</v>
      </c>
      <c r="Z82" s="6">
        <v>-121.146</v>
      </c>
      <c r="AA82" s="7" t="s">
        <v>1048</v>
      </c>
      <c r="AB82" s="6">
        <v>2163.1590000000001</v>
      </c>
      <c r="AC82" s="7">
        <v>8.6309999999999998E-2</v>
      </c>
    </row>
    <row r="83" spans="1:29" hidden="1" x14ac:dyDescent="0.2">
      <c r="A83" s="5" t="s">
        <v>279</v>
      </c>
      <c r="B83" s="5" t="s">
        <v>280</v>
      </c>
      <c r="C83" s="5" t="s">
        <v>281</v>
      </c>
      <c r="D83" s="5" t="s">
        <v>106</v>
      </c>
      <c r="E83" s="5" t="s">
        <v>41</v>
      </c>
      <c r="F83" s="6">
        <v>10066.273999999999</v>
      </c>
      <c r="G83" s="6">
        <v>10155.203</v>
      </c>
      <c r="H83" s="6">
        <v>10224.119000000001</v>
      </c>
      <c r="I83" s="6">
        <v>10231.23</v>
      </c>
      <c r="J83" s="6">
        <v>10359.683999999999</v>
      </c>
      <c r="K83" s="6">
        <v>10440.647999999999</v>
      </c>
      <c r="L83" s="6">
        <v>10597.457</v>
      </c>
      <c r="M83" s="6">
        <v>10793.06</v>
      </c>
      <c r="N83" s="6">
        <v>11022.866</v>
      </c>
      <c r="O83" s="6">
        <v>11184.135</v>
      </c>
      <c r="P83" s="6">
        <v>11303</v>
      </c>
      <c r="Q83" s="6">
        <v>11398.37</v>
      </c>
      <c r="R83" s="6">
        <v>11490.789000000001</v>
      </c>
      <c r="S83" s="6">
        <v>11647.252</v>
      </c>
      <c r="T83" s="6">
        <v>11754.368</v>
      </c>
      <c r="U83" s="6">
        <v>11836.079</v>
      </c>
      <c r="V83" s="6">
        <v>11912.008</v>
      </c>
      <c r="W83" s="6">
        <v>11937.933000000001</v>
      </c>
      <c r="X83" s="6">
        <v>12114.129000000001</v>
      </c>
      <c r="Y83" s="6">
        <v>12204.843999999999</v>
      </c>
      <c r="Z83" s="6">
        <v>1236.7260000000001</v>
      </c>
      <c r="AA83" s="7">
        <v>0.12286</v>
      </c>
      <c r="AB83" s="6">
        <v>901.84400000000005</v>
      </c>
      <c r="AC83" s="7">
        <v>7.979E-2</v>
      </c>
    </row>
    <row r="84" spans="1:29" hidden="1" x14ac:dyDescent="0.2">
      <c r="A84" s="5" t="s">
        <v>282</v>
      </c>
      <c r="B84" s="5" t="s">
        <v>283</v>
      </c>
      <c r="C84" s="5" t="s">
        <v>284</v>
      </c>
      <c r="D84" s="5" t="s">
        <v>40</v>
      </c>
      <c r="E84" s="5" t="s">
        <v>41</v>
      </c>
      <c r="F84" s="6">
        <v>669.572</v>
      </c>
      <c r="G84" s="6">
        <v>685.423</v>
      </c>
      <c r="H84" s="6">
        <v>700.33699999999999</v>
      </c>
      <c r="I84" s="6">
        <v>711.59900000000005</v>
      </c>
      <c r="J84" s="6">
        <v>726.42399999999998</v>
      </c>
      <c r="K84" s="6">
        <v>741.45899999999995</v>
      </c>
      <c r="L84" s="6">
        <v>762.13900000000001</v>
      </c>
      <c r="M84" s="6">
        <v>780.19600000000003</v>
      </c>
      <c r="N84" s="6">
        <v>796.971</v>
      </c>
      <c r="O84" s="6">
        <v>809.69</v>
      </c>
      <c r="P84" s="6">
        <v>819</v>
      </c>
      <c r="Q84" s="6">
        <v>824.06500000000005</v>
      </c>
      <c r="R84" s="6">
        <v>831.89099999999996</v>
      </c>
      <c r="S84" s="6">
        <v>829.74400000000003</v>
      </c>
      <c r="T84" s="6">
        <v>834.15599999999995</v>
      </c>
      <c r="U84" s="6">
        <v>842.697</v>
      </c>
      <c r="V84" s="6">
        <v>844.97900000000004</v>
      </c>
      <c r="W84" s="6">
        <v>848.31200000000001</v>
      </c>
      <c r="X84" s="6">
        <v>859.64800000000002</v>
      </c>
      <c r="Y84" s="6">
        <v>877.01300000000003</v>
      </c>
      <c r="Z84" s="6">
        <v>149.428</v>
      </c>
      <c r="AA84" s="7">
        <v>0.22317000000000001</v>
      </c>
      <c r="AB84" s="6">
        <v>58.012999999999998</v>
      </c>
      <c r="AC84" s="7">
        <v>7.0830000000000004E-2</v>
      </c>
    </row>
    <row r="85" spans="1:29" hidden="1" x14ac:dyDescent="0.2">
      <c r="A85" s="5" t="s">
        <v>285</v>
      </c>
      <c r="B85" s="5" t="s">
        <v>286</v>
      </c>
      <c r="C85" s="5" t="s">
        <v>287</v>
      </c>
      <c r="D85" s="5" t="s">
        <v>55</v>
      </c>
      <c r="E85" s="5" t="s">
        <v>41</v>
      </c>
      <c r="F85" s="6">
        <v>109101.33</v>
      </c>
      <c r="G85" s="6">
        <v>110907.643</v>
      </c>
      <c r="H85" s="6">
        <v>112763.681</v>
      </c>
      <c r="I85" s="6">
        <v>114415.751</v>
      </c>
      <c r="J85" s="6">
        <v>115769.323</v>
      </c>
      <c r="K85" s="6">
        <v>117729.167</v>
      </c>
      <c r="L85" s="6">
        <v>120105.38</v>
      </c>
      <c r="M85" s="6">
        <v>122251.667</v>
      </c>
      <c r="N85" s="6">
        <v>123795.201</v>
      </c>
      <c r="O85" s="6">
        <v>124637.235</v>
      </c>
      <c r="P85" s="6">
        <v>125692</v>
      </c>
      <c r="Q85" s="6">
        <v>126296.935</v>
      </c>
      <c r="R85" s="6">
        <v>126845.20600000001</v>
      </c>
      <c r="S85" s="6">
        <v>128610.25900000001</v>
      </c>
      <c r="T85" s="6">
        <v>131665.747</v>
      </c>
      <c r="U85" s="6">
        <v>135088.62599999999</v>
      </c>
      <c r="V85" s="6">
        <v>138553.83900000001</v>
      </c>
      <c r="W85" s="6">
        <v>141477.42300000001</v>
      </c>
      <c r="X85" s="6">
        <v>144307.16200000001</v>
      </c>
      <c r="Y85" s="6">
        <v>145809.72200000001</v>
      </c>
      <c r="Z85" s="6">
        <v>16590.669999999998</v>
      </c>
      <c r="AA85" s="7">
        <v>0.15207000000000001</v>
      </c>
      <c r="AB85" s="6">
        <v>20117.722000000002</v>
      </c>
      <c r="AC85" s="7">
        <v>0.16006000000000001</v>
      </c>
    </row>
    <row r="86" spans="1:29" hidden="1" x14ac:dyDescent="0.2">
      <c r="A86" s="5" t="s">
        <v>288</v>
      </c>
      <c r="B86" s="5" t="s">
        <v>289</v>
      </c>
      <c r="C86" s="5" t="s">
        <v>290</v>
      </c>
      <c r="D86" s="5" t="s">
        <v>73</v>
      </c>
      <c r="E86" s="5" t="s">
        <v>41</v>
      </c>
      <c r="F86" s="6">
        <v>115984.129</v>
      </c>
      <c r="G86" s="6">
        <v>117991.261</v>
      </c>
      <c r="H86" s="6">
        <v>121566.35</v>
      </c>
      <c r="I86" s="6">
        <v>124177.083</v>
      </c>
      <c r="J86" s="6">
        <v>127459.935</v>
      </c>
      <c r="K86" s="6">
        <v>130044.57799999999</v>
      </c>
      <c r="L86" s="6">
        <v>132947.63500000001</v>
      </c>
      <c r="M86" s="6">
        <v>135039.44699999999</v>
      </c>
      <c r="N86" s="6">
        <v>136747.152</v>
      </c>
      <c r="O86" s="6">
        <v>137822.26300000001</v>
      </c>
      <c r="P86" s="6">
        <v>138009</v>
      </c>
      <c r="Q86" s="6">
        <v>138168.63200000001</v>
      </c>
      <c r="R86" s="6">
        <v>138825.65700000001</v>
      </c>
      <c r="S86" s="6">
        <v>139691.48300000001</v>
      </c>
      <c r="T86" s="6">
        <v>141730.071</v>
      </c>
      <c r="U86" s="6">
        <v>144083.842</v>
      </c>
      <c r="V86" s="6">
        <v>145941.462</v>
      </c>
      <c r="W86" s="6">
        <v>148205.53599999999</v>
      </c>
      <c r="X86" s="6">
        <v>149361.26300000001</v>
      </c>
      <c r="Y86" s="6">
        <v>150887.40599999999</v>
      </c>
      <c r="Z86" s="6">
        <v>22024.870999999999</v>
      </c>
      <c r="AA86" s="7">
        <v>0.18990000000000001</v>
      </c>
      <c r="AB86" s="6">
        <v>12878.406000000001</v>
      </c>
      <c r="AC86" s="7">
        <v>9.332E-2</v>
      </c>
    </row>
    <row r="87" spans="1:29" hidden="1" x14ac:dyDescent="0.2">
      <c r="A87" s="5" t="s">
        <v>291</v>
      </c>
      <c r="B87" s="5" t="s">
        <v>292</v>
      </c>
      <c r="C87" s="5" t="s">
        <v>293</v>
      </c>
      <c r="D87" s="5" t="s">
        <v>49</v>
      </c>
      <c r="E87" s="5" t="s">
        <v>41</v>
      </c>
      <c r="F87" s="6">
        <v>392.428</v>
      </c>
      <c r="G87" s="6">
        <v>394.79</v>
      </c>
      <c r="H87" s="6">
        <v>397.298</v>
      </c>
      <c r="I87" s="6">
        <v>400.48200000000003</v>
      </c>
      <c r="J87" s="6">
        <v>403.89800000000002</v>
      </c>
      <c r="K87" s="6">
        <v>408.15600000000001</v>
      </c>
      <c r="L87" s="6">
        <v>413.42</v>
      </c>
      <c r="M87" s="6">
        <v>417.14299999999997</v>
      </c>
      <c r="N87" s="6">
        <v>422.02499999999998</v>
      </c>
      <c r="O87" s="6">
        <v>424.017</v>
      </c>
      <c r="P87" s="6">
        <v>424</v>
      </c>
      <c r="Q87" s="6">
        <v>423.21899999999999</v>
      </c>
      <c r="R87" s="6">
        <v>423.64800000000002</v>
      </c>
      <c r="S87" s="6">
        <v>428.72699999999998</v>
      </c>
      <c r="T87" s="6">
        <v>430.94</v>
      </c>
      <c r="U87" s="6">
        <v>432.00599999999997</v>
      </c>
      <c r="V87" s="6">
        <v>436.73099999999999</v>
      </c>
      <c r="W87" s="6">
        <v>442.24099999999999</v>
      </c>
      <c r="X87" s="6">
        <v>448.44900000000001</v>
      </c>
      <c r="Y87" s="6">
        <v>455.78</v>
      </c>
      <c r="Z87" s="6">
        <v>31.571999999999999</v>
      </c>
      <c r="AA87" s="7">
        <v>8.0449999999999994E-2</v>
      </c>
      <c r="AB87" s="6">
        <v>31.78</v>
      </c>
      <c r="AC87" s="7">
        <v>7.4950000000000003E-2</v>
      </c>
    </row>
    <row r="88" spans="1:29" hidden="1" x14ac:dyDescent="0.2">
      <c r="A88" s="5" t="s">
        <v>294</v>
      </c>
      <c r="B88" s="5" t="s">
        <v>295</v>
      </c>
      <c r="C88" s="5" t="s">
        <v>296</v>
      </c>
      <c r="D88" s="5" t="s">
        <v>66</v>
      </c>
      <c r="E88" s="5" t="s">
        <v>41</v>
      </c>
      <c r="F88" s="6">
        <v>122566.68</v>
      </c>
      <c r="G88" s="6">
        <v>123206.804</v>
      </c>
      <c r="H88" s="6">
        <v>124093.602</v>
      </c>
      <c r="I88" s="6">
        <v>124184.19500000001</v>
      </c>
      <c r="J88" s="6">
        <v>124429.356</v>
      </c>
      <c r="K88" s="6">
        <v>124776.07399999999</v>
      </c>
      <c r="L88" s="6">
        <v>126232.607</v>
      </c>
      <c r="M88" s="6">
        <v>127385.132</v>
      </c>
      <c r="N88" s="6">
        <v>128135.291</v>
      </c>
      <c r="O88" s="6">
        <v>128749.79700000001</v>
      </c>
      <c r="P88" s="6">
        <v>129644</v>
      </c>
      <c r="Q88" s="6">
        <v>129768.033</v>
      </c>
      <c r="R88" s="6">
        <v>130118.397</v>
      </c>
      <c r="S88" s="6">
        <v>130905.59299999999</v>
      </c>
      <c r="T88" s="6">
        <v>132019.30499999999</v>
      </c>
      <c r="U88" s="6">
        <v>132888.49900000001</v>
      </c>
      <c r="V88" s="6">
        <v>136392.81</v>
      </c>
      <c r="W88" s="6">
        <v>139605.93799999999</v>
      </c>
      <c r="X88" s="6">
        <v>141198.973</v>
      </c>
      <c r="Y88" s="6">
        <v>141696.818</v>
      </c>
      <c r="Z88" s="6">
        <v>7077.32</v>
      </c>
      <c r="AA88" s="7">
        <v>5.774E-2</v>
      </c>
      <c r="AB88" s="6">
        <v>12052.817999999999</v>
      </c>
      <c r="AC88" s="7">
        <v>9.2969999999999997E-2</v>
      </c>
    </row>
    <row r="89" spans="1:29" hidden="1" x14ac:dyDescent="0.2">
      <c r="A89" s="5" t="s">
        <v>297</v>
      </c>
      <c r="B89" s="5" t="s">
        <v>298</v>
      </c>
      <c r="C89" s="5" t="s">
        <v>299</v>
      </c>
      <c r="D89" s="5" t="s">
        <v>55</v>
      </c>
      <c r="E89" s="5" t="s">
        <v>41</v>
      </c>
      <c r="F89" s="6">
        <v>25425.758000000002</v>
      </c>
      <c r="G89" s="6">
        <v>26014.937999999998</v>
      </c>
      <c r="H89" s="6">
        <v>26471.387999999999</v>
      </c>
      <c r="I89" s="6">
        <v>26694.571</v>
      </c>
      <c r="J89" s="6">
        <v>27303.246999999999</v>
      </c>
      <c r="K89" s="6">
        <v>27979.521000000001</v>
      </c>
      <c r="L89" s="6">
        <v>28717.302</v>
      </c>
      <c r="M89" s="6">
        <v>29467.598000000002</v>
      </c>
      <c r="N89" s="6">
        <v>29787.567999999999</v>
      </c>
      <c r="O89" s="6">
        <v>30056.617999999999</v>
      </c>
      <c r="P89" s="6">
        <v>30237</v>
      </c>
      <c r="Q89" s="6">
        <v>30460.202000000001</v>
      </c>
      <c r="R89" s="6">
        <v>30803.436000000002</v>
      </c>
      <c r="S89" s="6">
        <v>31315.19</v>
      </c>
      <c r="T89" s="6">
        <v>31909.84</v>
      </c>
      <c r="U89" s="6">
        <v>32401.742999999999</v>
      </c>
      <c r="V89" s="6">
        <v>32951</v>
      </c>
      <c r="W89" s="6">
        <v>33447.93</v>
      </c>
      <c r="X89" s="6">
        <v>33862.718999999997</v>
      </c>
      <c r="Y89" s="6">
        <v>34968.160000000003</v>
      </c>
      <c r="Z89" s="6">
        <v>4811.2420000000002</v>
      </c>
      <c r="AA89" s="7">
        <v>0.18923000000000001</v>
      </c>
      <c r="AB89" s="6">
        <v>4731.16</v>
      </c>
      <c r="AC89" s="7">
        <v>0.15647</v>
      </c>
    </row>
    <row r="90" spans="1:29" hidden="1" x14ac:dyDescent="0.2">
      <c r="A90" s="5" t="s">
        <v>300</v>
      </c>
      <c r="B90" s="5" t="s">
        <v>301</v>
      </c>
      <c r="C90" s="5" t="s">
        <v>302</v>
      </c>
      <c r="D90" s="5" t="s">
        <v>66</v>
      </c>
      <c r="E90" s="5" t="s">
        <v>41</v>
      </c>
      <c r="F90" s="6">
        <v>15351.897000000001</v>
      </c>
      <c r="G90" s="6">
        <v>15832.01</v>
      </c>
      <c r="H90" s="6">
        <v>16377.67</v>
      </c>
      <c r="I90" s="6">
        <v>16882.003000000001</v>
      </c>
      <c r="J90" s="6">
        <v>17407.858</v>
      </c>
      <c r="K90" s="6">
        <v>17959.685000000001</v>
      </c>
      <c r="L90" s="6">
        <v>18626.499</v>
      </c>
      <c r="M90" s="6">
        <v>19207.013999999999</v>
      </c>
      <c r="N90" s="6">
        <v>19673.335999999999</v>
      </c>
      <c r="O90" s="6">
        <v>20042.417000000001</v>
      </c>
      <c r="P90" s="6">
        <v>20346</v>
      </c>
      <c r="Q90" s="6">
        <v>20386.233</v>
      </c>
      <c r="R90" s="6">
        <v>20451.455000000002</v>
      </c>
      <c r="S90" s="6">
        <v>20581.722000000002</v>
      </c>
      <c r="T90" s="6">
        <v>20913.600999999999</v>
      </c>
      <c r="U90" s="6">
        <v>21258.126</v>
      </c>
      <c r="V90" s="6">
        <v>21733.154999999999</v>
      </c>
      <c r="W90" s="6">
        <v>22239.152999999998</v>
      </c>
      <c r="X90" s="6">
        <v>22343.806</v>
      </c>
      <c r="Y90" s="6">
        <v>22466.208999999999</v>
      </c>
      <c r="Z90" s="6">
        <v>4994.1030000000001</v>
      </c>
      <c r="AA90" s="7">
        <v>0.32530999999999999</v>
      </c>
      <c r="AB90" s="6">
        <v>2120.2089999999998</v>
      </c>
      <c r="AC90" s="7">
        <v>0.10421</v>
      </c>
    </row>
    <row r="91" spans="1:29" hidden="1" x14ac:dyDescent="0.2">
      <c r="A91" s="5" t="s">
        <v>303</v>
      </c>
      <c r="B91" s="5" t="s">
        <v>304</v>
      </c>
      <c r="C91" s="5" t="s">
        <v>305</v>
      </c>
      <c r="D91" s="5" t="s">
        <v>62</v>
      </c>
      <c r="E91" s="5" t="s">
        <v>41</v>
      </c>
      <c r="F91" s="6">
        <v>4811.0330000000004</v>
      </c>
      <c r="G91" s="6">
        <v>4821.7290000000003</v>
      </c>
      <c r="H91" s="6">
        <v>4840.009</v>
      </c>
      <c r="I91" s="6">
        <v>4879.6289999999999</v>
      </c>
      <c r="J91" s="6">
        <v>4924.75</v>
      </c>
      <c r="K91" s="6">
        <v>4955.8879999999999</v>
      </c>
      <c r="L91" s="6">
        <v>4973.0950000000003</v>
      </c>
      <c r="M91" s="6">
        <v>4986.3180000000002</v>
      </c>
      <c r="N91" s="6">
        <v>4991.22</v>
      </c>
      <c r="O91" s="6">
        <v>5033.3990000000003</v>
      </c>
      <c r="P91" s="6">
        <v>5075</v>
      </c>
      <c r="Q91" s="6">
        <v>5122.5320000000002</v>
      </c>
      <c r="R91" s="6">
        <v>5152.8530000000001</v>
      </c>
      <c r="S91" s="6">
        <v>5195.2870000000003</v>
      </c>
      <c r="T91" s="6">
        <v>5230.0280000000002</v>
      </c>
      <c r="U91" s="6">
        <v>5154.2020000000002</v>
      </c>
      <c r="V91" s="6">
        <v>5160.7110000000002</v>
      </c>
      <c r="W91" s="6">
        <v>5222.1109999999999</v>
      </c>
      <c r="X91" s="6">
        <v>5213.4960000000001</v>
      </c>
      <c r="Y91" s="6">
        <v>5390.8109999999997</v>
      </c>
      <c r="Z91" s="6">
        <v>263.96699999999998</v>
      </c>
      <c r="AA91" s="7">
        <v>5.4870000000000002E-2</v>
      </c>
      <c r="AB91" s="6">
        <v>315.81099999999998</v>
      </c>
      <c r="AC91" s="7">
        <v>6.2230000000000001E-2</v>
      </c>
    </row>
    <row r="92" spans="1:29" hidden="1" x14ac:dyDescent="0.2">
      <c r="A92" s="5" t="s">
        <v>306</v>
      </c>
      <c r="B92" s="5" t="s">
        <v>307</v>
      </c>
      <c r="C92" s="5" t="s">
        <v>308</v>
      </c>
      <c r="D92" s="5" t="s">
        <v>66</v>
      </c>
      <c r="E92" s="5" t="s">
        <v>41</v>
      </c>
      <c r="F92" s="6">
        <v>41758.025000000001</v>
      </c>
      <c r="G92" s="6">
        <v>42386.69</v>
      </c>
      <c r="H92" s="6">
        <v>43213.493000000002</v>
      </c>
      <c r="I92" s="6">
        <v>43971.576999999997</v>
      </c>
      <c r="J92" s="6">
        <v>44781.974999999999</v>
      </c>
      <c r="K92" s="6">
        <v>45642.616999999998</v>
      </c>
      <c r="L92" s="6">
        <v>46758.733999999997</v>
      </c>
      <c r="M92" s="6">
        <v>47722.866999999998</v>
      </c>
      <c r="N92" s="6">
        <v>48296.947</v>
      </c>
      <c r="O92" s="6">
        <v>48582.023000000001</v>
      </c>
      <c r="P92" s="6">
        <v>48642</v>
      </c>
      <c r="Q92" s="6">
        <v>48587.315000000002</v>
      </c>
      <c r="R92" s="6">
        <v>48856.141000000003</v>
      </c>
      <c r="S92" s="6">
        <v>49079.232000000004</v>
      </c>
      <c r="T92" s="6">
        <v>49249.201999999997</v>
      </c>
      <c r="U92" s="6">
        <v>49680.853999999999</v>
      </c>
      <c r="V92" s="6">
        <v>50230.767999999996</v>
      </c>
      <c r="W92" s="6">
        <v>51193.571000000004</v>
      </c>
      <c r="X92" s="6">
        <v>52127.614000000001</v>
      </c>
      <c r="Y92" s="6">
        <v>53531.824000000001</v>
      </c>
      <c r="Z92" s="6">
        <v>6883.9750000000004</v>
      </c>
      <c r="AA92" s="7">
        <v>0.16485</v>
      </c>
      <c r="AB92" s="6">
        <v>4889.8239999999996</v>
      </c>
      <c r="AC92" s="7">
        <v>0.10052999999999999</v>
      </c>
    </row>
    <row r="93" spans="1:29" hidden="1" x14ac:dyDescent="0.2">
      <c r="A93" s="5" t="s">
        <v>309</v>
      </c>
      <c r="B93" s="5" t="s">
        <v>310</v>
      </c>
      <c r="C93" s="5" t="s">
        <v>311</v>
      </c>
      <c r="D93" s="5" t="s">
        <v>49</v>
      </c>
      <c r="E93" s="5" t="s">
        <v>41</v>
      </c>
      <c r="F93" s="6">
        <v>3502.9079999999999</v>
      </c>
      <c r="G93" s="6">
        <v>3580.3110000000001</v>
      </c>
      <c r="H93" s="6">
        <v>3662.1689999999999</v>
      </c>
      <c r="I93" s="6">
        <v>3696.5720000000001</v>
      </c>
      <c r="J93" s="6">
        <v>3755.7190000000001</v>
      </c>
      <c r="K93" s="6">
        <v>3843.6640000000002</v>
      </c>
      <c r="L93" s="6">
        <v>3950.7440000000001</v>
      </c>
      <c r="M93" s="6">
        <v>4047.3</v>
      </c>
      <c r="N93" s="6">
        <v>4135.4009999999998</v>
      </c>
      <c r="O93" s="6">
        <v>4221.808</v>
      </c>
      <c r="P93" s="6">
        <v>4296</v>
      </c>
      <c r="Q93" s="6">
        <v>4305.1109999999999</v>
      </c>
      <c r="R93" s="6">
        <v>4339.9639999999999</v>
      </c>
      <c r="S93" s="6">
        <v>4372.49</v>
      </c>
      <c r="T93" s="6">
        <v>4390.768</v>
      </c>
      <c r="U93" s="6">
        <v>4392.4650000000001</v>
      </c>
      <c r="V93" s="6">
        <v>4415.0420000000004</v>
      </c>
      <c r="W93" s="6">
        <v>4548.5069999999996</v>
      </c>
      <c r="X93" s="6">
        <v>4628.1019999999999</v>
      </c>
      <c r="Y93" s="6">
        <v>4721.8109999999997</v>
      </c>
      <c r="Z93" s="6">
        <v>793.09199999999998</v>
      </c>
      <c r="AA93" s="7">
        <v>0.22641</v>
      </c>
      <c r="AB93" s="6">
        <v>425.81099999999998</v>
      </c>
      <c r="AC93" s="7">
        <v>9.912E-2</v>
      </c>
    </row>
    <row r="94" spans="1:29" hidden="1" x14ac:dyDescent="0.2">
      <c r="A94" s="5" t="s">
        <v>312</v>
      </c>
      <c r="B94" s="5" t="s">
        <v>313</v>
      </c>
      <c r="C94" s="5" t="s">
        <v>314</v>
      </c>
      <c r="D94" s="5" t="s">
        <v>49</v>
      </c>
      <c r="E94" s="5" t="s">
        <v>41</v>
      </c>
      <c r="F94" s="6">
        <v>821.68100000000004</v>
      </c>
      <c r="G94" s="6">
        <v>806.32899999999995</v>
      </c>
      <c r="H94" s="6">
        <v>804.42399999999998</v>
      </c>
      <c r="I94" s="6">
        <v>792.55</v>
      </c>
      <c r="J94" s="6">
        <v>795.81899999999996</v>
      </c>
      <c r="K94" s="6">
        <v>800.40899999999999</v>
      </c>
      <c r="L94" s="6">
        <v>796.21199999999999</v>
      </c>
      <c r="M94" s="6">
        <v>784.61</v>
      </c>
      <c r="N94" s="6">
        <v>797.26700000000005</v>
      </c>
      <c r="O94" s="6">
        <v>785.702</v>
      </c>
      <c r="P94" s="6">
        <v>789</v>
      </c>
      <c r="Q94" s="6">
        <v>790.99199999999996</v>
      </c>
      <c r="R94" s="6">
        <v>791.33100000000002</v>
      </c>
      <c r="S94" s="6">
        <v>797.471</v>
      </c>
      <c r="T94" s="6">
        <v>801.995</v>
      </c>
      <c r="U94" s="6">
        <v>801.654</v>
      </c>
      <c r="V94" s="6">
        <v>806.08299999999997</v>
      </c>
      <c r="W94" s="6">
        <v>811.29200000000003</v>
      </c>
      <c r="X94" s="6">
        <v>812.00599999999997</v>
      </c>
      <c r="Y94" s="6">
        <v>816.80700000000002</v>
      </c>
      <c r="Z94" s="6">
        <v>-32.680999999999997</v>
      </c>
      <c r="AA94" s="7" t="s">
        <v>315</v>
      </c>
      <c r="AB94" s="6">
        <v>27.806999999999999</v>
      </c>
      <c r="AC94" s="7">
        <v>3.524E-2</v>
      </c>
    </row>
    <row r="95" spans="1:29" hidden="1" x14ac:dyDescent="0.2">
      <c r="A95" s="5" t="s">
        <v>316</v>
      </c>
      <c r="B95" s="5" t="s">
        <v>317</v>
      </c>
      <c r="C95" s="5" t="s">
        <v>318</v>
      </c>
      <c r="D95" s="5" t="s">
        <v>73</v>
      </c>
      <c r="E95" s="5" t="s">
        <v>41</v>
      </c>
      <c r="F95" s="6">
        <v>536.05499999999995</v>
      </c>
      <c r="G95" s="6">
        <v>528.053</v>
      </c>
      <c r="H95" s="6">
        <v>518.90099999999995</v>
      </c>
      <c r="I95" s="6">
        <v>510.28300000000002</v>
      </c>
      <c r="J95" s="6">
        <v>503.98899999999998</v>
      </c>
      <c r="K95" s="6">
        <v>495.399</v>
      </c>
      <c r="L95" s="6">
        <v>489.77199999999999</v>
      </c>
      <c r="M95" s="6">
        <v>481.87599999999998</v>
      </c>
      <c r="N95" s="6">
        <v>473.35199999999998</v>
      </c>
      <c r="O95" s="6">
        <v>463.36500000000001</v>
      </c>
      <c r="P95" s="6">
        <v>454</v>
      </c>
      <c r="Q95" s="6">
        <v>457.66</v>
      </c>
      <c r="R95" s="6">
        <v>457.91899999999998</v>
      </c>
      <c r="S95" s="6">
        <v>461.09300000000002</v>
      </c>
      <c r="T95" s="6">
        <v>469.26499999999999</v>
      </c>
      <c r="U95" s="6">
        <v>468.39499999999998</v>
      </c>
      <c r="V95" s="6">
        <v>469.71499999999997</v>
      </c>
      <c r="W95" s="6">
        <v>482.81400000000002</v>
      </c>
      <c r="X95" s="6">
        <v>487.83100000000002</v>
      </c>
      <c r="Y95" s="6">
        <v>494.25</v>
      </c>
      <c r="Z95" s="6">
        <v>-82.055000000000007</v>
      </c>
      <c r="AA95" s="7" t="s">
        <v>1049</v>
      </c>
      <c r="AB95" s="6">
        <v>40.25</v>
      </c>
      <c r="AC95" s="7">
        <v>8.8660000000000003E-2</v>
      </c>
    </row>
    <row r="96" spans="1:29" hidden="1" x14ac:dyDescent="0.2">
      <c r="A96" s="5" t="s">
        <v>320</v>
      </c>
      <c r="B96" s="5" t="s">
        <v>321</v>
      </c>
      <c r="C96" s="5" t="s">
        <v>322</v>
      </c>
      <c r="D96" s="5" t="s">
        <v>91</v>
      </c>
      <c r="E96" s="5" t="s">
        <v>41</v>
      </c>
      <c r="F96" s="6">
        <v>6725.799</v>
      </c>
      <c r="G96" s="6">
        <v>6756.8980000000001</v>
      </c>
      <c r="H96" s="6">
        <v>6772.4129999999996</v>
      </c>
      <c r="I96" s="6">
        <v>6793.2439999999997</v>
      </c>
      <c r="J96" s="6">
        <v>6844.7250000000004</v>
      </c>
      <c r="K96" s="6">
        <v>6865.0969999999998</v>
      </c>
      <c r="L96" s="6">
        <v>6922.625</v>
      </c>
      <c r="M96" s="6">
        <v>6957.1379999999999</v>
      </c>
      <c r="N96" s="6">
        <v>6979.3059999999996</v>
      </c>
      <c r="O96" s="6">
        <v>6980.5649999999996</v>
      </c>
      <c r="P96" s="6">
        <v>6990</v>
      </c>
      <c r="Q96" s="6">
        <v>7053.0690000000004</v>
      </c>
      <c r="R96" s="6">
        <v>7116.18</v>
      </c>
      <c r="S96" s="6">
        <v>7130.2</v>
      </c>
      <c r="T96" s="6">
        <v>7171.8490000000002</v>
      </c>
      <c r="U96" s="6">
        <v>7202.7370000000001</v>
      </c>
      <c r="V96" s="6">
        <v>7262.87</v>
      </c>
      <c r="W96" s="6">
        <v>7389.8869999999997</v>
      </c>
      <c r="X96" s="6">
        <v>7512.7110000000002</v>
      </c>
      <c r="Y96" s="6">
        <v>7641.7910000000002</v>
      </c>
      <c r="Z96" s="6">
        <v>264.20100000000002</v>
      </c>
      <c r="AA96" s="7">
        <v>3.9280000000000002E-2</v>
      </c>
      <c r="AB96" s="6">
        <v>651.79100000000005</v>
      </c>
      <c r="AC96" s="7">
        <v>9.325E-2</v>
      </c>
    </row>
    <row r="97" spans="1:29" hidden="1" x14ac:dyDescent="0.2">
      <c r="A97" s="5" t="s">
        <v>323</v>
      </c>
      <c r="B97" s="5" t="s">
        <v>324</v>
      </c>
      <c r="C97" s="5" t="s">
        <v>325</v>
      </c>
      <c r="D97" s="5" t="s">
        <v>106</v>
      </c>
      <c r="E97" s="5" t="s">
        <v>41</v>
      </c>
      <c r="F97" s="6">
        <v>4243.9139999999998</v>
      </c>
      <c r="G97" s="6">
        <v>4237.8469999999998</v>
      </c>
      <c r="H97" s="6">
        <v>4218.2240000000002</v>
      </c>
      <c r="I97" s="6">
        <v>4183.2389999999996</v>
      </c>
      <c r="J97" s="6">
        <v>4184.2420000000002</v>
      </c>
      <c r="K97" s="6">
        <v>4172.2820000000002</v>
      </c>
      <c r="L97" s="6">
        <v>4190.66</v>
      </c>
      <c r="M97" s="6">
        <v>4192.616</v>
      </c>
      <c r="N97" s="6">
        <v>4216.1049999999996</v>
      </c>
      <c r="O97" s="6">
        <v>4230.7370000000001</v>
      </c>
      <c r="P97" s="6">
        <v>4224</v>
      </c>
      <c r="Q97" s="6">
        <v>4325.5969999999998</v>
      </c>
      <c r="R97" s="6">
        <v>4293.2309999999998</v>
      </c>
      <c r="S97" s="6">
        <v>4325.7579999999998</v>
      </c>
      <c r="T97" s="6">
        <v>4349.8670000000002</v>
      </c>
      <c r="U97" s="6">
        <v>4390.5529999999999</v>
      </c>
      <c r="V97" s="6">
        <v>4384.7489999999998</v>
      </c>
      <c r="W97" s="6">
        <v>4417.07</v>
      </c>
      <c r="X97" s="6">
        <v>4438.7809999999999</v>
      </c>
      <c r="Y97" s="6">
        <v>4462.1729999999998</v>
      </c>
      <c r="Z97" s="6">
        <v>-19.914000000000001</v>
      </c>
      <c r="AA97" s="7" t="s">
        <v>1050</v>
      </c>
      <c r="AB97" s="6">
        <v>238.173</v>
      </c>
      <c r="AC97" s="7">
        <v>5.6390000000000003E-2</v>
      </c>
    </row>
    <row r="98" spans="1:29" hidden="1" x14ac:dyDescent="0.2">
      <c r="A98" s="5" t="s">
        <v>327</v>
      </c>
      <c r="B98" s="5" t="s">
        <v>328</v>
      </c>
      <c r="C98" s="5" t="s">
        <v>329</v>
      </c>
      <c r="D98" s="5" t="s">
        <v>91</v>
      </c>
      <c r="E98" s="5" t="s">
        <v>41</v>
      </c>
      <c r="F98" s="6">
        <v>12776.054</v>
      </c>
      <c r="G98" s="6">
        <v>12964.788</v>
      </c>
      <c r="H98" s="6">
        <v>13093.754999999999</v>
      </c>
      <c r="I98" s="6">
        <v>13367.620999999999</v>
      </c>
      <c r="J98" s="6">
        <v>13583.014999999999</v>
      </c>
      <c r="K98" s="6">
        <v>13787.494000000001</v>
      </c>
      <c r="L98" s="6">
        <v>14029.242</v>
      </c>
      <c r="M98" s="6">
        <v>14275.984</v>
      </c>
      <c r="N98" s="6">
        <v>14518.483</v>
      </c>
      <c r="O98" s="6">
        <v>14736.102999999999</v>
      </c>
      <c r="P98" s="6">
        <v>14927</v>
      </c>
      <c r="Q98" s="6">
        <v>15013.701999999999</v>
      </c>
      <c r="R98" s="6">
        <v>15131.886</v>
      </c>
      <c r="S98" s="6">
        <v>15157.504000000001</v>
      </c>
      <c r="T98" s="6">
        <v>15328.938</v>
      </c>
      <c r="U98" s="6">
        <v>15386.573</v>
      </c>
      <c r="V98" s="6">
        <v>15293.022999999999</v>
      </c>
      <c r="W98" s="6">
        <v>15323.665000000001</v>
      </c>
      <c r="X98" s="6">
        <v>15361.069</v>
      </c>
      <c r="Y98" s="6">
        <v>15398.870999999999</v>
      </c>
      <c r="Z98" s="6">
        <v>2150.9459999999999</v>
      </c>
      <c r="AA98" s="7">
        <v>0.16836000000000001</v>
      </c>
      <c r="AB98" s="6">
        <v>471.87099999999998</v>
      </c>
      <c r="AC98" s="7">
        <v>3.1609999999999999E-2</v>
      </c>
    </row>
    <row r="99" spans="1:29" hidden="1" x14ac:dyDescent="0.2">
      <c r="A99" s="5" t="s">
        <v>330</v>
      </c>
      <c r="B99" s="5" t="s">
        <v>331</v>
      </c>
      <c r="C99" s="5" t="s">
        <v>332</v>
      </c>
      <c r="D99" s="5" t="s">
        <v>91</v>
      </c>
      <c r="E99" s="5" t="s">
        <v>41</v>
      </c>
      <c r="F99" s="6">
        <v>5092.5219999999999</v>
      </c>
      <c r="G99" s="6">
        <v>5144.6130000000003</v>
      </c>
      <c r="H99" s="6">
        <v>5171.5860000000002</v>
      </c>
      <c r="I99" s="6">
        <v>5257.9260000000004</v>
      </c>
      <c r="J99" s="6">
        <v>5318.7820000000002</v>
      </c>
      <c r="K99" s="6">
        <v>5375.9719999999998</v>
      </c>
      <c r="L99" s="6">
        <v>5448.2169999999996</v>
      </c>
      <c r="M99" s="6">
        <v>5522.7640000000001</v>
      </c>
      <c r="N99" s="6">
        <v>5596.2920000000004</v>
      </c>
      <c r="O99" s="6">
        <v>5657.357</v>
      </c>
      <c r="P99" s="6">
        <v>5710</v>
      </c>
      <c r="Q99" s="6">
        <v>5746.76</v>
      </c>
      <c r="R99" s="6">
        <v>5762.7610000000004</v>
      </c>
      <c r="S99" s="6">
        <v>5808.8620000000001</v>
      </c>
      <c r="T99" s="6">
        <v>6016.9170000000004</v>
      </c>
      <c r="U99" s="6">
        <v>6161.4269999999997</v>
      </c>
      <c r="V99" s="6">
        <v>6399.5469999999996</v>
      </c>
      <c r="W99" s="6">
        <v>6442.3429999999998</v>
      </c>
      <c r="X99" s="6">
        <v>6499.2280000000001</v>
      </c>
      <c r="Y99" s="6">
        <v>6536.0569999999998</v>
      </c>
      <c r="Z99" s="6">
        <v>617.47799999999995</v>
      </c>
      <c r="AA99" s="7">
        <v>0.12125</v>
      </c>
      <c r="AB99" s="6">
        <v>826.05700000000002</v>
      </c>
      <c r="AC99" s="7">
        <v>0.14466999999999999</v>
      </c>
    </row>
    <row r="100" spans="1:29" hidden="1" x14ac:dyDescent="0.2">
      <c r="A100" s="5" t="s">
        <v>333</v>
      </c>
      <c r="B100" s="5" t="s">
        <v>334</v>
      </c>
      <c r="C100" s="5" t="s">
        <v>335</v>
      </c>
      <c r="D100" s="5" t="s">
        <v>55</v>
      </c>
      <c r="E100" s="5" t="s">
        <v>41</v>
      </c>
      <c r="F100" s="6">
        <v>10485.005999999999</v>
      </c>
      <c r="G100" s="6">
        <v>10783.358</v>
      </c>
      <c r="H100" s="6">
        <v>11075.424000000001</v>
      </c>
      <c r="I100" s="6">
        <v>11353.666999999999</v>
      </c>
      <c r="J100" s="6">
        <v>11599.471</v>
      </c>
      <c r="K100" s="6">
        <v>11911.689</v>
      </c>
      <c r="L100" s="6">
        <v>12264.63</v>
      </c>
      <c r="M100" s="6">
        <v>12589.721</v>
      </c>
      <c r="N100" s="6">
        <v>12856.883</v>
      </c>
      <c r="O100" s="6">
        <v>13059.661</v>
      </c>
      <c r="P100" s="6">
        <v>13278</v>
      </c>
      <c r="Q100" s="6">
        <v>13399.865</v>
      </c>
      <c r="R100" s="6">
        <v>13510.543</v>
      </c>
      <c r="S100" s="6">
        <v>13564.273999999999</v>
      </c>
      <c r="T100" s="6">
        <v>13732.861999999999</v>
      </c>
      <c r="U100" s="6">
        <v>13998.815000000001</v>
      </c>
      <c r="V100" s="6">
        <v>14189.708000000001</v>
      </c>
      <c r="W100" s="6">
        <v>14633.838</v>
      </c>
      <c r="X100" s="6">
        <v>14958.428</v>
      </c>
      <c r="Y100" s="6">
        <v>15393.422</v>
      </c>
      <c r="Z100" s="6">
        <v>2792.9940000000001</v>
      </c>
      <c r="AA100" s="7">
        <v>0.26638000000000001</v>
      </c>
      <c r="AB100" s="6">
        <v>2115.422</v>
      </c>
      <c r="AC100" s="7">
        <v>0.15931999999999999</v>
      </c>
    </row>
    <row r="101" spans="1:29" hidden="1" x14ac:dyDescent="0.2">
      <c r="A101" s="5" t="s">
        <v>336</v>
      </c>
      <c r="B101" s="5" t="s">
        <v>337</v>
      </c>
      <c r="C101" s="5" t="s">
        <v>338</v>
      </c>
      <c r="D101" s="5" t="s">
        <v>40</v>
      </c>
      <c r="E101" s="5" t="s">
        <v>41</v>
      </c>
      <c r="F101" s="6">
        <v>1755.2719999999999</v>
      </c>
      <c r="G101" s="6">
        <v>1816.271</v>
      </c>
      <c r="H101" s="6">
        <v>1892.2829999999999</v>
      </c>
      <c r="I101" s="6">
        <v>1967.37</v>
      </c>
      <c r="J101" s="6">
        <v>2053.373</v>
      </c>
      <c r="K101" s="6">
        <v>2148.8510000000001</v>
      </c>
      <c r="L101" s="6">
        <v>2243.616</v>
      </c>
      <c r="M101" s="6">
        <v>2354.1030000000001</v>
      </c>
      <c r="N101" s="6">
        <v>2449.7440000000001</v>
      </c>
      <c r="O101" s="6">
        <v>2513.6779999999999</v>
      </c>
      <c r="P101" s="6">
        <v>2567</v>
      </c>
      <c r="Q101" s="6">
        <v>2590.08</v>
      </c>
      <c r="R101" s="6">
        <v>2615.7930000000001</v>
      </c>
      <c r="S101" s="6">
        <v>2636.35</v>
      </c>
      <c r="T101" s="6">
        <v>2647.663</v>
      </c>
      <c r="U101" s="6">
        <v>2678.277</v>
      </c>
      <c r="V101" s="6">
        <v>2694.692</v>
      </c>
      <c r="W101" s="6">
        <v>2779.288</v>
      </c>
      <c r="X101" s="6">
        <v>2848.587</v>
      </c>
      <c r="Y101" s="6">
        <v>2917.5970000000002</v>
      </c>
      <c r="Z101" s="6">
        <v>811.72799999999995</v>
      </c>
      <c r="AA101" s="7">
        <v>0.46245000000000003</v>
      </c>
      <c r="AB101" s="6">
        <v>350.59699999999998</v>
      </c>
      <c r="AC101" s="7">
        <v>0.13658000000000001</v>
      </c>
    </row>
    <row r="102" spans="1:29" hidden="1" x14ac:dyDescent="0.2">
      <c r="A102" s="5" t="s">
        <v>339</v>
      </c>
      <c r="B102" s="5" t="s">
        <v>340</v>
      </c>
      <c r="C102" s="5" t="s">
        <v>341</v>
      </c>
      <c r="D102" s="5" t="s">
        <v>49</v>
      </c>
      <c r="E102" s="5" t="s">
        <v>41</v>
      </c>
      <c r="F102" s="6">
        <v>580.14300000000003</v>
      </c>
      <c r="G102" s="6">
        <v>591.42999999999995</v>
      </c>
      <c r="H102" s="6">
        <v>603.33900000000006</v>
      </c>
      <c r="I102" s="6">
        <v>607.46900000000005</v>
      </c>
      <c r="J102" s="6">
        <v>615.61300000000006</v>
      </c>
      <c r="K102" s="6">
        <v>628.49199999999996</v>
      </c>
      <c r="L102" s="6">
        <v>644.50199999999995</v>
      </c>
      <c r="M102" s="6">
        <v>658.798</v>
      </c>
      <c r="N102" s="6">
        <v>671.64599999999996</v>
      </c>
      <c r="O102" s="6">
        <v>684.298</v>
      </c>
      <c r="P102" s="6">
        <v>695</v>
      </c>
      <c r="Q102" s="6">
        <v>700.86099999999999</v>
      </c>
      <c r="R102" s="6">
        <v>711.24699999999996</v>
      </c>
      <c r="S102" s="6">
        <v>716.01099999999997</v>
      </c>
      <c r="T102" s="6">
        <v>721.21</v>
      </c>
      <c r="U102" s="6">
        <v>729.61</v>
      </c>
      <c r="V102" s="6">
        <v>729.20600000000002</v>
      </c>
      <c r="W102" s="6">
        <v>738.48599999999999</v>
      </c>
      <c r="X102" s="6">
        <v>751.31299999999999</v>
      </c>
      <c r="Y102" s="6">
        <v>772.31700000000001</v>
      </c>
      <c r="Z102" s="6">
        <v>114.857</v>
      </c>
      <c r="AA102" s="7">
        <v>0.19797999999999999</v>
      </c>
      <c r="AB102" s="6">
        <v>77.316999999999993</v>
      </c>
      <c r="AC102" s="7">
        <v>0.11125</v>
      </c>
    </row>
    <row r="103" spans="1:29" hidden="1" x14ac:dyDescent="0.2">
      <c r="A103" s="5" t="s">
        <v>342</v>
      </c>
      <c r="B103" s="5" t="s">
        <v>343</v>
      </c>
      <c r="C103" s="5" t="s">
        <v>344</v>
      </c>
      <c r="D103" s="5" t="s">
        <v>73</v>
      </c>
      <c r="E103" s="5" t="s">
        <v>41</v>
      </c>
      <c r="F103" s="6">
        <v>709.89200000000005</v>
      </c>
      <c r="G103" s="6">
        <v>719.28899999999999</v>
      </c>
      <c r="H103" s="6">
        <v>738.18</v>
      </c>
      <c r="I103" s="6">
        <v>751.08100000000002</v>
      </c>
      <c r="J103" s="6">
        <v>768.03599999999994</v>
      </c>
      <c r="K103" s="6">
        <v>780.84900000000005</v>
      </c>
      <c r="L103" s="6">
        <v>795.39300000000003</v>
      </c>
      <c r="M103" s="6">
        <v>805.64800000000002</v>
      </c>
      <c r="N103" s="6">
        <v>812.90499999999997</v>
      </c>
      <c r="O103" s="6">
        <v>816.875</v>
      </c>
      <c r="P103" s="6">
        <v>815</v>
      </c>
      <c r="Q103" s="6">
        <v>816.95600000000002</v>
      </c>
      <c r="R103" s="6">
        <v>818.98</v>
      </c>
      <c r="S103" s="6">
        <v>823.73699999999997</v>
      </c>
      <c r="T103" s="6">
        <v>826.88800000000003</v>
      </c>
      <c r="U103" s="6">
        <v>844.99900000000002</v>
      </c>
      <c r="V103" s="6">
        <v>853.14400000000001</v>
      </c>
      <c r="W103" s="6">
        <v>872.67700000000002</v>
      </c>
      <c r="X103" s="6">
        <v>878.14099999999996</v>
      </c>
      <c r="Y103" s="6">
        <v>889.39099999999996</v>
      </c>
      <c r="Z103" s="6">
        <v>105.108</v>
      </c>
      <c r="AA103" s="7">
        <v>0.14806</v>
      </c>
      <c r="AB103" s="6">
        <v>74.391000000000005</v>
      </c>
      <c r="AC103" s="7">
        <v>9.128E-2</v>
      </c>
    </row>
    <row r="104" spans="1:29" hidden="1" x14ac:dyDescent="0.2">
      <c r="A104" s="5" t="s">
        <v>345</v>
      </c>
      <c r="B104" s="5" t="s">
        <v>346</v>
      </c>
      <c r="C104" s="5" t="s">
        <v>347</v>
      </c>
      <c r="D104" s="5" t="s">
        <v>40</v>
      </c>
      <c r="E104" s="5" t="s">
        <v>41</v>
      </c>
      <c r="F104" s="6">
        <v>5389.62</v>
      </c>
      <c r="G104" s="6">
        <v>5385.06</v>
      </c>
      <c r="H104" s="6">
        <v>5414.3289999999997</v>
      </c>
      <c r="I104" s="6">
        <v>5446.0730000000003</v>
      </c>
      <c r="J104" s="6">
        <v>5494.6610000000001</v>
      </c>
      <c r="K104" s="6">
        <v>5577.5720000000001</v>
      </c>
      <c r="L104" s="6">
        <v>5625.2129999999997</v>
      </c>
      <c r="M104" s="6">
        <v>5689.0739999999996</v>
      </c>
      <c r="N104" s="6">
        <v>5747.6040000000003</v>
      </c>
      <c r="O104" s="6">
        <v>5787.1360000000004</v>
      </c>
      <c r="P104" s="6">
        <v>5791</v>
      </c>
      <c r="Q104" s="6">
        <v>5824.3519999999999</v>
      </c>
      <c r="R104" s="6">
        <v>5872.3059999999996</v>
      </c>
      <c r="S104" s="6">
        <v>5903.9849999999997</v>
      </c>
      <c r="T104" s="6">
        <v>5980.3860000000004</v>
      </c>
      <c r="U104" s="6">
        <v>6050.0320000000002</v>
      </c>
      <c r="V104" s="6">
        <v>6162.0550000000003</v>
      </c>
      <c r="W104" s="6">
        <v>6281.4470000000001</v>
      </c>
      <c r="X104" s="6">
        <v>6407.15</v>
      </c>
      <c r="Y104" s="6">
        <v>6540.3040000000001</v>
      </c>
      <c r="Z104" s="6">
        <v>401.38</v>
      </c>
      <c r="AA104" s="7">
        <v>7.4469999999999995E-2</v>
      </c>
      <c r="AB104" s="6">
        <v>749.30399999999997</v>
      </c>
      <c r="AC104" s="7">
        <v>0.12939000000000001</v>
      </c>
    </row>
    <row r="105" spans="1:29" hidden="1" x14ac:dyDescent="0.2">
      <c r="A105" s="5" t="s">
        <v>348</v>
      </c>
      <c r="B105" s="5" t="s">
        <v>349</v>
      </c>
      <c r="C105" s="5" t="s">
        <v>350</v>
      </c>
      <c r="D105" s="5" t="s">
        <v>49</v>
      </c>
      <c r="E105" s="5" t="s">
        <v>41</v>
      </c>
      <c r="F105" s="6">
        <v>732.33600000000001</v>
      </c>
      <c r="G105" s="6">
        <v>739.50400000000002</v>
      </c>
      <c r="H105" s="6">
        <v>734.38800000000003</v>
      </c>
      <c r="I105" s="6">
        <v>723.46500000000003</v>
      </c>
      <c r="J105" s="6">
        <v>731.98900000000003</v>
      </c>
      <c r="K105" s="6">
        <v>734.22299999999996</v>
      </c>
      <c r="L105" s="6">
        <v>737.01400000000001</v>
      </c>
      <c r="M105" s="6">
        <v>742.34500000000003</v>
      </c>
      <c r="N105" s="6">
        <v>746.98500000000001</v>
      </c>
      <c r="O105" s="6">
        <v>744.72799999999995</v>
      </c>
      <c r="P105" s="6">
        <v>739</v>
      </c>
      <c r="Q105" s="6">
        <v>734.61300000000006</v>
      </c>
      <c r="R105" s="6">
        <v>737.53499999999997</v>
      </c>
      <c r="S105" s="6">
        <v>737.904</v>
      </c>
      <c r="T105" s="6">
        <v>734.63900000000001</v>
      </c>
      <c r="U105" s="6">
        <v>735.80100000000004</v>
      </c>
      <c r="V105" s="6">
        <v>724.875</v>
      </c>
      <c r="W105" s="6">
        <v>720.31100000000004</v>
      </c>
      <c r="X105" s="6">
        <v>720.36099999999999</v>
      </c>
      <c r="Y105" s="6">
        <v>731.28200000000004</v>
      </c>
      <c r="Z105" s="6">
        <v>6.6639999999999997</v>
      </c>
      <c r="AA105" s="7">
        <v>9.1000000000000004E-3</v>
      </c>
      <c r="AB105" s="6">
        <v>-7.718</v>
      </c>
      <c r="AC105" s="7" t="s">
        <v>351</v>
      </c>
    </row>
    <row r="106" spans="1:29" hidden="1" x14ac:dyDescent="0.2">
      <c r="A106" s="5" t="s">
        <v>352</v>
      </c>
      <c r="B106" s="5" t="s">
        <v>353</v>
      </c>
      <c r="C106" s="5" t="s">
        <v>354</v>
      </c>
      <c r="D106" s="5" t="s">
        <v>91</v>
      </c>
      <c r="E106" s="5" t="s">
        <v>41</v>
      </c>
      <c r="F106" s="6">
        <v>5434.2259999999997</v>
      </c>
      <c r="G106" s="6">
        <v>5441.3980000000001</v>
      </c>
      <c r="H106" s="6">
        <v>5422.625</v>
      </c>
      <c r="I106" s="6">
        <v>5466.2879999999996</v>
      </c>
      <c r="J106" s="6">
        <v>5483.5789999999997</v>
      </c>
      <c r="K106" s="6">
        <v>5497.3289999999997</v>
      </c>
      <c r="L106" s="6">
        <v>5525.8469999999998</v>
      </c>
      <c r="M106" s="6">
        <v>5554.7539999999999</v>
      </c>
      <c r="N106" s="6">
        <v>5584.692</v>
      </c>
      <c r="O106" s="6">
        <v>5604.7809999999999</v>
      </c>
      <c r="P106" s="6">
        <v>5610</v>
      </c>
      <c r="Q106" s="6">
        <v>5647.2719999999999</v>
      </c>
      <c r="R106" s="6">
        <v>5670.3209999999999</v>
      </c>
      <c r="S106" s="6">
        <v>5733.0460000000003</v>
      </c>
      <c r="T106" s="6">
        <v>5774.8890000000001</v>
      </c>
      <c r="U106" s="6">
        <v>5797.9870000000001</v>
      </c>
      <c r="V106" s="6">
        <v>5772.13</v>
      </c>
      <c r="W106" s="6">
        <v>5820.8</v>
      </c>
      <c r="X106" s="6">
        <v>5847.982</v>
      </c>
      <c r="Y106" s="6">
        <v>5879.0039999999999</v>
      </c>
      <c r="Z106" s="6">
        <v>175.774</v>
      </c>
      <c r="AA106" s="7">
        <v>3.2349999999999997E-2</v>
      </c>
      <c r="AB106" s="6">
        <v>269.00400000000002</v>
      </c>
      <c r="AC106" s="7">
        <v>4.795E-2</v>
      </c>
    </row>
    <row r="107" spans="1:29" hidden="1" x14ac:dyDescent="0.2">
      <c r="A107" s="5" t="s">
        <v>355</v>
      </c>
      <c r="B107" s="5" t="s">
        <v>356</v>
      </c>
      <c r="C107" s="5" t="s">
        <v>357</v>
      </c>
      <c r="D107" s="5" t="s">
        <v>66</v>
      </c>
      <c r="E107" s="5" t="s">
        <v>41</v>
      </c>
      <c r="F107" s="6">
        <v>119609.06600000001</v>
      </c>
      <c r="G107" s="6">
        <v>119831.348</v>
      </c>
      <c r="H107" s="6">
        <v>120278.787</v>
      </c>
      <c r="I107" s="6">
        <v>119962.364</v>
      </c>
      <c r="J107" s="6">
        <v>119801.83100000001</v>
      </c>
      <c r="K107" s="6">
        <v>119727.908</v>
      </c>
      <c r="L107" s="6">
        <v>120742.367</v>
      </c>
      <c r="M107" s="6">
        <v>121456.228</v>
      </c>
      <c r="N107" s="6">
        <v>121782.90700000001</v>
      </c>
      <c r="O107" s="6">
        <v>121976.05100000001</v>
      </c>
      <c r="P107" s="6">
        <v>122447</v>
      </c>
      <c r="Q107" s="6">
        <v>122363.368</v>
      </c>
      <c r="R107" s="6">
        <v>122984.124</v>
      </c>
      <c r="S107" s="6">
        <v>123961.01</v>
      </c>
      <c r="T107" s="6">
        <v>125429.92600000001</v>
      </c>
      <c r="U107" s="6">
        <v>126385.558</v>
      </c>
      <c r="V107" s="6">
        <v>128542.8</v>
      </c>
      <c r="W107" s="6">
        <v>130751.647</v>
      </c>
      <c r="X107" s="6">
        <v>132231.11499999999</v>
      </c>
      <c r="Y107" s="6">
        <v>132927.21299999999</v>
      </c>
      <c r="Z107" s="6">
        <v>2837.9340000000002</v>
      </c>
      <c r="AA107" s="7">
        <v>2.3730000000000001E-2</v>
      </c>
      <c r="AB107" s="6">
        <v>10480.213</v>
      </c>
      <c r="AC107" s="7">
        <v>8.5589999999999999E-2</v>
      </c>
    </row>
    <row r="108" spans="1:29" hidden="1" x14ac:dyDescent="0.2">
      <c r="A108" s="5" t="s">
        <v>358</v>
      </c>
      <c r="B108" s="5" t="s">
        <v>359</v>
      </c>
      <c r="C108" s="5" t="s">
        <v>360</v>
      </c>
      <c r="D108" s="5" t="s">
        <v>73</v>
      </c>
      <c r="E108" s="5" t="s">
        <v>41</v>
      </c>
      <c r="F108" s="6">
        <v>7299.9070000000002</v>
      </c>
      <c r="G108" s="6">
        <v>7404.1679999999997</v>
      </c>
      <c r="H108" s="6">
        <v>7605.7749999999996</v>
      </c>
      <c r="I108" s="6">
        <v>7746.24</v>
      </c>
      <c r="J108" s="6">
        <v>7928.4759999999997</v>
      </c>
      <c r="K108" s="6">
        <v>8067.6890000000003</v>
      </c>
      <c r="L108" s="6">
        <v>8225.6319999999996</v>
      </c>
      <c r="M108" s="6">
        <v>8336.3610000000008</v>
      </c>
      <c r="N108" s="6">
        <v>8419.4580000000005</v>
      </c>
      <c r="O108" s="6">
        <v>8466.2270000000008</v>
      </c>
      <c r="P108" s="6">
        <v>8456</v>
      </c>
      <c r="Q108" s="6">
        <v>8473.3960000000006</v>
      </c>
      <c r="R108" s="6">
        <v>8518.7309999999998</v>
      </c>
      <c r="S108" s="6">
        <v>8550.6309999999994</v>
      </c>
      <c r="T108" s="6">
        <v>8634.19</v>
      </c>
      <c r="U108" s="6">
        <v>8788.3880000000008</v>
      </c>
      <c r="V108" s="6">
        <v>9023.8629999999994</v>
      </c>
      <c r="W108" s="6">
        <v>9314.866</v>
      </c>
      <c r="X108" s="6">
        <v>9650.3089999999993</v>
      </c>
      <c r="Y108" s="6">
        <v>10105.954</v>
      </c>
      <c r="Z108" s="6">
        <v>1156.0930000000001</v>
      </c>
      <c r="AA108" s="7">
        <v>0.15837000000000001</v>
      </c>
      <c r="AB108" s="6">
        <v>1649.954</v>
      </c>
      <c r="AC108" s="7">
        <v>0.19511999999999999</v>
      </c>
    </row>
    <row r="109" spans="1:29" hidden="1" x14ac:dyDescent="0.2">
      <c r="A109" s="5" t="s">
        <v>361</v>
      </c>
      <c r="B109" s="5" t="s">
        <v>362</v>
      </c>
      <c r="C109" s="5" t="s">
        <v>363</v>
      </c>
      <c r="D109" s="5" t="s">
        <v>40</v>
      </c>
      <c r="E109" s="5" t="s">
        <v>41</v>
      </c>
      <c r="F109" s="6">
        <v>4826.482</v>
      </c>
      <c r="G109" s="6">
        <v>4879.3630000000003</v>
      </c>
      <c r="H109" s="6">
        <v>4974.03</v>
      </c>
      <c r="I109" s="6">
        <v>5066.7830000000004</v>
      </c>
      <c r="J109" s="6">
        <v>5187.5460000000003</v>
      </c>
      <c r="K109" s="6">
        <v>5331.1890000000003</v>
      </c>
      <c r="L109" s="6">
        <v>5472.29</v>
      </c>
      <c r="M109" s="6">
        <v>5649.2269999999999</v>
      </c>
      <c r="N109" s="6">
        <v>5789.1779999999999</v>
      </c>
      <c r="O109" s="6">
        <v>5854.8770000000004</v>
      </c>
      <c r="P109" s="6">
        <v>5897</v>
      </c>
      <c r="Q109" s="6">
        <v>5958.5339999999997</v>
      </c>
      <c r="R109" s="6">
        <v>6003.1149999999998</v>
      </c>
      <c r="S109" s="6">
        <v>6063.2960000000003</v>
      </c>
      <c r="T109" s="6">
        <v>6096.4080000000004</v>
      </c>
      <c r="U109" s="6">
        <v>6159.4620000000004</v>
      </c>
      <c r="V109" s="6">
        <v>6159.59</v>
      </c>
      <c r="W109" s="6">
        <v>6278.7820000000002</v>
      </c>
      <c r="X109" s="6">
        <v>6381.51</v>
      </c>
      <c r="Y109" s="6">
        <v>6552.5439999999999</v>
      </c>
      <c r="Z109" s="6">
        <v>1070.518</v>
      </c>
      <c r="AA109" s="7">
        <v>0.2218</v>
      </c>
      <c r="AB109" s="6">
        <v>655.54399999999998</v>
      </c>
      <c r="AC109" s="7">
        <v>0.11117</v>
      </c>
    </row>
    <row r="110" spans="1:29" hidden="1" x14ac:dyDescent="0.2">
      <c r="A110" s="5" t="s">
        <v>364</v>
      </c>
      <c r="B110" s="5" t="s">
        <v>365</v>
      </c>
      <c r="C110" s="5" t="s">
        <v>366</v>
      </c>
      <c r="D110" s="5" t="s">
        <v>40</v>
      </c>
      <c r="E110" s="5" t="s">
        <v>41</v>
      </c>
      <c r="F110" s="6">
        <v>11161.367</v>
      </c>
      <c r="G110" s="6">
        <v>11158.727000000001</v>
      </c>
      <c r="H110" s="6">
        <v>11117.666999999999</v>
      </c>
      <c r="I110" s="6">
        <v>11007.308000000001</v>
      </c>
      <c r="J110" s="6">
        <v>10997.41</v>
      </c>
      <c r="K110" s="6">
        <v>10999.64</v>
      </c>
      <c r="L110" s="6">
        <v>11002.678</v>
      </c>
      <c r="M110" s="6">
        <v>10955.949000000001</v>
      </c>
      <c r="N110" s="6">
        <v>10874.712</v>
      </c>
      <c r="O110" s="6">
        <v>10787.228999999999</v>
      </c>
      <c r="P110" s="6">
        <v>10696</v>
      </c>
      <c r="Q110" s="6">
        <v>10633.768</v>
      </c>
      <c r="R110" s="6">
        <v>10637.839</v>
      </c>
      <c r="S110" s="6">
        <v>10596.217000000001</v>
      </c>
      <c r="T110" s="6">
        <v>10600.557000000001</v>
      </c>
      <c r="U110" s="6">
        <v>10593.535</v>
      </c>
      <c r="V110" s="6">
        <v>10551.02</v>
      </c>
      <c r="W110" s="6">
        <v>10526.623</v>
      </c>
      <c r="X110" s="6">
        <v>10539.843000000001</v>
      </c>
      <c r="Y110" s="6">
        <v>10513.235000000001</v>
      </c>
      <c r="Z110" s="6">
        <v>-465.36700000000002</v>
      </c>
      <c r="AA110" s="7" t="s">
        <v>1051</v>
      </c>
      <c r="AB110" s="6">
        <v>-182.76499999999999</v>
      </c>
      <c r="AC110" s="7" t="s">
        <v>1052</v>
      </c>
    </row>
    <row r="111" spans="1:29" hidden="1" x14ac:dyDescent="0.2">
      <c r="A111" s="5" t="s">
        <v>369</v>
      </c>
      <c r="B111" s="5" t="s">
        <v>370</v>
      </c>
      <c r="C111" s="5" t="s">
        <v>371</v>
      </c>
      <c r="D111" s="5" t="s">
        <v>49</v>
      </c>
      <c r="E111" s="5" t="s">
        <v>41</v>
      </c>
      <c r="F111" s="6">
        <v>1170.114</v>
      </c>
      <c r="G111" s="6">
        <v>1181.4829999999999</v>
      </c>
      <c r="H111" s="6">
        <v>1186.0999999999999</v>
      </c>
      <c r="I111" s="6">
        <v>1187.6880000000001</v>
      </c>
      <c r="J111" s="6">
        <v>1181.3810000000001</v>
      </c>
      <c r="K111" s="6">
        <v>1185.999</v>
      </c>
      <c r="L111" s="6">
        <v>1193.636</v>
      </c>
      <c r="M111" s="6">
        <v>1195.6859999999999</v>
      </c>
      <c r="N111" s="6">
        <v>1201.425</v>
      </c>
      <c r="O111" s="6">
        <v>1205.3399999999999</v>
      </c>
      <c r="P111" s="6">
        <v>1202</v>
      </c>
      <c r="Q111" s="6">
        <v>1209.261</v>
      </c>
      <c r="R111" s="6">
        <v>1216.0730000000001</v>
      </c>
      <c r="S111" s="6">
        <v>1211.4179999999999</v>
      </c>
      <c r="T111" s="6">
        <v>1212.828</v>
      </c>
      <c r="U111" s="6">
        <v>1220.7460000000001</v>
      </c>
      <c r="V111" s="6">
        <v>1212.9449999999999</v>
      </c>
      <c r="W111" s="6">
        <v>1218.1369999999999</v>
      </c>
      <c r="X111" s="6">
        <v>1219.7829999999999</v>
      </c>
      <c r="Y111" s="6">
        <v>1221.002</v>
      </c>
      <c r="Z111" s="6">
        <v>31.885999999999999</v>
      </c>
      <c r="AA111" s="7">
        <v>2.725E-2</v>
      </c>
      <c r="AB111" s="6">
        <v>19.001999999999999</v>
      </c>
      <c r="AC111" s="7">
        <v>1.5810000000000001E-2</v>
      </c>
    </row>
    <row r="112" spans="1:29" hidden="1" x14ac:dyDescent="0.2">
      <c r="A112" s="5" t="s">
        <v>372</v>
      </c>
      <c r="B112" s="5" t="s">
        <v>373</v>
      </c>
      <c r="C112" s="5" t="s">
        <v>374</v>
      </c>
      <c r="D112" s="5" t="s">
        <v>55</v>
      </c>
      <c r="E112" s="5" t="s">
        <v>41</v>
      </c>
      <c r="F112" s="6">
        <v>510.00200000000001</v>
      </c>
      <c r="G112" s="6">
        <v>512.5</v>
      </c>
      <c r="H112" s="6">
        <v>514.68799999999999</v>
      </c>
      <c r="I112" s="6">
        <v>516.20699999999999</v>
      </c>
      <c r="J112" s="6">
        <v>516.29200000000003</v>
      </c>
      <c r="K112" s="6">
        <v>519.32500000000005</v>
      </c>
      <c r="L112" s="6">
        <v>524.03899999999999</v>
      </c>
      <c r="M112" s="6">
        <v>527.46900000000005</v>
      </c>
      <c r="N112" s="6">
        <v>528.44500000000005</v>
      </c>
      <c r="O112" s="6">
        <v>526.85599999999999</v>
      </c>
      <c r="P112" s="6">
        <v>526</v>
      </c>
      <c r="Q112" s="6">
        <v>527.36800000000005</v>
      </c>
      <c r="R112" s="6">
        <v>533.20500000000004</v>
      </c>
      <c r="S112" s="6">
        <v>536.02599999999995</v>
      </c>
      <c r="T112" s="6">
        <v>539.88599999999997</v>
      </c>
      <c r="U112" s="6">
        <v>528.07399999999996</v>
      </c>
      <c r="V112" s="6">
        <v>542.09299999999996</v>
      </c>
      <c r="W112" s="6">
        <v>561.52700000000004</v>
      </c>
      <c r="X112" s="6">
        <v>567.74099999999999</v>
      </c>
      <c r="Y112" s="6">
        <v>572.76800000000003</v>
      </c>
      <c r="Z112" s="6">
        <v>15.997999999999999</v>
      </c>
      <c r="AA112" s="7">
        <v>3.1370000000000002E-2</v>
      </c>
      <c r="AB112" s="6">
        <v>46.768000000000001</v>
      </c>
      <c r="AC112" s="7">
        <v>8.8910000000000003E-2</v>
      </c>
    </row>
    <row r="113" spans="1:29" hidden="1" x14ac:dyDescent="0.2">
      <c r="A113" s="5" t="s">
        <v>375</v>
      </c>
      <c r="B113" s="5" t="s">
        <v>376</v>
      </c>
      <c r="C113" s="5" t="s">
        <v>377</v>
      </c>
      <c r="D113" s="5" t="s">
        <v>66</v>
      </c>
      <c r="E113" s="5" t="s">
        <v>41</v>
      </c>
      <c r="F113" s="6">
        <v>72360.880999999994</v>
      </c>
      <c r="G113" s="6">
        <v>74878.179000000004</v>
      </c>
      <c r="H113" s="6">
        <v>77546.089000000007</v>
      </c>
      <c r="I113" s="6">
        <v>79709.688999999998</v>
      </c>
      <c r="J113" s="6">
        <v>81954.667000000001</v>
      </c>
      <c r="K113" s="6">
        <v>84252.816000000006</v>
      </c>
      <c r="L113" s="6">
        <v>87307.376000000004</v>
      </c>
      <c r="M113" s="6">
        <v>90170.948999999993</v>
      </c>
      <c r="N113" s="6">
        <v>92757.581000000006</v>
      </c>
      <c r="O113" s="6">
        <v>95245.760999999999</v>
      </c>
      <c r="P113" s="6">
        <v>97940</v>
      </c>
      <c r="Q113" s="6">
        <v>98793.301000000007</v>
      </c>
      <c r="R113" s="6">
        <v>100041.397</v>
      </c>
      <c r="S113" s="6">
        <v>102139.13800000001</v>
      </c>
      <c r="T113" s="6">
        <v>104658.686</v>
      </c>
      <c r="U113" s="6">
        <v>106010.512</v>
      </c>
      <c r="V113" s="6">
        <v>108345.09299999999</v>
      </c>
      <c r="W113" s="6">
        <v>110780.58900000001</v>
      </c>
      <c r="X113" s="6">
        <v>113676.099</v>
      </c>
      <c r="Y113" s="6">
        <v>114804.219</v>
      </c>
      <c r="Z113" s="6">
        <v>25579.118999999999</v>
      </c>
      <c r="AA113" s="7">
        <v>0.35349000000000003</v>
      </c>
      <c r="AB113" s="6">
        <v>16864.219000000001</v>
      </c>
      <c r="AC113" s="7">
        <v>0.17219000000000001</v>
      </c>
    </row>
    <row r="114" spans="1:29" hidden="1" x14ac:dyDescent="0.2">
      <c r="A114" s="5" t="s">
        <v>378</v>
      </c>
      <c r="B114" s="5" t="s">
        <v>379</v>
      </c>
      <c r="C114" s="5" t="s">
        <v>380</v>
      </c>
      <c r="D114" s="5" t="s">
        <v>62</v>
      </c>
      <c r="E114" s="5" t="s">
        <v>41</v>
      </c>
      <c r="F114" s="6">
        <v>452.03300000000002</v>
      </c>
      <c r="G114" s="6">
        <v>430.26499999999999</v>
      </c>
      <c r="H114" s="6">
        <v>415.96</v>
      </c>
      <c r="I114" s="6">
        <v>408.66300000000001</v>
      </c>
      <c r="J114" s="6">
        <v>408.78699999999998</v>
      </c>
      <c r="K114" s="6">
        <v>410.25700000000001</v>
      </c>
      <c r="L114" s="6">
        <v>409.56700000000001</v>
      </c>
      <c r="M114" s="6">
        <v>404.774</v>
      </c>
      <c r="N114" s="6">
        <v>396.67500000000001</v>
      </c>
      <c r="O114" s="6">
        <v>389.91699999999997</v>
      </c>
      <c r="P114" s="6">
        <v>384</v>
      </c>
      <c r="Q114" s="6">
        <v>380.77100000000002</v>
      </c>
      <c r="R114" s="6">
        <v>385.40199999999999</v>
      </c>
      <c r="S114" s="6">
        <v>393.10300000000001</v>
      </c>
      <c r="T114" s="6">
        <v>376.90699999999998</v>
      </c>
      <c r="U114" s="6">
        <v>378.07900000000001</v>
      </c>
      <c r="V114" s="6">
        <v>383.33800000000002</v>
      </c>
      <c r="W114" s="6">
        <v>366.69499999999999</v>
      </c>
      <c r="X114" s="6">
        <v>354.93</v>
      </c>
      <c r="Y114" s="6">
        <v>356.00599999999997</v>
      </c>
      <c r="Z114" s="6">
        <v>-68.033000000000001</v>
      </c>
      <c r="AA114" s="7" t="s">
        <v>381</v>
      </c>
      <c r="AB114" s="6">
        <v>-27.994</v>
      </c>
      <c r="AC114" s="7" t="s">
        <v>382</v>
      </c>
    </row>
    <row r="115" spans="1:29" hidden="1" x14ac:dyDescent="0.2">
      <c r="A115" s="5" t="s">
        <v>383</v>
      </c>
      <c r="B115" s="5" t="s">
        <v>384</v>
      </c>
      <c r="C115" s="5" t="s">
        <v>385</v>
      </c>
      <c r="D115" s="5" t="s">
        <v>73</v>
      </c>
      <c r="E115" s="5" t="s">
        <v>41</v>
      </c>
      <c r="F115" s="6">
        <v>4760.652</v>
      </c>
      <c r="G115" s="6">
        <v>4929.7820000000002</v>
      </c>
      <c r="H115" s="6">
        <v>5080.05</v>
      </c>
      <c r="I115" s="6">
        <v>5242.0860000000002</v>
      </c>
      <c r="J115" s="6">
        <v>5390.2039999999997</v>
      </c>
      <c r="K115" s="6">
        <v>5557.0140000000001</v>
      </c>
      <c r="L115" s="6">
        <v>5743.9139999999998</v>
      </c>
      <c r="M115" s="6">
        <v>5923.5559999999996</v>
      </c>
      <c r="N115" s="6">
        <v>6096.8419999999996</v>
      </c>
      <c r="O115" s="6">
        <v>6238.0929999999998</v>
      </c>
      <c r="P115" s="6">
        <v>6354</v>
      </c>
      <c r="Q115" s="6">
        <v>6419.335</v>
      </c>
      <c r="R115" s="6">
        <v>6473.47</v>
      </c>
      <c r="S115" s="6">
        <v>6521.5420000000004</v>
      </c>
      <c r="T115" s="6">
        <v>6581.2730000000001</v>
      </c>
      <c r="U115" s="6">
        <v>6655.3469999999998</v>
      </c>
      <c r="V115" s="6">
        <v>6775.348</v>
      </c>
      <c r="W115" s="6">
        <v>6964.9350000000004</v>
      </c>
      <c r="X115" s="6">
        <v>7233.7950000000001</v>
      </c>
      <c r="Y115" s="6">
        <v>7517.4030000000002</v>
      </c>
      <c r="Z115" s="6">
        <v>1593.348</v>
      </c>
      <c r="AA115" s="7">
        <v>0.33468999999999999</v>
      </c>
      <c r="AB115" s="6">
        <v>1163.403</v>
      </c>
      <c r="AC115" s="7">
        <v>0.18310000000000001</v>
      </c>
    </row>
    <row r="116" spans="1:29" hidden="1" x14ac:dyDescent="0.2">
      <c r="A116" s="5" t="s">
        <v>386</v>
      </c>
      <c r="B116" s="5" t="s">
        <v>387</v>
      </c>
      <c r="C116" s="5" t="s">
        <v>388</v>
      </c>
      <c r="D116" s="5" t="s">
        <v>49</v>
      </c>
      <c r="E116" s="5" t="s">
        <v>41</v>
      </c>
      <c r="F116" s="6">
        <v>470.43700000000001</v>
      </c>
      <c r="G116" s="6">
        <v>477.02100000000002</v>
      </c>
      <c r="H116" s="6">
        <v>480.86399999999998</v>
      </c>
      <c r="I116" s="6">
        <v>483.46899999999999</v>
      </c>
      <c r="J116" s="6">
        <v>482.85599999999999</v>
      </c>
      <c r="K116" s="6">
        <v>486.69799999999998</v>
      </c>
      <c r="L116" s="6">
        <v>491.791</v>
      </c>
      <c r="M116" s="6">
        <v>494.577</v>
      </c>
      <c r="N116" s="6">
        <v>498.89</v>
      </c>
      <c r="O116" s="6">
        <v>502.47800000000001</v>
      </c>
      <c r="P116" s="6">
        <v>503</v>
      </c>
      <c r="Q116" s="6">
        <v>504.87700000000001</v>
      </c>
      <c r="R116" s="6">
        <v>506.029</v>
      </c>
      <c r="S116" s="6">
        <v>503.25400000000002</v>
      </c>
      <c r="T116" s="6">
        <v>502.74099999999999</v>
      </c>
      <c r="U116" s="6">
        <v>504.77300000000002</v>
      </c>
      <c r="V116" s="6">
        <v>501.54899999999998</v>
      </c>
      <c r="W116" s="6">
        <v>501.56</v>
      </c>
      <c r="X116" s="6">
        <v>502.25900000000001</v>
      </c>
      <c r="Y116" s="6">
        <v>501.95699999999999</v>
      </c>
      <c r="Z116" s="6">
        <v>32.563000000000002</v>
      </c>
      <c r="AA116" s="7">
        <v>6.9220000000000004E-2</v>
      </c>
      <c r="AB116" s="6">
        <v>-1.0429999999999999</v>
      </c>
      <c r="AC116" s="7" t="s">
        <v>389</v>
      </c>
    </row>
    <row r="117" spans="1:29" hidden="1" x14ac:dyDescent="0.2">
      <c r="A117" s="5" t="s">
        <v>390</v>
      </c>
      <c r="B117" s="5" t="s">
        <v>391</v>
      </c>
      <c r="C117" s="5" t="s">
        <v>392</v>
      </c>
      <c r="D117" s="5" t="s">
        <v>73</v>
      </c>
      <c r="E117" s="5" t="s">
        <v>41</v>
      </c>
      <c r="F117" s="6">
        <v>25784.056</v>
      </c>
      <c r="G117" s="6">
        <v>26089.32</v>
      </c>
      <c r="H117" s="6">
        <v>26303.474999999999</v>
      </c>
      <c r="I117" s="6">
        <v>26576.894</v>
      </c>
      <c r="J117" s="6">
        <v>26781.582999999999</v>
      </c>
      <c r="K117" s="6">
        <v>27077.507000000001</v>
      </c>
      <c r="L117" s="6">
        <v>27469.535</v>
      </c>
      <c r="M117" s="6">
        <v>27824.923999999999</v>
      </c>
      <c r="N117" s="6">
        <v>28144.359</v>
      </c>
      <c r="O117" s="6">
        <v>28314.243999999999</v>
      </c>
      <c r="P117" s="6">
        <v>28375</v>
      </c>
      <c r="Q117" s="6">
        <v>28448.918000000001</v>
      </c>
      <c r="R117" s="6">
        <v>28472.745999999999</v>
      </c>
      <c r="S117" s="6">
        <v>28551.856</v>
      </c>
      <c r="T117" s="6">
        <v>28608.065999999999</v>
      </c>
      <c r="U117" s="6">
        <v>28647.069</v>
      </c>
      <c r="V117" s="6">
        <v>28688.701000000001</v>
      </c>
      <c r="W117" s="6">
        <v>28798.687999999998</v>
      </c>
      <c r="X117" s="6">
        <v>29147.800999999999</v>
      </c>
      <c r="Y117" s="6">
        <v>29459.954000000002</v>
      </c>
      <c r="Z117" s="6">
        <v>2590.944</v>
      </c>
      <c r="AA117" s="7">
        <v>0.10049</v>
      </c>
      <c r="AB117" s="6">
        <v>1084.954</v>
      </c>
      <c r="AC117" s="7">
        <v>3.8240000000000003E-2</v>
      </c>
    </row>
    <row r="118" spans="1:29" hidden="1" x14ac:dyDescent="0.2">
      <c r="A118" s="5" t="s">
        <v>393</v>
      </c>
      <c r="B118" s="5" t="s">
        <v>394</v>
      </c>
      <c r="C118" s="5" t="s">
        <v>395</v>
      </c>
      <c r="D118" s="5" t="s">
        <v>62</v>
      </c>
      <c r="E118" s="5" t="s">
        <v>41</v>
      </c>
      <c r="F118" s="6">
        <v>67824.202999999994</v>
      </c>
      <c r="G118" s="6">
        <v>69270.817999999999</v>
      </c>
      <c r="H118" s="6">
        <v>70804.517999999996</v>
      </c>
      <c r="I118" s="6">
        <v>72693.141000000003</v>
      </c>
      <c r="J118" s="6">
        <v>74538.490999999995</v>
      </c>
      <c r="K118" s="6">
        <v>76294.789000000004</v>
      </c>
      <c r="L118" s="6">
        <v>77827.490999999995</v>
      </c>
      <c r="M118" s="6">
        <v>79273.986999999994</v>
      </c>
      <c r="N118" s="6">
        <v>80652.278000000006</v>
      </c>
      <c r="O118" s="6">
        <v>82551.312999999995</v>
      </c>
      <c r="P118" s="6">
        <v>84488</v>
      </c>
      <c r="Q118" s="6">
        <v>85497.252999999997</v>
      </c>
      <c r="R118" s="6">
        <v>86155.789000000004</v>
      </c>
      <c r="S118" s="6">
        <v>87766.615000000005</v>
      </c>
      <c r="T118" s="6">
        <v>89139.104999999996</v>
      </c>
      <c r="U118" s="6">
        <v>90227.301000000007</v>
      </c>
      <c r="V118" s="6">
        <v>91431.956999999995</v>
      </c>
      <c r="W118" s="6">
        <v>92969.150999999998</v>
      </c>
      <c r="X118" s="6">
        <v>95034.494999999995</v>
      </c>
      <c r="Y118" s="6">
        <v>97390.381999999998</v>
      </c>
      <c r="Z118" s="6">
        <v>16663.796999999999</v>
      </c>
      <c r="AA118" s="7">
        <v>0.24568999999999999</v>
      </c>
      <c r="AB118" s="6">
        <v>12902.382</v>
      </c>
      <c r="AC118" s="7">
        <v>0.15271000000000001</v>
      </c>
    </row>
    <row r="119" spans="1:29" hidden="1" x14ac:dyDescent="0.2">
      <c r="A119" s="5" t="s">
        <v>396</v>
      </c>
      <c r="B119" s="5" t="s">
        <v>397</v>
      </c>
      <c r="C119" s="5" t="s">
        <v>398</v>
      </c>
      <c r="D119" s="5" t="s">
        <v>66</v>
      </c>
      <c r="E119" s="5" t="s">
        <v>41</v>
      </c>
      <c r="F119" s="6">
        <v>137284.60500000001</v>
      </c>
      <c r="G119" s="6">
        <v>139135.92300000001</v>
      </c>
      <c r="H119" s="6">
        <v>141265.497</v>
      </c>
      <c r="I119" s="6">
        <v>142485.53</v>
      </c>
      <c r="J119" s="6">
        <v>143873.58799999999</v>
      </c>
      <c r="K119" s="6">
        <v>145372.13200000001</v>
      </c>
      <c r="L119" s="6">
        <v>148166.997</v>
      </c>
      <c r="M119" s="6">
        <v>150615.239</v>
      </c>
      <c r="N119" s="6">
        <v>152591.91500000001</v>
      </c>
      <c r="O119" s="6">
        <v>154407.40599999999</v>
      </c>
      <c r="P119" s="6">
        <v>156556</v>
      </c>
      <c r="Q119" s="6">
        <v>156620.32699999999</v>
      </c>
      <c r="R119" s="6">
        <v>157942.53899999999</v>
      </c>
      <c r="S119" s="6">
        <v>159999.03899999999</v>
      </c>
      <c r="T119" s="6">
        <v>161729.51</v>
      </c>
      <c r="U119" s="6">
        <v>163209.522</v>
      </c>
      <c r="V119" s="6">
        <v>165368.231</v>
      </c>
      <c r="W119" s="6">
        <v>168959.93</v>
      </c>
      <c r="X119" s="6">
        <v>170912.90599999999</v>
      </c>
      <c r="Y119" s="6">
        <v>172083.46599999999</v>
      </c>
      <c r="Z119" s="6">
        <v>19271.395</v>
      </c>
      <c r="AA119" s="7">
        <v>0.14038</v>
      </c>
      <c r="AB119" s="6">
        <v>15527.466</v>
      </c>
      <c r="AC119" s="7">
        <v>9.9180000000000004E-2</v>
      </c>
    </row>
    <row r="120" spans="1:29" hidden="1" x14ac:dyDescent="0.2">
      <c r="A120" s="5" t="s">
        <v>399</v>
      </c>
      <c r="B120" s="5" t="s">
        <v>400</v>
      </c>
      <c r="C120" s="5" t="s">
        <v>401</v>
      </c>
      <c r="D120" s="5" t="s">
        <v>49</v>
      </c>
      <c r="E120" s="5" t="s">
        <v>41</v>
      </c>
      <c r="F120" s="6">
        <v>5118.576</v>
      </c>
      <c r="G120" s="6">
        <v>5141.643</v>
      </c>
      <c r="H120" s="6">
        <v>5161.4089999999997</v>
      </c>
      <c r="I120" s="6">
        <v>5185.857</v>
      </c>
      <c r="J120" s="6">
        <v>5206.1369999999997</v>
      </c>
      <c r="K120" s="6">
        <v>5244.8490000000002</v>
      </c>
      <c r="L120" s="6">
        <v>5298.1989999999996</v>
      </c>
      <c r="M120" s="6">
        <v>5328.8370000000004</v>
      </c>
      <c r="N120" s="6">
        <v>5374.78</v>
      </c>
      <c r="O120" s="6">
        <v>5388.5829999999996</v>
      </c>
      <c r="P120" s="6">
        <v>5376</v>
      </c>
      <c r="Q120" s="6">
        <v>5383.3</v>
      </c>
      <c r="R120" s="6">
        <v>5407.0129999999999</v>
      </c>
      <c r="S120" s="6">
        <v>5418.0020000000004</v>
      </c>
      <c r="T120" s="6">
        <v>5445.8860000000004</v>
      </c>
      <c r="U120" s="6">
        <v>5468.5529999999999</v>
      </c>
      <c r="V120" s="6">
        <v>5478.6670000000004</v>
      </c>
      <c r="W120" s="6">
        <v>5532.9880000000003</v>
      </c>
      <c r="X120" s="6">
        <v>5581.0050000000001</v>
      </c>
      <c r="Y120" s="6">
        <v>5630.0479999999998</v>
      </c>
      <c r="Z120" s="6">
        <v>257.42399999999998</v>
      </c>
      <c r="AA120" s="7">
        <v>5.0290000000000001E-2</v>
      </c>
      <c r="AB120" s="6">
        <v>254.048</v>
      </c>
      <c r="AC120" s="7">
        <v>4.7260000000000003E-2</v>
      </c>
    </row>
    <row r="121" spans="1:29" hidden="1" x14ac:dyDescent="0.2">
      <c r="A121" s="5" t="s">
        <v>402</v>
      </c>
      <c r="B121" s="5" t="s">
        <v>403</v>
      </c>
      <c r="C121" s="5" t="s">
        <v>404</v>
      </c>
      <c r="D121" s="5" t="s">
        <v>62</v>
      </c>
      <c r="E121" s="5" t="s">
        <v>41</v>
      </c>
      <c r="F121" s="6">
        <v>7605.44</v>
      </c>
      <c r="G121" s="6">
        <v>7660.4740000000002</v>
      </c>
      <c r="H121" s="6">
        <v>7728.1419999999998</v>
      </c>
      <c r="I121" s="6">
        <v>7828.0330000000004</v>
      </c>
      <c r="J121" s="6">
        <v>7942.6559999999999</v>
      </c>
      <c r="K121" s="6">
        <v>8029.8980000000001</v>
      </c>
      <c r="L121" s="6">
        <v>8094.8720000000003</v>
      </c>
      <c r="M121" s="6">
        <v>8153.8680000000004</v>
      </c>
      <c r="N121" s="6">
        <v>8196.6849999999995</v>
      </c>
      <c r="O121" s="6">
        <v>8303.2870000000003</v>
      </c>
      <c r="P121" s="6">
        <v>8408</v>
      </c>
      <c r="Q121" s="6">
        <v>8590.5949999999993</v>
      </c>
      <c r="R121" s="6">
        <v>8807.4840000000004</v>
      </c>
      <c r="S121" s="6">
        <v>8828.4539999999997</v>
      </c>
      <c r="T121" s="6">
        <v>8909.0840000000007</v>
      </c>
      <c r="U121" s="6">
        <v>8928.8009999999995</v>
      </c>
      <c r="V121" s="6">
        <v>8983.6080000000002</v>
      </c>
      <c r="W121" s="6">
        <v>9114.6149999999998</v>
      </c>
      <c r="X121" s="6">
        <v>9178.9330000000009</v>
      </c>
      <c r="Y121" s="6">
        <v>9536.5669999999991</v>
      </c>
      <c r="Z121" s="6">
        <v>802.56</v>
      </c>
      <c r="AA121" s="7">
        <v>0.10552</v>
      </c>
      <c r="AB121" s="6">
        <v>1128.567</v>
      </c>
      <c r="AC121" s="7">
        <v>0.13422999999999999</v>
      </c>
    </row>
    <row r="122" spans="1:29" hidden="1" x14ac:dyDescent="0.2">
      <c r="A122" s="5" t="s">
        <v>405</v>
      </c>
      <c r="B122" s="5" t="s">
        <v>406</v>
      </c>
      <c r="C122" s="5" t="s">
        <v>407</v>
      </c>
      <c r="D122" s="5" t="s">
        <v>91</v>
      </c>
      <c r="E122" s="5" t="s">
        <v>41</v>
      </c>
      <c r="F122" s="6">
        <v>2835.2869999999998</v>
      </c>
      <c r="G122" s="6">
        <v>2901.9989999999998</v>
      </c>
      <c r="H122" s="6">
        <v>2968.306</v>
      </c>
      <c r="I122" s="6">
        <v>3069.69</v>
      </c>
      <c r="J122" s="6">
        <v>3199.4769999999999</v>
      </c>
      <c r="K122" s="6">
        <v>3293.7310000000002</v>
      </c>
      <c r="L122" s="6">
        <v>3355.3989999999999</v>
      </c>
      <c r="M122" s="6">
        <v>3456.1039999999998</v>
      </c>
      <c r="N122" s="6">
        <v>3561.27</v>
      </c>
      <c r="O122" s="6">
        <v>3628.3139999999999</v>
      </c>
      <c r="P122" s="6">
        <v>3661</v>
      </c>
      <c r="Q122" s="6">
        <v>3728.0859999999998</v>
      </c>
      <c r="R122" s="6">
        <v>3764.424</v>
      </c>
      <c r="S122" s="6">
        <v>3793.4029999999998</v>
      </c>
      <c r="T122" s="6">
        <v>3823.502</v>
      </c>
      <c r="U122" s="6">
        <v>3823.59</v>
      </c>
      <c r="V122" s="6">
        <v>3869.4059999999999</v>
      </c>
      <c r="W122" s="6">
        <v>3974.3040000000001</v>
      </c>
      <c r="X122" s="6">
        <v>4051.9110000000001</v>
      </c>
      <c r="Y122" s="6">
        <v>4097.9399999999996</v>
      </c>
      <c r="Z122" s="6">
        <v>825.71299999999997</v>
      </c>
      <c r="AA122" s="7">
        <v>0.29122999999999999</v>
      </c>
      <c r="AB122" s="6">
        <v>436.94</v>
      </c>
      <c r="AC122" s="7">
        <v>0.11935</v>
      </c>
    </row>
    <row r="123" spans="1:29" hidden="1" x14ac:dyDescent="0.2">
      <c r="A123" s="5" t="s">
        <v>408</v>
      </c>
      <c r="B123" s="5" t="s">
        <v>409</v>
      </c>
      <c r="C123" s="5" t="s">
        <v>410</v>
      </c>
      <c r="D123" s="5" t="s">
        <v>73</v>
      </c>
      <c r="E123" s="5" t="s">
        <v>41</v>
      </c>
      <c r="F123" s="6">
        <v>661.08699999999999</v>
      </c>
      <c r="G123" s="6">
        <v>654.69600000000003</v>
      </c>
      <c r="H123" s="6">
        <v>646.76700000000005</v>
      </c>
      <c r="I123" s="6">
        <v>639.32600000000002</v>
      </c>
      <c r="J123" s="6">
        <v>634.721</v>
      </c>
      <c r="K123" s="6">
        <v>627.20799999999997</v>
      </c>
      <c r="L123" s="6">
        <v>623.11599999999999</v>
      </c>
      <c r="M123" s="6">
        <v>616.86199999999997</v>
      </c>
      <c r="N123" s="6">
        <v>609.55999999999995</v>
      </c>
      <c r="O123" s="6">
        <v>600.44399999999996</v>
      </c>
      <c r="P123" s="6">
        <v>592</v>
      </c>
      <c r="Q123" s="6">
        <v>593.93200000000002</v>
      </c>
      <c r="R123" s="6">
        <v>594.63099999999997</v>
      </c>
      <c r="S123" s="6">
        <v>594.28099999999995</v>
      </c>
      <c r="T123" s="6">
        <v>590.01</v>
      </c>
      <c r="U123" s="6">
        <v>586.86800000000005</v>
      </c>
      <c r="V123" s="6">
        <v>594.61400000000003</v>
      </c>
      <c r="W123" s="6">
        <v>600.15599999999995</v>
      </c>
      <c r="X123" s="6">
        <v>603.91700000000003</v>
      </c>
      <c r="Y123" s="6">
        <v>611.55799999999999</v>
      </c>
      <c r="Z123" s="6">
        <v>-69.087000000000003</v>
      </c>
      <c r="AA123" s="7" t="s">
        <v>1053</v>
      </c>
      <c r="AB123" s="6">
        <v>19.558</v>
      </c>
      <c r="AC123" s="7">
        <v>3.304E-2</v>
      </c>
    </row>
    <row r="124" spans="1:29" hidden="1" x14ac:dyDescent="0.2">
      <c r="A124" s="5" t="s">
        <v>412</v>
      </c>
      <c r="B124" s="5" t="s">
        <v>413</v>
      </c>
      <c r="C124" s="5" t="s">
        <v>414</v>
      </c>
      <c r="D124" s="5" t="s">
        <v>73</v>
      </c>
      <c r="E124" s="5" t="s">
        <v>41</v>
      </c>
      <c r="F124" s="6">
        <v>6721.143</v>
      </c>
      <c r="G124" s="6">
        <v>6858.7</v>
      </c>
      <c r="H124" s="6">
        <v>7087.1779999999999</v>
      </c>
      <c r="I124" s="6">
        <v>7259.2849999999999</v>
      </c>
      <c r="J124" s="6">
        <v>7470.8919999999998</v>
      </c>
      <c r="K124" s="6">
        <v>7642.5519999999997</v>
      </c>
      <c r="L124" s="6">
        <v>7831.8909999999996</v>
      </c>
      <c r="M124" s="6">
        <v>7978.5379999999996</v>
      </c>
      <c r="N124" s="6">
        <v>8095.7240000000002</v>
      </c>
      <c r="O124" s="6">
        <v>8179.6120000000001</v>
      </c>
      <c r="P124" s="6">
        <v>8204</v>
      </c>
      <c r="Q124" s="6">
        <v>8289.4030000000002</v>
      </c>
      <c r="R124" s="6">
        <v>8335.1170000000002</v>
      </c>
      <c r="S124" s="6">
        <v>8403.8279999999995</v>
      </c>
      <c r="T124" s="6">
        <v>8487.0679999999993</v>
      </c>
      <c r="U124" s="6">
        <v>8635.7880000000005</v>
      </c>
      <c r="V124" s="6">
        <v>8769.723</v>
      </c>
      <c r="W124" s="6">
        <v>8894.1849999999995</v>
      </c>
      <c r="X124" s="6">
        <v>9086.1910000000007</v>
      </c>
      <c r="Y124" s="6">
        <v>9275.6560000000009</v>
      </c>
      <c r="Z124" s="6">
        <v>1482.857</v>
      </c>
      <c r="AA124" s="7">
        <v>0.22062999999999999</v>
      </c>
      <c r="AB124" s="6">
        <v>1071.6559999999999</v>
      </c>
      <c r="AC124" s="7">
        <v>0.13063</v>
      </c>
    </row>
    <row r="125" spans="1:29" hidden="1" x14ac:dyDescent="0.2">
      <c r="A125" s="5" t="s">
        <v>415</v>
      </c>
      <c r="B125" s="5" t="s">
        <v>416</v>
      </c>
      <c r="C125" s="5" t="s">
        <v>417</v>
      </c>
      <c r="D125" s="5" t="s">
        <v>55</v>
      </c>
      <c r="E125" s="5" t="s">
        <v>41</v>
      </c>
      <c r="F125" s="6">
        <v>4145.3159999999998</v>
      </c>
      <c r="G125" s="6">
        <v>4195.152</v>
      </c>
      <c r="H125" s="6">
        <v>4258.9889999999996</v>
      </c>
      <c r="I125" s="6">
        <v>4289.47</v>
      </c>
      <c r="J125" s="6">
        <v>4362.6270000000004</v>
      </c>
      <c r="K125" s="6">
        <v>4421.1499999999996</v>
      </c>
      <c r="L125" s="6">
        <v>4505.9070000000002</v>
      </c>
      <c r="M125" s="6">
        <v>4576.2349999999997</v>
      </c>
      <c r="N125" s="6">
        <v>4636.7060000000001</v>
      </c>
      <c r="O125" s="6">
        <v>4683.4369999999999</v>
      </c>
      <c r="P125" s="6">
        <v>4694</v>
      </c>
      <c r="Q125" s="6">
        <v>4691.1260000000002</v>
      </c>
      <c r="R125" s="6">
        <v>4705.701</v>
      </c>
      <c r="S125" s="6">
        <v>4709.4560000000001</v>
      </c>
      <c r="T125" s="6">
        <v>4745.7219999999998</v>
      </c>
      <c r="U125" s="6">
        <v>4783.1170000000002</v>
      </c>
      <c r="V125" s="6">
        <v>4873.0410000000002</v>
      </c>
      <c r="W125" s="6">
        <v>4979.0959999999995</v>
      </c>
      <c r="X125" s="6">
        <v>5045.6750000000002</v>
      </c>
      <c r="Y125" s="6">
        <v>5144.152</v>
      </c>
      <c r="Z125" s="6">
        <v>548.68399999999997</v>
      </c>
      <c r="AA125" s="7">
        <v>0.13236000000000001</v>
      </c>
      <c r="AB125" s="6">
        <v>450.15199999999999</v>
      </c>
      <c r="AC125" s="7">
        <v>9.5899999999999999E-2</v>
      </c>
    </row>
    <row r="126" spans="1:29" hidden="1" x14ac:dyDescent="0.2">
      <c r="A126" s="5" t="s">
        <v>418</v>
      </c>
      <c r="B126" s="5" t="s">
        <v>419</v>
      </c>
      <c r="C126" s="5" t="s">
        <v>420</v>
      </c>
      <c r="D126" s="5" t="s">
        <v>49</v>
      </c>
      <c r="E126" s="5" t="s">
        <v>41</v>
      </c>
      <c r="F126" s="6">
        <v>785.005</v>
      </c>
      <c r="G126" s="6">
        <v>763.702</v>
      </c>
      <c r="H126" s="6">
        <v>754.375</v>
      </c>
      <c r="I126" s="6">
        <v>736.41499999999996</v>
      </c>
      <c r="J126" s="6">
        <v>732.07</v>
      </c>
      <c r="K126" s="6">
        <v>728.31</v>
      </c>
      <c r="L126" s="6">
        <v>716.82299999999998</v>
      </c>
      <c r="M126" s="6">
        <v>699.25400000000002</v>
      </c>
      <c r="N126" s="6">
        <v>702.43700000000001</v>
      </c>
      <c r="O126" s="6">
        <v>684.83100000000002</v>
      </c>
      <c r="P126" s="6">
        <v>680</v>
      </c>
      <c r="Q126" s="6">
        <v>677.41200000000003</v>
      </c>
      <c r="R126" s="6">
        <v>676.19899999999996</v>
      </c>
      <c r="S126" s="6">
        <v>676.673</v>
      </c>
      <c r="T126" s="6">
        <v>682.02</v>
      </c>
      <c r="U126" s="6">
        <v>682.38199999999995</v>
      </c>
      <c r="V126" s="6">
        <v>687.85299999999995</v>
      </c>
      <c r="W126" s="6">
        <v>685.64099999999996</v>
      </c>
      <c r="X126" s="6">
        <v>690.39499999999998</v>
      </c>
      <c r="Y126" s="6">
        <v>691.34500000000003</v>
      </c>
      <c r="Z126" s="6">
        <v>-105.005</v>
      </c>
      <c r="AA126" s="7" t="s">
        <v>1054</v>
      </c>
      <c r="AB126" s="6">
        <v>11.345000000000001</v>
      </c>
      <c r="AC126" s="7">
        <v>1.668E-2</v>
      </c>
    </row>
    <row r="127" spans="1:29" hidden="1" x14ac:dyDescent="0.2">
      <c r="A127" s="5" t="s">
        <v>422</v>
      </c>
      <c r="B127" s="5" t="s">
        <v>423</v>
      </c>
      <c r="C127" s="5" t="s">
        <v>424</v>
      </c>
      <c r="D127" s="5" t="s">
        <v>106</v>
      </c>
      <c r="E127" s="5" t="s">
        <v>41</v>
      </c>
      <c r="F127" s="6">
        <v>6684.6239999999998</v>
      </c>
      <c r="G127" s="6">
        <v>6693.6629999999996</v>
      </c>
      <c r="H127" s="6">
        <v>6708.3220000000001</v>
      </c>
      <c r="I127" s="6">
        <v>6698.6530000000002</v>
      </c>
      <c r="J127" s="6">
        <v>6726.3040000000001</v>
      </c>
      <c r="K127" s="6">
        <v>6788.4920000000002</v>
      </c>
      <c r="L127" s="6">
        <v>6864.7709999999997</v>
      </c>
      <c r="M127" s="6">
        <v>6928.3490000000002</v>
      </c>
      <c r="N127" s="6">
        <v>7013.6189999999997</v>
      </c>
      <c r="O127" s="6">
        <v>7041.7250000000004</v>
      </c>
      <c r="P127" s="6">
        <v>7053</v>
      </c>
      <c r="Q127" s="6">
        <v>7128.1559999999999</v>
      </c>
      <c r="R127" s="6">
        <v>7211.701</v>
      </c>
      <c r="S127" s="6">
        <v>7282.5429999999997</v>
      </c>
      <c r="T127" s="6">
        <v>7390.9030000000002</v>
      </c>
      <c r="U127" s="6">
        <v>7523.3950000000004</v>
      </c>
      <c r="V127" s="6">
        <v>7719.8779999999997</v>
      </c>
      <c r="W127" s="6">
        <v>7925.5280000000002</v>
      </c>
      <c r="X127" s="6">
        <v>8106.335</v>
      </c>
      <c r="Y127" s="6">
        <v>8222.9709999999995</v>
      </c>
      <c r="Z127" s="6">
        <v>368.37599999999998</v>
      </c>
      <c r="AA127" s="7">
        <v>5.5109999999999999E-2</v>
      </c>
      <c r="AB127" s="6">
        <v>1169.971</v>
      </c>
      <c r="AC127" s="7">
        <v>0.16588</v>
      </c>
    </row>
    <row r="128" spans="1:29" hidden="1" x14ac:dyDescent="0.2">
      <c r="A128" s="5" t="s">
        <v>425</v>
      </c>
      <c r="B128" s="5" t="s">
        <v>426</v>
      </c>
      <c r="C128" s="5" t="s">
        <v>427</v>
      </c>
      <c r="D128" s="5" t="s">
        <v>40</v>
      </c>
      <c r="E128" s="5" t="s">
        <v>41</v>
      </c>
      <c r="F128" s="6">
        <v>1283.347</v>
      </c>
      <c r="G128" s="6">
        <v>1291.3599999999999</v>
      </c>
      <c r="H128" s="6">
        <v>1280.3900000000001</v>
      </c>
      <c r="I128" s="6">
        <v>1263.9179999999999</v>
      </c>
      <c r="J128" s="6">
        <v>1254.9549999999999</v>
      </c>
      <c r="K128" s="6">
        <v>1248.0619999999999</v>
      </c>
      <c r="L128" s="6">
        <v>1241.538</v>
      </c>
      <c r="M128" s="6">
        <v>1229.5329999999999</v>
      </c>
      <c r="N128" s="6">
        <v>1214.2539999999999</v>
      </c>
      <c r="O128" s="6">
        <v>1199.424</v>
      </c>
      <c r="P128" s="6">
        <v>1184</v>
      </c>
      <c r="Q128" s="6">
        <v>1188.4449999999999</v>
      </c>
      <c r="R128" s="6">
        <v>1186.7860000000001</v>
      </c>
      <c r="S128" s="6">
        <v>1183.3109999999999</v>
      </c>
      <c r="T128" s="6">
        <v>1177.8599999999999</v>
      </c>
      <c r="U128" s="6">
        <v>1165.9849999999999</v>
      </c>
      <c r="V128" s="6">
        <v>1147.7909999999999</v>
      </c>
      <c r="W128" s="6">
        <v>1141.509</v>
      </c>
      <c r="X128" s="6">
        <v>1142.9259999999999</v>
      </c>
      <c r="Y128" s="6">
        <v>1139.8989999999999</v>
      </c>
      <c r="Z128" s="6">
        <v>-99.346999999999994</v>
      </c>
      <c r="AA128" s="7" t="s">
        <v>1055</v>
      </c>
      <c r="AB128" s="6">
        <v>-44.100999999999999</v>
      </c>
      <c r="AC128" s="7" t="s">
        <v>1056</v>
      </c>
    </row>
    <row r="129" spans="1:29" hidden="1" x14ac:dyDescent="0.2">
      <c r="A129" s="5" t="s">
        <v>430</v>
      </c>
      <c r="B129" s="5" t="s">
        <v>431</v>
      </c>
      <c r="C129" s="5" t="s">
        <v>432</v>
      </c>
      <c r="D129" s="5" t="s">
        <v>55</v>
      </c>
      <c r="E129" s="5" t="s">
        <v>41</v>
      </c>
      <c r="F129" s="6">
        <v>29833.624</v>
      </c>
      <c r="G129" s="6">
        <v>30898.787</v>
      </c>
      <c r="H129" s="6">
        <v>31948.63</v>
      </c>
      <c r="I129" s="6">
        <v>32957.607000000004</v>
      </c>
      <c r="J129" s="6">
        <v>33872.120999999999</v>
      </c>
      <c r="K129" s="6">
        <v>34979.828000000001</v>
      </c>
      <c r="L129" s="6">
        <v>36209.093000000001</v>
      </c>
      <c r="M129" s="6">
        <v>37358.339999999997</v>
      </c>
      <c r="N129" s="6">
        <v>38335.724999999999</v>
      </c>
      <c r="O129" s="6">
        <v>39119.273999999998</v>
      </c>
      <c r="P129" s="6">
        <v>39948</v>
      </c>
      <c r="Q129" s="6">
        <v>40216.156000000003</v>
      </c>
      <c r="R129" s="6">
        <v>40686.642999999996</v>
      </c>
      <c r="S129" s="6">
        <v>41372.605000000003</v>
      </c>
      <c r="T129" s="6">
        <v>41894.281000000003</v>
      </c>
      <c r="U129" s="6">
        <v>43008.03</v>
      </c>
      <c r="V129" s="6">
        <v>44319.364000000001</v>
      </c>
      <c r="W129" s="6">
        <v>45492.559000000001</v>
      </c>
      <c r="X129" s="6">
        <v>46461.591999999997</v>
      </c>
      <c r="Y129" s="6">
        <v>47112.033000000003</v>
      </c>
      <c r="Z129" s="6">
        <v>10114.376</v>
      </c>
      <c r="AA129" s="7">
        <v>0.33903</v>
      </c>
      <c r="AB129" s="6">
        <v>7164.0330000000004</v>
      </c>
      <c r="AC129" s="7">
        <v>0.17932999999999999</v>
      </c>
    </row>
    <row r="130" spans="1:29" hidden="1" x14ac:dyDescent="0.2">
      <c r="A130" s="5" t="s">
        <v>433</v>
      </c>
      <c r="B130" s="5" t="s">
        <v>434</v>
      </c>
      <c r="C130" s="5" t="s">
        <v>435</v>
      </c>
      <c r="D130" s="5" t="s">
        <v>66</v>
      </c>
      <c r="E130" s="5" t="s">
        <v>41</v>
      </c>
      <c r="F130" s="6">
        <v>153344.78700000001</v>
      </c>
      <c r="G130" s="6">
        <v>155545.24299999999</v>
      </c>
      <c r="H130" s="6">
        <v>158053.459</v>
      </c>
      <c r="I130" s="6">
        <v>159545.29500000001</v>
      </c>
      <c r="J130" s="6">
        <v>161225.005</v>
      </c>
      <c r="K130" s="6">
        <v>163024.61300000001</v>
      </c>
      <c r="L130" s="6">
        <v>166284.02900000001</v>
      </c>
      <c r="M130" s="6">
        <v>169154.071</v>
      </c>
      <c r="N130" s="6">
        <v>171494.557</v>
      </c>
      <c r="O130" s="6">
        <v>173653.13099999999</v>
      </c>
      <c r="P130" s="6">
        <v>176188</v>
      </c>
      <c r="Q130" s="6">
        <v>178123.209</v>
      </c>
      <c r="R130" s="6">
        <v>179512.579</v>
      </c>
      <c r="S130" s="6">
        <v>180864.25099999999</v>
      </c>
      <c r="T130" s="6">
        <v>185120.70800000001</v>
      </c>
      <c r="U130" s="6">
        <v>187962.239</v>
      </c>
      <c r="V130" s="6">
        <v>191096.842</v>
      </c>
      <c r="W130" s="6">
        <v>193953.31</v>
      </c>
      <c r="X130" s="6">
        <v>197207.42600000001</v>
      </c>
      <c r="Y130" s="6">
        <v>200602.55100000001</v>
      </c>
      <c r="Z130" s="6">
        <v>22843.213</v>
      </c>
      <c r="AA130" s="7">
        <v>0.14896999999999999</v>
      </c>
      <c r="AB130" s="6">
        <v>24414.550999999999</v>
      </c>
      <c r="AC130" s="7">
        <v>0.13857</v>
      </c>
    </row>
    <row r="131" spans="1:29" hidden="1" x14ac:dyDescent="0.2">
      <c r="A131" s="5" t="s">
        <v>436</v>
      </c>
      <c r="B131" s="5" t="s">
        <v>437</v>
      </c>
      <c r="C131" s="5" t="s">
        <v>438</v>
      </c>
      <c r="D131" s="5" t="s">
        <v>55</v>
      </c>
      <c r="E131" s="5" t="s">
        <v>41</v>
      </c>
      <c r="F131" s="6">
        <v>11709.368</v>
      </c>
      <c r="G131" s="6">
        <v>11944.808999999999</v>
      </c>
      <c r="H131" s="6">
        <v>12173.871999999999</v>
      </c>
      <c r="I131" s="6">
        <v>12387.289000000001</v>
      </c>
      <c r="J131" s="6">
        <v>12566.053</v>
      </c>
      <c r="K131" s="6">
        <v>12815.831</v>
      </c>
      <c r="L131" s="6">
        <v>13109.072</v>
      </c>
      <c r="M131" s="6">
        <v>13373.055</v>
      </c>
      <c r="N131" s="6">
        <v>13574.531999999999</v>
      </c>
      <c r="O131" s="6">
        <v>13705.986999999999</v>
      </c>
      <c r="P131" s="6">
        <v>13856</v>
      </c>
      <c r="Q131" s="6">
        <v>13861.218999999999</v>
      </c>
      <c r="R131" s="6">
        <v>13933.037</v>
      </c>
      <c r="S131" s="6">
        <v>13944.721</v>
      </c>
      <c r="T131" s="6">
        <v>14033.38</v>
      </c>
      <c r="U131" s="6">
        <v>14562.463</v>
      </c>
      <c r="V131" s="6">
        <v>14966.531000000001</v>
      </c>
      <c r="W131" s="6">
        <v>15691.421</v>
      </c>
      <c r="X131" s="6">
        <v>16482.463</v>
      </c>
      <c r="Y131" s="6">
        <v>16837.226999999999</v>
      </c>
      <c r="Z131" s="6">
        <v>2146.6320000000001</v>
      </c>
      <c r="AA131" s="7">
        <v>0.18332999999999999</v>
      </c>
      <c r="AB131" s="6">
        <v>2981.2269999999999</v>
      </c>
      <c r="AC131" s="7">
        <v>0.21515999999999999</v>
      </c>
    </row>
    <row r="132" spans="1:29" hidden="1" x14ac:dyDescent="0.2">
      <c r="A132" s="5" t="s">
        <v>439</v>
      </c>
      <c r="B132" s="5" t="s">
        <v>440</v>
      </c>
      <c r="C132" s="5" t="s">
        <v>441</v>
      </c>
      <c r="D132" s="5" t="s">
        <v>49</v>
      </c>
      <c r="E132" s="5" t="s">
        <v>41</v>
      </c>
      <c r="F132" s="6">
        <v>219.292</v>
      </c>
      <c r="G132" s="6">
        <v>211.803</v>
      </c>
      <c r="H132" s="6">
        <v>207.87</v>
      </c>
      <c r="I132" s="6">
        <v>201.41200000000001</v>
      </c>
      <c r="J132" s="6">
        <v>198.80099999999999</v>
      </c>
      <c r="K132" s="6">
        <v>196.43700000000001</v>
      </c>
      <c r="L132" s="6">
        <v>191.893</v>
      </c>
      <c r="M132" s="6">
        <v>185.64500000000001</v>
      </c>
      <c r="N132" s="6">
        <v>185.04300000000001</v>
      </c>
      <c r="O132" s="6">
        <v>178.83799999999999</v>
      </c>
      <c r="P132" s="6">
        <v>176</v>
      </c>
      <c r="Q132" s="6">
        <v>185.55</v>
      </c>
      <c r="R132" s="6">
        <v>185.21799999999999</v>
      </c>
      <c r="S132" s="6">
        <v>185.839</v>
      </c>
      <c r="T132" s="6">
        <v>185.82</v>
      </c>
      <c r="U132" s="6">
        <v>185.38200000000001</v>
      </c>
      <c r="V132" s="6">
        <v>186.90700000000001</v>
      </c>
      <c r="W132" s="6">
        <v>187.18600000000001</v>
      </c>
      <c r="X132" s="6">
        <v>187.227</v>
      </c>
      <c r="Y132" s="6">
        <v>187.19</v>
      </c>
      <c r="Z132" s="6">
        <v>-43.292000000000002</v>
      </c>
      <c r="AA132" s="7" t="s">
        <v>442</v>
      </c>
      <c r="AB132" s="6">
        <v>11.19</v>
      </c>
      <c r="AC132" s="7">
        <v>6.3579999999999998E-2</v>
      </c>
    </row>
    <row r="133" spans="1:29" hidden="1" x14ac:dyDescent="0.2">
      <c r="A133" s="5" t="s">
        <v>443</v>
      </c>
      <c r="B133" s="5" t="s">
        <v>444</v>
      </c>
      <c r="C133" s="5" t="s">
        <v>445</v>
      </c>
      <c r="D133" s="5" t="s">
        <v>49</v>
      </c>
      <c r="E133" s="5" t="s">
        <v>41</v>
      </c>
      <c r="F133" s="6">
        <v>3568.4250000000002</v>
      </c>
      <c r="G133" s="6">
        <v>3647.6729999999998</v>
      </c>
      <c r="H133" s="6">
        <v>3733.9659999999999</v>
      </c>
      <c r="I133" s="6">
        <v>3771.3270000000002</v>
      </c>
      <c r="J133" s="6">
        <v>3835.4609999999998</v>
      </c>
      <c r="K133" s="6">
        <v>3928.7429999999999</v>
      </c>
      <c r="L133" s="6">
        <v>4041.3560000000002</v>
      </c>
      <c r="M133" s="6">
        <v>4142.7780000000002</v>
      </c>
      <c r="N133" s="6">
        <v>4236.7299999999996</v>
      </c>
      <c r="O133" s="6">
        <v>4327.4369999999999</v>
      </c>
      <c r="P133" s="6">
        <v>4405</v>
      </c>
      <c r="Q133" s="6">
        <v>4436.4170000000004</v>
      </c>
      <c r="R133" s="6">
        <v>4491.1840000000002</v>
      </c>
      <c r="S133" s="6">
        <v>4507.107</v>
      </c>
      <c r="T133" s="6">
        <v>4544.875</v>
      </c>
      <c r="U133" s="6">
        <v>4536.9840000000004</v>
      </c>
      <c r="V133" s="6">
        <v>4529.7780000000002</v>
      </c>
      <c r="W133" s="6">
        <v>4628.2250000000004</v>
      </c>
      <c r="X133" s="6">
        <v>4694.2650000000003</v>
      </c>
      <c r="Y133" s="6">
        <v>4737.7759999999998</v>
      </c>
      <c r="Z133" s="6">
        <v>836.57500000000005</v>
      </c>
      <c r="AA133" s="7">
        <v>0.23444000000000001</v>
      </c>
      <c r="AB133" s="6">
        <v>332.77600000000001</v>
      </c>
      <c r="AC133" s="7">
        <v>7.5550000000000006E-2</v>
      </c>
    </row>
    <row r="134" spans="1:29" hidden="1" x14ac:dyDescent="0.2">
      <c r="A134" s="5" t="s">
        <v>446</v>
      </c>
      <c r="B134" s="5" t="s">
        <v>447</v>
      </c>
      <c r="C134" s="5" t="s">
        <v>448</v>
      </c>
      <c r="D134" s="5" t="s">
        <v>49</v>
      </c>
      <c r="E134" s="5" t="s">
        <v>41</v>
      </c>
      <c r="F134" s="6">
        <v>1151.173</v>
      </c>
      <c r="G134" s="6">
        <v>1157.393</v>
      </c>
      <c r="H134" s="6">
        <v>1159.508</v>
      </c>
      <c r="I134" s="6">
        <v>1158.799</v>
      </c>
      <c r="J134" s="6">
        <v>1174.1579999999999</v>
      </c>
      <c r="K134" s="6">
        <v>1172.3969999999999</v>
      </c>
      <c r="L134" s="6">
        <v>1163.6980000000001</v>
      </c>
      <c r="M134" s="6">
        <v>1169.69</v>
      </c>
      <c r="N134" s="6">
        <v>1174.7460000000001</v>
      </c>
      <c r="O134" s="6">
        <v>1176.692</v>
      </c>
      <c r="P134" s="6">
        <v>1185</v>
      </c>
      <c r="Q134" s="6">
        <v>1188.2940000000001</v>
      </c>
      <c r="R134" s="6">
        <v>1197.33</v>
      </c>
      <c r="S134" s="6">
        <v>1212.0429999999999</v>
      </c>
      <c r="T134" s="6">
        <v>1211.953</v>
      </c>
      <c r="U134" s="6">
        <v>1213.787</v>
      </c>
      <c r="V134" s="6">
        <v>1196.42</v>
      </c>
      <c r="W134" s="6">
        <v>1204.575</v>
      </c>
      <c r="X134" s="6">
        <v>1204.021</v>
      </c>
      <c r="Y134" s="6">
        <v>1210.079</v>
      </c>
      <c r="Z134" s="6">
        <v>33.826999999999998</v>
      </c>
      <c r="AA134" s="7">
        <v>2.938E-2</v>
      </c>
      <c r="AB134" s="6">
        <v>25.079000000000001</v>
      </c>
      <c r="AC134" s="7">
        <v>2.1160000000000002E-2</v>
      </c>
    </row>
    <row r="135" spans="1:29" hidden="1" x14ac:dyDescent="0.2">
      <c r="A135" s="5" t="s">
        <v>449</v>
      </c>
      <c r="B135" s="5" t="s">
        <v>450</v>
      </c>
      <c r="C135" s="5" t="s">
        <v>451</v>
      </c>
      <c r="D135" s="5" t="s">
        <v>73</v>
      </c>
      <c r="E135" s="5" t="s">
        <v>41</v>
      </c>
      <c r="F135" s="6">
        <v>42634.347999999998</v>
      </c>
      <c r="G135" s="6">
        <v>42861.267999999996</v>
      </c>
      <c r="H135" s="6">
        <v>42977.076000000001</v>
      </c>
      <c r="I135" s="6">
        <v>43180.161999999997</v>
      </c>
      <c r="J135" s="6">
        <v>43277.616999999998</v>
      </c>
      <c r="K135" s="6">
        <v>43511.847000000002</v>
      </c>
      <c r="L135" s="6">
        <v>43908.141000000003</v>
      </c>
      <c r="M135" s="6">
        <v>44262.472000000002</v>
      </c>
      <c r="N135" s="6">
        <v>44533.156999999999</v>
      </c>
      <c r="O135" s="6">
        <v>44548.11</v>
      </c>
      <c r="P135" s="6">
        <v>44401</v>
      </c>
      <c r="Q135" s="6">
        <v>44479.239000000001</v>
      </c>
      <c r="R135" s="6">
        <v>44608.451999999997</v>
      </c>
      <c r="S135" s="6">
        <v>44623.103000000003</v>
      </c>
      <c r="T135" s="6">
        <v>44647.756000000001</v>
      </c>
      <c r="U135" s="6">
        <v>44838.947999999997</v>
      </c>
      <c r="V135" s="6">
        <v>44990.207999999999</v>
      </c>
      <c r="W135" s="6">
        <v>45295.862999999998</v>
      </c>
      <c r="X135" s="6">
        <v>45598.517</v>
      </c>
      <c r="Y135" s="6">
        <v>46065.086000000003</v>
      </c>
      <c r="Z135" s="6">
        <v>1766.652</v>
      </c>
      <c r="AA135" s="7">
        <v>4.1439999999999998E-2</v>
      </c>
      <c r="AB135" s="6">
        <v>1664.086</v>
      </c>
      <c r="AC135" s="7">
        <v>3.7479999999999999E-2</v>
      </c>
    </row>
    <row r="136" spans="1:29" hidden="1" x14ac:dyDescent="0.2">
      <c r="A136" s="5" t="s">
        <v>452</v>
      </c>
      <c r="B136" s="5" t="s">
        <v>453</v>
      </c>
      <c r="C136" s="5" t="s">
        <v>454</v>
      </c>
      <c r="D136" s="5" t="s">
        <v>49</v>
      </c>
      <c r="E136" s="5" t="s">
        <v>41</v>
      </c>
      <c r="F136" s="6">
        <v>1491.396</v>
      </c>
      <c r="G136" s="6">
        <v>1510.2070000000001</v>
      </c>
      <c r="H136" s="6">
        <v>1529.55</v>
      </c>
      <c r="I136" s="6">
        <v>1551.4760000000001</v>
      </c>
      <c r="J136" s="6">
        <v>1574.3150000000001</v>
      </c>
      <c r="K136" s="6">
        <v>1600.462</v>
      </c>
      <c r="L136" s="6">
        <v>1630.646</v>
      </c>
      <c r="M136" s="6">
        <v>1654.7760000000001</v>
      </c>
      <c r="N136" s="6">
        <v>1683.5920000000001</v>
      </c>
      <c r="O136" s="6">
        <v>1700.8689999999999</v>
      </c>
      <c r="P136" s="6">
        <v>1710</v>
      </c>
      <c r="Q136" s="6">
        <v>1725.212</v>
      </c>
      <c r="R136" s="6">
        <v>1734.9069999999999</v>
      </c>
      <c r="S136" s="6">
        <v>1755.626</v>
      </c>
      <c r="T136" s="6">
        <v>1776.8050000000001</v>
      </c>
      <c r="U136" s="6">
        <v>1770.2260000000001</v>
      </c>
      <c r="V136" s="6">
        <v>1783.627</v>
      </c>
      <c r="W136" s="6">
        <v>1812.914</v>
      </c>
      <c r="X136" s="6">
        <v>1861.9659999999999</v>
      </c>
      <c r="Y136" s="6">
        <v>1911.8309999999999</v>
      </c>
      <c r="Z136" s="6">
        <v>218.60400000000001</v>
      </c>
      <c r="AA136" s="7">
        <v>0.14657999999999999</v>
      </c>
      <c r="AB136" s="6">
        <v>201.83099999999999</v>
      </c>
      <c r="AC136" s="7">
        <v>0.11803</v>
      </c>
    </row>
    <row r="137" spans="1:29" hidden="1" x14ac:dyDescent="0.2">
      <c r="A137" s="5" t="s">
        <v>455</v>
      </c>
      <c r="B137" s="5" t="s">
        <v>456</v>
      </c>
      <c r="C137" s="5" t="s">
        <v>457</v>
      </c>
      <c r="D137" s="5" t="s">
        <v>55</v>
      </c>
      <c r="E137" s="5" t="s">
        <v>41</v>
      </c>
      <c r="F137" s="6">
        <v>2297.3290000000002</v>
      </c>
      <c r="G137" s="6">
        <v>2340.4639999999999</v>
      </c>
      <c r="H137" s="6">
        <v>2372.9940000000001</v>
      </c>
      <c r="I137" s="6">
        <v>2380.5100000000002</v>
      </c>
      <c r="J137" s="6">
        <v>2397.0990000000002</v>
      </c>
      <c r="K137" s="6">
        <v>2426.8290000000002</v>
      </c>
      <c r="L137" s="6">
        <v>2449.4209999999998</v>
      </c>
      <c r="M137" s="6">
        <v>2456.5839999999998</v>
      </c>
      <c r="N137" s="6">
        <v>2471.4969999999998</v>
      </c>
      <c r="O137" s="6">
        <v>2478.3310000000001</v>
      </c>
      <c r="P137" s="6">
        <v>2474</v>
      </c>
      <c r="Q137" s="6">
        <v>2502.288</v>
      </c>
      <c r="R137" s="6">
        <v>2521.3470000000002</v>
      </c>
      <c r="S137" s="6">
        <v>2526.4450000000002</v>
      </c>
      <c r="T137" s="6">
        <v>2545.0039999999999</v>
      </c>
      <c r="U137" s="6">
        <v>2555.5160000000001</v>
      </c>
      <c r="V137" s="6">
        <v>2572.703</v>
      </c>
      <c r="W137" s="6">
        <v>2615.0659999999998</v>
      </c>
      <c r="X137" s="6">
        <v>2658.489</v>
      </c>
      <c r="Y137" s="6">
        <v>2712.4989999999998</v>
      </c>
      <c r="Z137" s="6">
        <v>176.67099999999999</v>
      </c>
      <c r="AA137" s="7">
        <v>7.6899999999999996E-2</v>
      </c>
      <c r="AB137" s="6">
        <v>238.499</v>
      </c>
      <c r="AC137" s="7">
        <v>9.64E-2</v>
      </c>
    </row>
    <row r="138" spans="1:29" hidden="1" x14ac:dyDescent="0.2">
      <c r="A138" s="5" t="s">
        <v>458</v>
      </c>
      <c r="B138" s="5" t="s">
        <v>459</v>
      </c>
      <c r="C138" s="5" t="s">
        <v>460</v>
      </c>
      <c r="D138" s="5" t="s">
        <v>73</v>
      </c>
      <c r="E138" s="5" t="s">
        <v>41</v>
      </c>
      <c r="F138" s="6">
        <v>2800.9769999999999</v>
      </c>
      <c r="G138" s="6">
        <v>2801.5309999999999</v>
      </c>
      <c r="H138" s="6">
        <v>2795.84</v>
      </c>
      <c r="I138" s="6">
        <v>2792.8240000000001</v>
      </c>
      <c r="J138" s="6">
        <v>2802.6060000000002</v>
      </c>
      <c r="K138" s="6">
        <v>2799.7170000000001</v>
      </c>
      <c r="L138" s="6">
        <v>2813.5770000000002</v>
      </c>
      <c r="M138" s="6">
        <v>2815.1219999999998</v>
      </c>
      <c r="N138" s="6">
        <v>2812.8580000000002</v>
      </c>
      <c r="O138" s="6">
        <v>2801.7220000000002</v>
      </c>
      <c r="P138" s="6">
        <v>2794</v>
      </c>
      <c r="Q138" s="6">
        <v>2819.2890000000002</v>
      </c>
      <c r="R138" s="6">
        <v>2819.34</v>
      </c>
      <c r="S138" s="6">
        <v>2854.0459999999998</v>
      </c>
      <c r="T138" s="6">
        <v>2884.5859999999998</v>
      </c>
      <c r="U138" s="6">
        <v>2885.17</v>
      </c>
      <c r="V138" s="6">
        <v>2921.6990000000001</v>
      </c>
      <c r="W138" s="6">
        <v>2966.027</v>
      </c>
      <c r="X138" s="6">
        <v>3005.7669999999998</v>
      </c>
      <c r="Y138" s="6">
        <v>3051.1120000000001</v>
      </c>
      <c r="Z138" s="6">
        <v>-6.9770000000000003</v>
      </c>
      <c r="AA138" s="7" t="s">
        <v>1057</v>
      </c>
      <c r="AB138" s="6">
        <v>257.11200000000002</v>
      </c>
      <c r="AC138" s="7">
        <v>9.2020000000000005E-2</v>
      </c>
    </row>
    <row r="139" spans="1:29" hidden="1" x14ac:dyDescent="0.2">
      <c r="A139" s="5" t="s">
        <v>462</v>
      </c>
      <c r="B139" s="5" t="s">
        <v>463</v>
      </c>
      <c r="C139" s="5" t="s">
        <v>464</v>
      </c>
      <c r="D139" s="5" t="s">
        <v>55</v>
      </c>
      <c r="E139" s="5" t="s">
        <v>41</v>
      </c>
      <c r="F139" s="6">
        <v>15490.073</v>
      </c>
      <c r="G139" s="6">
        <v>15825.448</v>
      </c>
      <c r="H139" s="6">
        <v>16085.706</v>
      </c>
      <c r="I139" s="6">
        <v>16199.291999999999</v>
      </c>
      <c r="J139" s="6">
        <v>16551.043000000001</v>
      </c>
      <c r="K139" s="6">
        <v>16941.948</v>
      </c>
      <c r="L139" s="6">
        <v>17370.566999999999</v>
      </c>
      <c r="M139" s="6">
        <v>17806.255000000001</v>
      </c>
      <c r="N139" s="6">
        <v>17980.067999999999</v>
      </c>
      <c r="O139" s="6">
        <v>18121.465</v>
      </c>
      <c r="P139" s="6">
        <v>18215</v>
      </c>
      <c r="Q139" s="6">
        <v>18304.080000000002</v>
      </c>
      <c r="R139" s="6">
        <v>18584.330999999998</v>
      </c>
      <c r="S139" s="6">
        <v>19006.005000000001</v>
      </c>
      <c r="T139" s="6">
        <v>19217.314999999999</v>
      </c>
      <c r="U139" s="6">
        <v>19441.87</v>
      </c>
      <c r="V139" s="6">
        <v>19784.837</v>
      </c>
      <c r="W139" s="6">
        <v>20088.862000000001</v>
      </c>
      <c r="X139" s="6">
        <v>20647.163</v>
      </c>
      <c r="Y139" s="6">
        <v>21036.67</v>
      </c>
      <c r="Z139" s="6">
        <v>2724.9270000000001</v>
      </c>
      <c r="AA139" s="7">
        <v>0.17591000000000001</v>
      </c>
      <c r="AB139" s="6">
        <v>2821.67</v>
      </c>
      <c r="AC139" s="7">
        <v>0.15490999999999999</v>
      </c>
    </row>
    <row r="140" spans="1:29" hidden="1" x14ac:dyDescent="0.2">
      <c r="A140" s="5" t="s">
        <v>465</v>
      </c>
      <c r="B140" s="5" t="s">
        <v>466</v>
      </c>
      <c r="C140" s="5" t="s">
        <v>467</v>
      </c>
      <c r="D140" s="5" t="s">
        <v>91</v>
      </c>
      <c r="E140" s="5" t="s">
        <v>41</v>
      </c>
      <c r="F140" s="6">
        <v>3164.1590000000001</v>
      </c>
      <c r="G140" s="6">
        <v>3195.7249999999999</v>
      </c>
      <c r="H140" s="6">
        <v>3212.1880000000001</v>
      </c>
      <c r="I140" s="6">
        <v>3264.52</v>
      </c>
      <c r="J140" s="6">
        <v>3302.547</v>
      </c>
      <c r="K140" s="6">
        <v>3338.2109999999998</v>
      </c>
      <c r="L140" s="6">
        <v>3383.953</v>
      </c>
      <c r="M140" s="6">
        <v>3430.982</v>
      </c>
      <c r="N140" s="6">
        <v>3476.5219999999999</v>
      </c>
      <c r="O140" s="6">
        <v>3515.3820000000001</v>
      </c>
      <c r="P140" s="6">
        <v>3547</v>
      </c>
      <c r="Q140" s="6">
        <v>3565.45</v>
      </c>
      <c r="R140" s="6">
        <v>3587.1289999999999</v>
      </c>
      <c r="S140" s="6">
        <v>3606.3449999999998</v>
      </c>
      <c r="T140" s="6">
        <v>3625.1709999999998</v>
      </c>
      <c r="U140" s="6">
        <v>3624.913</v>
      </c>
      <c r="V140" s="6">
        <v>3611.0540000000001</v>
      </c>
      <c r="W140" s="6">
        <v>3631.4650000000001</v>
      </c>
      <c r="X140" s="6">
        <v>3635.098</v>
      </c>
      <c r="Y140" s="6">
        <v>3646.12</v>
      </c>
      <c r="Z140" s="6">
        <v>382.84100000000001</v>
      </c>
      <c r="AA140" s="7">
        <v>0.12099</v>
      </c>
      <c r="AB140" s="6">
        <v>99.12</v>
      </c>
      <c r="AC140" s="7">
        <v>2.794E-2</v>
      </c>
    </row>
    <row r="141" spans="1:29" hidden="1" x14ac:dyDescent="0.2">
      <c r="A141" s="5" t="s">
        <v>468</v>
      </c>
      <c r="B141" s="5" t="s">
        <v>469</v>
      </c>
      <c r="C141" s="5" t="s">
        <v>470</v>
      </c>
      <c r="D141" s="5" t="s">
        <v>106</v>
      </c>
      <c r="E141" s="5" t="s">
        <v>41</v>
      </c>
      <c r="F141" s="6">
        <v>504.07600000000002</v>
      </c>
      <c r="G141" s="6">
        <v>497.57600000000002</v>
      </c>
      <c r="H141" s="6">
        <v>488.90899999999999</v>
      </c>
      <c r="I141" s="6">
        <v>489.58300000000003</v>
      </c>
      <c r="J141" s="6">
        <v>486.26299999999998</v>
      </c>
      <c r="K141" s="6">
        <v>484.74900000000002</v>
      </c>
      <c r="L141" s="6">
        <v>490.41199999999998</v>
      </c>
      <c r="M141" s="6">
        <v>493.08</v>
      </c>
      <c r="N141" s="6">
        <v>496.44200000000001</v>
      </c>
      <c r="O141" s="6">
        <v>498.37200000000001</v>
      </c>
      <c r="P141" s="6">
        <v>495</v>
      </c>
      <c r="Q141" s="6">
        <v>497.61500000000001</v>
      </c>
      <c r="R141" s="6">
        <v>504.94</v>
      </c>
      <c r="S141" s="6">
        <v>507.3</v>
      </c>
      <c r="T141" s="6">
        <v>508.64100000000002</v>
      </c>
      <c r="U141" s="6">
        <v>509.30900000000003</v>
      </c>
      <c r="V141" s="6">
        <v>519.87</v>
      </c>
      <c r="W141" s="6">
        <v>522.91499999999996</v>
      </c>
      <c r="X141" s="6">
        <v>527.303</v>
      </c>
      <c r="Y141" s="6">
        <v>528.93700000000001</v>
      </c>
      <c r="Z141" s="6">
        <v>-9.0760000000000005</v>
      </c>
      <c r="AA141" s="7" t="s">
        <v>471</v>
      </c>
      <c r="AB141" s="6">
        <v>33.936999999999998</v>
      </c>
      <c r="AC141" s="7">
        <v>6.8559999999999996E-2</v>
      </c>
    </row>
    <row r="142" spans="1:29" hidden="1" x14ac:dyDescent="0.2">
      <c r="A142" s="5" t="s">
        <v>472</v>
      </c>
      <c r="B142" s="5" t="s">
        <v>473</v>
      </c>
      <c r="C142" s="5" t="s">
        <v>474</v>
      </c>
      <c r="D142" s="5" t="s">
        <v>106</v>
      </c>
      <c r="E142" s="5" t="s">
        <v>41</v>
      </c>
      <c r="F142" s="6">
        <v>3025.2750000000001</v>
      </c>
      <c r="G142" s="6">
        <v>3064.66</v>
      </c>
      <c r="H142" s="6">
        <v>3109.7779999999998</v>
      </c>
      <c r="I142" s="6">
        <v>3138.7860000000001</v>
      </c>
      <c r="J142" s="6">
        <v>3186.529</v>
      </c>
      <c r="K142" s="6">
        <v>3252.2550000000001</v>
      </c>
      <c r="L142" s="6">
        <v>3321.3989999999999</v>
      </c>
      <c r="M142" s="6">
        <v>3386.2539999999999</v>
      </c>
      <c r="N142" s="6">
        <v>3461.2539999999999</v>
      </c>
      <c r="O142" s="6">
        <v>3507.0369999999998</v>
      </c>
      <c r="P142" s="6">
        <v>3546</v>
      </c>
      <c r="Q142" s="6">
        <v>3565.64</v>
      </c>
      <c r="R142" s="6">
        <v>3630.0010000000002</v>
      </c>
      <c r="S142" s="6">
        <v>3691.009</v>
      </c>
      <c r="T142" s="6">
        <v>3742.174</v>
      </c>
      <c r="U142" s="6">
        <v>3825.32</v>
      </c>
      <c r="V142" s="6">
        <v>3923.806</v>
      </c>
      <c r="W142" s="6">
        <v>4016.46</v>
      </c>
      <c r="X142" s="6">
        <v>4135.4769999999999</v>
      </c>
      <c r="Y142" s="6">
        <v>4258.6670000000004</v>
      </c>
      <c r="Z142" s="6">
        <v>520.72500000000002</v>
      </c>
      <c r="AA142" s="7">
        <v>0.17212</v>
      </c>
      <c r="AB142" s="6">
        <v>712.66700000000003</v>
      </c>
      <c r="AC142" s="7">
        <v>0.20097999999999999</v>
      </c>
    </row>
    <row r="143" spans="1:29" hidden="1" x14ac:dyDescent="0.2">
      <c r="A143" s="5" t="s">
        <v>475</v>
      </c>
      <c r="B143" s="5" t="s">
        <v>476</v>
      </c>
      <c r="C143" s="5" t="s">
        <v>477</v>
      </c>
      <c r="D143" s="5" t="s">
        <v>40</v>
      </c>
      <c r="E143" s="5" t="s">
        <v>41</v>
      </c>
      <c r="F143" s="6">
        <v>1259.867</v>
      </c>
      <c r="G143" s="6">
        <v>1266.0050000000001</v>
      </c>
      <c r="H143" s="6">
        <v>1279.981</v>
      </c>
      <c r="I143" s="6">
        <v>1292.9449999999999</v>
      </c>
      <c r="J143" s="6">
        <v>1313.124</v>
      </c>
      <c r="K143" s="6">
        <v>1338.67</v>
      </c>
      <c r="L143" s="6">
        <v>1363.45</v>
      </c>
      <c r="M143" s="6">
        <v>1395.6769999999999</v>
      </c>
      <c r="N143" s="6">
        <v>1419.115</v>
      </c>
      <c r="O143" s="6">
        <v>1426.079</v>
      </c>
      <c r="P143" s="6">
        <v>1428</v>
      </c>
      <c r="Q143" s="6">
        <v>1406.6479999999999</v>
      </c>
      <c r="R143" s="6">
        <v>1414.037</v>
      </c>
      <c r="S143" s="6">
        <v>1424.4580000000001</v>
      </c>
      <c r="T143" s="6">
        <v>1434.386</v>
      </c>
      <c r="U143" s="6">
        <v>1435.623</v>
      </c>
      <c r="V143" s="6">
        <v>1433.9939999999999</v>
      </c>
      <c r="W143" s="6">
        <v>1439.162</v>
      </c>
      <c r="X143" s="6">
        <v>1458.778</v>
      </c>
      <c r="Y143" s="6">
        <v>1493.4839999999999</v>
      </c>
      <c r="Z143" s="6">
        <v>168.13300000000001</v>
      </c>
      <c r="AA143" s="7">
        <v>0.13345000000000001</v>
      </c>
      <c r="AB143" s="6">
        <v>65.483999999999995</v>
      </c>
      <c r="AC143" s="7">
        <v>4.5859999999999998E-2</v>
      </c>
    </row>
    <row r="144" spans="1:29" hidden="1" x14ac:dyDescent="0.2">
      <c r="A144" s="5" t="s">
        <v>478</v>
      </c>
      <c r="B144" s="5" t="s">
        <v>479</v>
      </c>
      <c r="C144" s="5" t="s">
        <v>480</v>
      </c>
      <c r="D144" s="5" t="s">
        <v>49</v>
      </c>
      <c r="E144" s="5" t="s">
        <v>41</v>
      </c>
      <c r="F144" s="6">
        <v>2741.1469999999999</v>
      </c>
      <c r="G144" s="6">
        <v>2781.567</v>
      </c>
      <c r="H144" s="6">
        <v>2823.24</v>
      </c>
      <c r="I144" s="6">
        <v>2869.9940000000001</v>
      </c>
      <c r="J144" s="6">
        <v>2917.8760000000002</v>
      </c>
      <c r="K144" s="6">
        <v>2972.223</v>
      </c>
      <c r="L144" s="6">
        <v>3034.5569999999998</v>
      </c>
      <c r="M144" s="6">
        <v>3085.1419999999998</v>
      </c>
      <c r="N144" s="6">
        <v>3144.5659999999998</v>
      </c>
      <c r="O144" s="6">
        <v>3182.3969999999999</v>
      </c>
      <c r="P144" s="6">
        <v>3205</v>
      </c>
      <c r="Q144" s="6">
        <v>3222.002</v>
      </c>
      <c r="R144" s="6">
        <v>3230.2020000000002</v>
      </c>
      <c r="S144" s="6">
        <v>3246.5250000000001</v>
      </c>
      <c r="T144" s="6">
        <v>3247.067</v>
      </c>
      <c r="U144" s="6">
        <v>3261.627</v>
      </c>
      <c r="V144" s="6">
        <v>3274.221</v>
      </c>
      <c r="W144" s="6">
        <v>3324.442</v>
      </c>
      <c r="X144" s="6">
        <v>3378.0630000000001</v>
      </c>
      <c r="Y144" s="6">
        <v>3427.9079999999999</v>
      </c>
      <c r="Z144" s="6">
        <v>463.85300000000001</v>
      </c>
      <c r="AA144" s="7">
        <v>0.16922000000000001</v>
      </c>
      <c r="AB144" s="6">
        <v>222.90799999999999</v>
      </c>
      <c r="AC144" s="7">
        <v>6.9550000000000001E-2</v>
      </c>
    </row>
    <row r="145" spans="1:29" hidden="1" x14ac:dyDescent="0.2">
      <c r="A145" s="5" t="s">
        <v>481</v>
      </c>
      <c r="B145" s="5" t="s">
        <v>482</v>
      </c>
      <c r="C145" s="5" t="s">
        <v>483</v>
      </c>
      <c r="D145" s="5" t="s">
        <v>55</v>
      </c>
      <c r="E145" s="5" t="s">
        <v>41</v>
      </c>
      <c r="F145" s="6">
        <v>57066.019</v>
      </c>
      <c r="G145" s="6">
        <v>58305.315000000002</v>
      </c>
      <c r="H145" s="6">
        <v>59535.063000000002</v>
      </c>
      <c r="I145" s="6">
        <v>60677.072999999997</v>
      </c>
      <c r="J145" s="6">
        <v>61653.154000000002</v>
      </c>
      <c r="K145" s="6">
        <v>62968.02</v>
      </c>
      <c r="L145" s="6">
        <v>64501.197</v>
      </c>
      <c r="M145" s="6">
        <v>65899.721999999994</v>
      </c>
      <c r="N145" s="6">
        <v>66984.182000000001</v>
      </c>
      <c r="O145" s="6">
        <v>67709.051999999996</v>
      </c>
      <c r="P145" s="6">
        <v>68533</v>
      </c>
      <c r="Q145" s="6">
        <v>69039.058000000005</v>
      </c>
      <c r="R145" s="6">
        <v>69770.176999999996</v>
      </c>
      <c r="S145" s="6">
        <v>70322.455000000002</v>
      </c>
      <c r="T145" s="6">
        <v>70826.168999999994</v>
      </c>
      <c r="U145" s="6">
        <v>72136.414999999994</v>
      </c>
      <c r="V145" s="6">
        <v>72802.320000000007</v>
      </c>
      <c r="W145" s="6">
        <v>73369.879000000001</v>
      </c>
      <c r="X145" s="6">
        <v>74056.933999999994</v>
      </c>
      <c r="Y145" s="6">
        <v>74674.979000000007</v>
      </c>
      <c r="Z145" s="6">
        <v>11466.981</v>
      </c>
      <c r="AA145" s="7">
        <v>0.20094000000000001</v>
      </c>
      <c r="AB145" s="6">
        <v>6141.9790000000003</v>
      </c>
      <c r="AC145" s="7">
        <v>8.9620000000000005E-2</v>
      </c>
    </row>
    <row r="146" spans="1:29" hidden="1" x14ac:dyDescent="0.2">
      <c r="A146" s="5" t="s">
        <v>484</v>
      </c>
      <c r="B146" s="5" t="s">
        <v>485</v>
      </c>
      <c r="C146" s="5" t="s">
        <v>486</v>
      </c>
      <c r="D146" s="5" t="s">
        <v>40</v>
      </c>
      <c r="E146" s="5" t="s">
        <v>41</v>
      </c>
      <c r="F146" s="6">
        <v>2552.8809999999999</v>
      </c>
      <c r="G146" s="6">
        <v>2635.49</v>
      </c>
      <c r="H146" s="6">
        <v>2680.2170000000001</v>
      </c>
      <c r="I146" s="6">
        <v>2713.03</v>
      </c>
      <c r="J146" s="6">
        <v>2761.8</v>
      </c>
      <c r="K146" s="6">
        <v>2794.413</v>
      </c>
      <c r="L146" s="6">
        <v>2859.288</v>
      </c>
      <c r="M146" s="6">
        <v>2909.056</v>
      </c>
      <c r="N146" s="6">
        <v>2947.1779999999999</v>
      </c>
      <c r="O146" s="6">
        <v>2982.4650000000001</v>
      </c>
      <c r="P146" s="6">
        <v>3015</v>
      </c>
      <c r="Q146" s="6">
        <v>3019.8389999999999</v>
      </c>
      <c r="R146" s="6">
        <v>3019.0520000000001</v>
      </c>
      <c r="S146" s="6">
        <v>3024.779</v>
      </c>
      <c r="T146" s="6">
        <v>3032.8820000000001</v>
      </c>
      <c r="U146" s="6">
        <v>3046.4229999999998</v>
      </c>
      <c r="V146" s="6">
        <v>3033.7379999999998</v>
      </c>
      <c r="W146" s="6">
        <v>3074.3249999999998</v>
      </c>
      <c r="X146" s="6">
        <v>3184.6109999999999</v>
      </c>
      <c r="Y146" s="6">
        <v>3238.2829999999999</v>
      </c>
      <c r="Z146" s="6">
        <v>462.11900000000003</v>
      </c>
      <c r="AA146" s="7">
        <v>0.18101999999999999</v>
      </c>
      <c r="AB146" s="6">
        <v>223.28299999999999</v>
      </c>
      <c r="AC146" s="7">
        <v>7.4060000000000001E-2</v>
      </c>
    </row>
    <row r="147" spans="1:29" hidden="1" x14ac:dyDescent="0.2">
      <c r="A147" s="5" t="s">
        <v>487</v>
      </c>
      <c r="B147" s="5" t="s">
        <v>488</v>
      </c>
      <c r="C147" s="5" t="s">
        <v>489</v>
      </c>
      <c r="D147" s="5" t="s">
        <v>49</v>
      </c>
      <c r="E147" s="5" t="s">
        <v>41</v>
      </c>
      <c r="F147" s="6">
        <v>38745.466999999997</v>
      </c>
      <c r="G147" s="6">
        <v>39768.864999999998</v>
      </c>
      <c r="H147" s="6">
        <v>40854.773000000001</v>
      </c>
      <c r="I147" s="6">
        <v>41406.296000000002</v>
      </c>
      <c r="J147" s="6">
        <v>42241.294000000002</v>
      </c>
      <c r="K147" s="6">
        <v>43398.722000000002</v>
      </c>
      <c r="L147" s="6">
        <v>44761.718999999997</v>
      </c>
      <c r="M147" s="6">
        <v>46018.874000000003</v>
      </c>
      <c r="N147" s="6">
        <v>47234.962</v>
      </c>
      <c r="O147" s="6">
        <v>48366.98</v>
      </c>
      <c r="P147" s="6">
        <v>49324</v>
      </c>
      <c r="Q147" s="6">
        <v>49398.343999999997</v>
      </c>
      <c r="R147" s="6">
        <v>49803.985999999997</v>
      </c>
      <c r="S147" s="6">
        <v>50229.599000000002</v>
      </c>
      <c r="T147" s="6">
        <v>50880.915000000001</v>
      </c>
      <c r="U147" s="6">
        <v>51447.341999999997</v>
      </c>
      <c r="V147" s="6">
        <v>52159.946000000004</v>
      </c>
      <c r="W147" s="6">
        <v>53665.538</v>
      </c>
      <c r="X147" s="6">
        <v>54814.317999999999</v>
      </c>
      <c r="Y147" s="6">
        <v>55887.322</v>
      </c>
      <c r="Z147" s="6">
        <v>10578.532999999999</v>
      </c>
      <c r="AA147" s="7">
        <v>0.27302999999999999</v>
      </c>
      <c r="AB147" s="6">
        <v>6563.3220000000001</v>
      </c>
      <c r="AC147" s="7">
        <v>0.13306999999999999</v>
      </c>
    </row>
    <row r="148" spans="1:29" hidden="1" x14ac:dyDescent="0.2">
      <c r="A148" s="5" t="s">
        <v>490</v>
      </c>
      <c r="B148" s="5" t="s">
        <v>491</v>
      </c>
      <c r="C148" s="5" t="s">
        <v>492</v>
      </c>
      <c r="D148" s="5" t="s">
        <v>49</v>
      </c>
      <c r="E148" s="5" t="s">
        <v>41</v>
      </c>
      <c r="F148" s="6">
        <v>9538.5550000000003</v>
      </c>
      <c r="G148" s="6">
        <v>9525.1620000000003</v>
      </c>
      <c r="H148" s="6">
        <v>9583.5730000000003</v>
      </c>
      <c r="I148" s="6">
        <v>9509.6610000000001</v>
      </c>
      <c r="J148" s="6">
        <v>9532.3310000000001</v>
      </c>
      <c r="K148" s="6">
        <v>9621.2070000000003</v>
      </c>
      <c r="L148" s="6">
        <v>9745.02</v>
      </c>
      <c r="M148" s="6">
        <v>9839.67</v>
      </c>
      <c r="N148" s="6">
        <v>9938.7569999999996</v>
      </c>
      <c r="O148" s="6">
        <v>9995.3529999999992</v>
      </c>
      <c r="P148" s="6">
        <v>10014</v>
      </c>
      <c r="Q148" s="6">
        <v>10008.748</v>
      </c>
      <c r="R148" s="6">
        <v>10049.137000000001</v>
      </c>
      <c r="S148" s="6">
        <v>10109.652</v>
      </c>
      <c r="T148" s="6">
        <v>10144.32</v>
      </c>
      <c r="U148" s="6">
        <v>10140.255999999999</v>
      </c>
      <c r="V148" s="6">
        <v>10069.763000000001</v>
      </c>
      <c r="W148" s="6">
        <v>10170.654</v>
      </c>
      <c r="X148" s="6">
        <v>10237.746999999999</v>
      </c>
      <c r="Y148" s="6">
        <v>10298.772999999999</v>
      </c>
      <c r="Z148" s="6">
        <v>475.44499999999999</v>
      </c>
      <c r="AA148" s="7">
        <v>4.9840000000000002E-2</v>
      </c>
      <c r="AB148" s="6">
        <v>284.77300000000002</v>
      </c>
      <c r="AC148" s="7">
        <v>2.844E-2</v>
      </c>
    </row>
    <row r="149" spans="1:29" hidden="1" x14ac:dyDescent="0.2">
      <c r="A149" s="5" t="s">
        <v>494</v>
      </c>
      <c r="B149" s="5" t="s">
        <v>495</v>
      </c>
      <c r="C149" s="5" t="s">
        <v>496</v>
      </c>
      <c r="D149" s="5" t="s">
        <v>66</v>
      </c>
      <c r="E149" s="5" t="s">
        <v>41</v>
      </c>
      <c r="F149" s="6">
        <v>21757.682000000001</v>
      </c>
      <c r="G149" s="6">
        <v>21833.409</v>
      </c>
      <c r="H149" s="6">
        <v>21951.66</v>
      </c>
      <c r="I149" s="6">
        <v>21929.844000000001</v>
      </c>
      <c r="J149" s="6">
        <v>21935.906999999999</v>
      </c>
      <c r="K149" s="6">
        <v>21959.834999999999</v>
      </c>
      <c r="L149" s="6">
        <v>22179.671999999999</v>
      </c>
      <c r="M149" s="6">
        <v>22345.445</v>
      </c>
      <c r="N149" s="6">
        <v>22440.405999999999</v>
      </c>
      <c r="O149" s="6">
        <v>22511.899000000001</v>
      </c>
      <c r="P149" s="6">
        <v>22631</v>
      </c>
      <c r="Q149" s="6">
        <v>22642</v>
      </c>
      <c r="R149" s="6">
        <v>22622</v>
      </c>
      <c r="S149" s="6">
        <v>22652</v>
      </c>
      <c r="T149" s="6">
        <v>23242</v>
      </c>
      <c r="U149" s="6">
        <v>23480</v>
      </c>
      <c r="V149" s="6">
        <v>23660</v>
      </c>
      <c r="W149" s="6">
        <v>24210</v>
      </c>
      <c r="X149" s="6">
        <v>24270</v>
      </c>
      <c r="Y149" s="6">
        <v>24470</v>
      </c>
      <c r="Z149" s="6">
        <v>873.31799999999998</v>
      </c>
      <c r="AA149" s="7">
        <v>4.0140000000000002E-2</v>
      </c>
      <c r="AB149" s="6">
        <v>1839</v>
      </c>
      <c r="AC149" s="7">
        <v>8.1259999999999999E-2</v>
      </c>
    </row>
    <row r="150" spans="1:29" hidden="1" x14ac:dyDescent="0.2">
      <c r="A150" s="5" t="s">
        <v>497</v>
      </c>
      <c r="B150" s="5" t="s">
        <v>498</v>
      </c>
      <c r="C150" s="5" t="s">
        <v>499</v>
      </c>
      <c r="D150" s="5" t="s">
        <v>55</v>
      </c>
      <c r="E150" s="5" t="s">
        <v>41</v>
      </c>
      <c r="F150" s="6">
        <v>7842.9070000000002</v>
      </c>
      <c r="G150" s="6">
        <v>8061.24</v>
      </c>
      <c r="H150" s="6">
        <v>8238.8619999999992</v>
      </c>
      <c r="I150" s="6">
        <v>8343.0550000000003</v>
      </c>
      <c r="J150" s="6">
        <v>8568.0990000000002</v>
      </c>
      <c r="K150" s="6">
        <v>8814.5589999999993</v>
      </c>
      <c r="L150" s="6">
        <v>9081.1610000000001</v>
      </c>
      <c r="M150" s="6">
        <v>9352.3240000000005</v>
      </c>
      <c r="N150" s="6">
        <v>9486.5059999999994</v>
      </c>
      <c r="O150" s="6">
        <v>9603.0949999999993</v>
      </c>
      <c r="P150" s="6">
        <v>9693</v>
      </c>
      <c r="Q150" s="6">
        <v>9749.1779999999999</v>
      </c>
      <c r="R150" s="6">
        <v>9809.2029999999995</v>
      </c>
      <c r="S150" s="6">
        <v>9921.1610000000001</v>
      </c>
      <c r="T150" s="6">
        <v>10033.684999999999</v>
      </c>
      <c r="U150" s="6">
        <v>10171.118</v>
      </c>
      <c r="V150" s="6">
        <v>10315.317999999999</v>
      </c>
      <c r="W150" s="6">
        <v>10482.468000000001</v>
      </c>
      <c r="X150" s="6">
        <v>10718.315000000001</v>
      </c>
      <c r="Y150" s="6">
        <v>10970.403</v>
      </c>
      <c r="Z150" s="6">
        <v>1850.0930000000001</v>
      </c>
      <c r="AA150" s="7">
        <v>0.23588999999999999</v>
      </c>
      <c r="AB150" s="6">
        <v>1277.403</v>
      </c>
      <c r="AC150" s="7">
        <v>0.13178999999999999</v>
      </c>
    </row>
    <row r="151" spans="1:29" hidden="1" x14ac:dyDescent="0.2">
      <c r="A151" s="5" t="s">
        <v>500</v>
      </c>
      <c r="B151" s="5" t="s">
        <v>501</v>
      </c>
      <c r="C151" s="5" t="s">
        <v>502</v>
      </c>
      <c r="D151" s="5" t="s">
        <v>106</v>
      </c>
      <c r="E151" s="5" t="s">
        <v>41</v>
      </c>
      <c r="F151" s="6">
        <v>4654.42</v>
      </c>
      <c r="G151" s="6">
        <v>4724.18</v>
      </c>
      <c r="H151" s="6">
        <v>4781.9690000000001</v>
      </c>
      <c r="I151" s="6">
        <v>4821.3230000000003</v>
      </c>
      <c r="J151" s="6">
        <v>4879.6869999999999</v>
      </c>
      <c r="K151" s="6">
        <v>4930.38</v>
      </c>
      <c r="L151" s="6">
        <v>5015.8130000000001</v>
      </c>
      <c r="M151" s="6">
        <v>5025.8029999999999</v>
      </c>
      <c r="N151" s="6">
        <v>5083.22</v>
      </c>
      <c r="O151" s="6">
        <v>5168.3090000000002</v>
      </c>
      <c r="P151" s="6">
        <v>5225</v>
      </c>
      <c r="Q151" s="6">
        <v>5289.8639999999996</v>
      </c>
      <c r="R151" s="6">
        <v>5368.7960000000003</v>
      </c>
      <c r="S151" s="6">
        <v>5409.11</v>
      </c>
      <c r="T151" s="6">
        <v>5501.1570000000002</v>
      </c>
      <c r="U151" s="6">
        <v>5571.7349999999997</v>
      </c>
      <c r="V151" s="6">
        <v>5574.3389999999999</v>
      </c>
      <c r="W151" s="6">
        <v>5715.4269999999997</v>
      </c>
      <c r="X151" s="6">
        <v>5845.0389999999998</v>
      </c>
      <c r="Y151" s="6">
        <v>5947.5739999999996</v>
      </c>
      <c r="Z151" s="6">
        <v>570.58000000000004</v>
      </c>
      <c r="AA151" s="7">
        <v>0.12259</v>
      </c>
      <c r="AB151" s="6">
        <v>722.57399999999996</v>
      </c>
      <c r="AC151" s="7">
        <v>0.13829</v>
      </c>
    </row>
    <row r="152" spans="1:29" hidden="1" x14ac:dyDescent="0.2">
      <c r="A152" s="5" t="s">
        <v>503</v>
      </c>
      <c r="B152" s="5" t="s">
        <v>504</v>
      </c>
      <c r="C152" s="5" t="s">
        <v>505</v>
      </c>
      <c r="D152" s="5" t="s">
        <v>73</v>
      </c>
      <c r="E152" s="5" t="s">
        <v>41</v>
      </c>
      <c r="F152" s="6">
        <v>547.64800000000002</v>
      </c>
      <c r="G152" s="6">
        <v>538.34900000000005</v>
      </c>
      <c r="H152" s="6">
        <v>531.02700000000004</v>
      </c>
      <c r="I152" s="6">
        <v>522.09299999999996</v>
      </c>
      <c r="J152" s="6">
        <v>518.06399999999996</v>
      </c>
      <c r="K152" s="6">
        <v>517.06299999999999</v>
      </c>
      <c r="L152" s="6">
        <v>517.29</v>
      </c>
      <c r="M152" s="6">
        <v>510.30799999999999</v>
      </c>
      <c r="N152" s="6">
        <v>500.31799999999998</v>
      </c>
      <c r="O152" s="6">
        <v>490.71899999999999</v>
      </c>
      <c r="P152" s="6">
        <v>482</v>
      </c>
      <c r="Q152" s="6">
        <v>483.59300000000002</v>
      </c>
      <c r="R152" s="6">
        <v>483.25099999999998</v>
      </c>
      <c r="S152" s="6">
        <v>483.13600000000002</v>
      </c>
      <c r="T152" s="6">
        <v>482.19</v>
      </c>
      <c r="U152" s="6">
        <v>482.541</v>
      </c>
      <c r="V152" s="6">
        <v>484.30099999999999</v>
      </c>
      <c r="W152" s="6">
        <v>486.63900000000001</v>
      </c>
      <c r="X152" s="6">
        <v>491.61599999999999</v>
      </c>
      <c r="Y152" s="6">
        <v>490.75</v>
      </c>
      <c r="Z152" s="6">
        <v>-65.647999999999996</v>
      </c>
      <c r="AA152" s="7" t="s">
        <v>506</v>
      </c>
      <c r="AB152" s="6">
        <v>8.75</v>
      </c>
      <c r="AC152" s="7">
        <v>1.8149999999999999E-2</v>
      </c>
    </row>
    <row r="153" spans="1:29" hidden="1" x14ac:dyDescent="0.2">
      <c r="A153" s="5" t="s">
        <v>507</v>
      </c>
      <c r="B153" s="5" t="s">
        <v>508</v>
      </c>
      <c r="C153" s="5" t="s">
        <v>509</v>
      </c>
      <c r="D153" s="5" t="s">
        <v>55</v>
      </c>
      <c r="E153" s="5" t="s">
        <v>41</v>
      </c>
      <c r="F153" s="6">
        <v>30163.53</v>
      </c>
      <c r="G153" s="6">
        <v>30692.956999999999</v>
      </c>
      <c r="H153" s="6">
        <v>31244.988000000001</v>
      </c>
      <c r="I153" s="6">
        <v>31732.147000000001</v>
      </c>
      <c r="J153" s="6">
        <v>32163.96</v>
      </c>
      <c r="K153" s="6">
        <v>32700.185000000001</v>
      </c>
      <c r="L153" s="6">
        <v>33378.843999999997</v>
      </c>
      <c r="M153" s="6">
        <v>34051.646000000001</v>
      </c>
      <c r="N153" s="6">
        <v>34514.483999999997</v>
      </c>
      <c r="O153" s="6">
        <v>34686.974000000002</v>
      </c>
      <c r="P153" s="6">
        <v>34976</v>
      </c>
      <c r="Q153" s="6">
        <v>35061.315999999999</v>
      </c>
      <c r="R153" s="6">
        <v>35182.870999999999</v>
      </c>
      <c r="S153" s="6">
        <v>35246.53</v>
      </c>
      <c r="T153" s="6">
        <v>35639.110999999997</v>
      </c>
      <c r="U153" s="6">
        <v>36123.707000000002</v>
      </c>
      <c r="V153" s="6">
        <v>36985.43</v>
      </c>
      <c r="W153" s="6">
        <v>37797.985000000001</v>
      </c>
      <c r="X153" s="6">
        <v>38472.646000000001</v>
      </c>
      <c r="Y153" s="6">
        <v>39128.184999999998</v>
      </c>
      <c r="Z153" s="6">
        <v>4812.47</v>
      </c>
      <c r="AA153" s="7">
        <v>0.15955</v>
      </c>
      <c r="AB153" s="6">
        <v>4152.1850000000004</v>
      </c>
      <c r="AC153" s="7">
        <v>0.11872000000000001</v>
      </c>
    </row>
    <row r="154" spans="1:29" hidden="1" x14ac:dyDescent="0.2">
      <c r="A154" s="5" t="s">
        <v>510</v>
      </c>
      <c r="B154" s="5" t="s">
        <v>511</v>
      </c>
      <c r="C154" s="5" t="s">
        <v>512</v>
      </c>
      <c r="D154" s="5" t="s">
        <v>40</v>
      </c>
      <c r="E154" s="5" t="s">
        <v>41</v>
      </c>
      <c r="F154" s="6">
        <v>7216.1719999999996</v>
      </c>
      <c r="G154" s="6">
        <v>7339.0510000000004</v>
      </c>
      <c r="H154" s="6">
        <v>7407.4830000000002</v>
      </c>
      <c r="I154" s="6">
        <v>7428.8109999999997</v>
      </c>
      <c r="J154" s="6">
        <v>7500.7950000000001</v>
      </c>
      <c r="K154" s="6">
        <v>7583.4279999999999</v>
      </c>
      <c r="L154" s="6">
        <v>7667.7240000000002</v>
      </c>
      <c r="M154" s="6">
        <v>7717.4769999999999</v>
      </c>
      <c r="N154" s="6">
        <v>7739.3850000000002</v>
      </c>
      <c r="O154" s="6">
        <v>7768.491</v>
      </c>
      <c r="P154" s="6">
        <v>7795</v>
      </c>
      <c r="Q154" s="6">
        <v>7804.143</v>
      </c>
      <c r="R154" s="6">
        <v>7808.3429999999998</v>
      </c>
      <c r="S154" s="6">
        <v>7821.3760000000002</v>
      </c>
      <c r="T154" s="6">
        <v>7786.3710000000001</v>
      </c>
      <c r="U154" s="6">
        <v>7781.1019999999999</v>
      </c>
      <c r="V154" s="6">
        <v>7726.0519999999997</v>
      </c>
      <c r="W154" s="6">
        <v>7754.32</v>
      </c>
      <c r="X154" s="6">
        <v>7830.26</v>
      </c>
      <c r="Y154" s="6">
        <v>7847.0630000000001</v>
      </c>
      <c r="Z154" s="6">
        <v>578.82799999999997</v>
      </c>
      <c r="AA154" s="7">
        <v>8.0210000000000004E-2</v>
      </c>
      <c r="AB154" s="6">
        <v>52.063000000000002</v>
      </c>
      <c r="AC154" s="7">
        <v>6.6800000000000002E-3</v>
      </c>
    </row>
    <row r="155" spans="1:29" hidden="1" x14ac:dyDescent="0.2">
      <c r="A155" s="5" t="s">
        <v>513</v>
      </c>
      <c r="B155" s="5" t="s">
        <v>514</v>
      </c>
      <c r="C155" s="5" t="s">
        <v>515</v>
      </c>
      <c r="D155" s="5" t="s">
        <v>40</v>
      </c>
      <c r="E155" s="5" t="s">
        <v>41</v>
      </c>
      <c r="F155" s="6">
        <v>2645.8820000000001</v>
      </c>
      <c r="G155" s="6">
        <v>2652.915</v>
      </c>
      <c r="H155" s="6">
        <v>2654.9490000000001</v>
      </c>
      <c r="I155" s="6">
        <v>2645.1390000000001</v>
      </c>
      <c r="J155" s="6">
        <v>2648.5590000000002</v>
      </c>
      <c r="K155" s="6">
        <v>2651.8</v>
      </c>
      <c r="L155" s="6">
        <v>2673.096</v>
      </c>
      <c r="M155" s="6">
        <v>2685.7730000000001</v>
      </c>
      <c r="N155" s="6">
        <v>2697.623</v>
      </c>
      <c r="O155" s="6">
        <v>2693.9960000000001</v>
      </c>
      <c r="P155" s="6">
        <v>2680</v>
      </c>
      <c r="Q155" s="6">
        <v>2697.8069999999998</v>
      </c>
      <c r="R155" s="6">
        <v>2706.886</v>
      </c>
      <c r="S155" s="6">
        <v>2704.1779999999999</v>
      </c>
      <c r="T155" s="6">
        <v>2715.6619999999998</v>
      </c>
      <c r="U155" s="6">
        <v>2735.1959999999999</v>
      </c>
      <c r="V155" s="6">
        <v>2742.0709999999999</v>
      </c>
      <c r="W155" s="6">
        <v>2751.8029999999999</v>
      </c>
      <c r="X155" s="6">
        <v>2806.308</v>
      </c>
      <c r="Y155" s="6">
        <v>2842.6750000000002</v>
      </c>
      <c r="Z155" s="6">
        <v>34.118000000000002</v>
      </c>
      <c r="AA155" s="7">
        <v>1.289E-2</v>
      </c>
      <c r="AB155" s="6">
        <v>162.67500000000001</v>
      </c>
      <c r="AC155" s="7">
        <v>6.0699999999999997E-2</v>
      </c>
    </row>
    <row r="156" spans="1:29" hidden="1" x14ac:dyDescent="0.2">
      <c r="A156" s="5" t="s">
        <v>516</v>
      </c>
      <c r="B156" s="5" t="s">
        <v>517</v>
      </c>
      <c r="C156" s="5" t="s">
        <v>518</v>
      </c>
      <c r="D156" s="5" t="s">
        <v>106</v>
      </c>
      <c r="E156" s="5" t="s">
        <v>41</v>
      </c>
      <c r="F156" s="6">
        <v>31743.803</v>
      </c>
      <c r="G156" s="6">
        <v>32364.613000000001</v>
      </c>
      <c r="H156" s="6">
        <v>32918.925000000003</v>
      </c>
      <c r="I156" s="6">
        <v>33266.307000000001</v>
      </c>
      <c r="J156" s="6">
        <v>34007.730000000003</v>
      </c>
      <c r="K156" s="6">
        <v>34594.019</v>
      </c>
      <c r="L156" s="6">
        <v>35426.300999999999</v>
      </c>
      <c r="M156" s="6">
        <v>36387.095000000001</v>
      </c>
      <c r="N156" s="6">
        <v>37473.536999999997</v>
      </c>
      <c r="O156" s="6">
        <v>38331.055</v>
      </c>
      <c r="P156" s="6">
        <v>39044</v>
      </c>
      <c r="Q156" s="6">
        <v>39382.300999999999</v>
      </c>
      <c r="R156" s="6">
        <v>39838.396999999997</v>
      </c>
      <c r="S156" s="6">
        <v>40200.665999999997</v>
      </c>
      <c r="T156" s="6">
        <v>40705.192999999999</v>
      </c>
      <c r="U156" s="6">
        <v>41341.06</v>
      </c>
      <c r="V156" s="6">
        <v>41592.781999999999</v>
      </c>
      <c r="W156" s="6">
        <v>42149.684999999998</v>
      </c>
      <c r="X156" s="6">
        <v>43316.305999999997</v>
      </c>
      <c r="Y156" s="6">
        <v>44074.771999999997</v>
      </c>
      <c r="Z156" s="6">
        <v>7300.1970000000001</v>
      </c>
      <c r="AA156" s="7">
        <v>0.22997000000000001</v>
      </c>
      <c r="AB156" s="6">
        <v>5030.7719999999999</v>
      </c>
      <c r="AC156" s="7">
        <v>0.12884999999999999</v>
      </c>
    </row>
    <row r="157" spans="1:29" hidden="1" x14ac:dyDescent="0.2">
      <c r="A157" s="5" t="s">
        <v>519</v>
      </c>
      <c r="B157" s="5" t="s">
        <v>520</v>
      </c>
      <c r="C157" s="5" t="s">
        <v>521</v>
      </c>
      <c r="D157" s="5" t="s">
        <v>40</v>
      </c>
      <c r="E157" s="5" t="s">
        <v>41</v>
      </c>
      <c r="F157" s="6">
        <v>3529.6489999999999</v>
      </c>
      <c r="G157" s="6">
        <v>3580.549</v>
      </c>
      <c r="H157" s="6">
        <v>3629.0940000000001</v>
      </c>
      <c r="I157" s="6">
        <v>3655.3780000000002</v>
      </c>
      <c r="J157" s="6">
        <v>3700.855</v>
      </c>
      <c r="K157" s="6">
        <v>3748.4380000000001</v>
      </c>
      <c r="L157" s="6">
        <v>3825.4380000000001</v>
      </c>
      <c r="M157" s="6">
        <v>3887.6419999999998</v>
      </c>
      <c r="N157" s="6">
        <v>3941.1010000000001</v>
      </c>
      <c r="O157" s="6">
        <v>3975.837</v>
      </c>
      <c r="P157" s="6">
        <v>3994</v>
      </c>
      <c r="Q157" s="6">
        <v>4047.279</v>
      </c>
      <c r="R157" s="6">
        <v>4081.6309999999999</v>
      </c>
      <c r="S157" s="6">
        <v>4095.306</v>
      </c>
      <c r="T157" s="6">
        <v>4100.3919999999998</v>
      </c>
      <c r="U157" s="6">
        <v>4115.3429999999998</v>
      </c>
      <c r="V157" s="6">
        <v>4129.5940000000001</v>
      </c>
      <c r="W157" s="6">
        <v>4220.5630000000001</v>
      </c>
      <c r="X157" s="6">
        <v>4318.0950000000003</v>
      </c>
      <c r="Y157" s="6">
        <v>4443.1239999999998</v>
      </c>
      <c r="Z157" s="6">
        <v>464.351</v>
      </c>
      <c r="AA157" s="7">
        <v>0.13156000000000001</v>
      </c>
      <c r="AB157" s="6">
        <v>449.12400000000002</v>
      </c>
      <c r="AC157" s="7">
        <v>0.11244999999999999</v>
      </c>
    </row>
    <row r="158" spans="1:29" hidden="1" x14ac:dyDescent="0.2">
      <c r="A158" s="5" t="s">
        <v>522</v>
      </c>
      <c r="B158" s="5" t="s">
        <v>523</v>
      </c>
      <c r="C158" s="5" t="s">
        <v>524</v>
      </c>
      <c r="D158" s="5" t="s">
        <v>91</v>
      </c>
      <c r="E158" s="5" t="s">
        <v>41</v>
      </c>
      <c r="F158" s="6">
        <v>4395.2070000000003</v>
      </c>
      <c r="G158" s="6">
        <v>4382.7280000000001</v>
      </c>
      <c r="H158" s="6">
        <v>4350.893</v>
      </c>
      <c r="I158" s="6">
        <v>4365.4650000000001</v>
      </c>
      <c r="J158" s="6">
        <v>4363.8109999999997</v>
      </c>
      <c r="K158" s="6">
        <v>4358.7240000000002</v>
      </c>
      <c r="L158" s="6">
        <v>4368.8710000000001</v>
      </c>
      <c r="M158" s="6">
        <v>4381.5720000000001</v>
      </c>
      <c r="N158" s="6">
        <v>4388.2780000000002</v>
      </c>
      <c r="O158" s="6">
        <v>4386.6729999999998</v>
      </c>
      <c r="P158" s="6">
        <v>4377</v>
      </c>
      <c r="Q158" s="6">
        <v>4404.6580000000004</v>
      </c>
      <c r="R158" s="6">
        <v>4436.348</v>
      </c>
      <c r="S158" s="6">
        <v>4436.34</v>
      </c>
      <c r="T158" s="6">
        <v>4437.5410000000002</v>
      </c>
      <c r="U158" s="6">
        <v>4451.0429999999997</v>
      </c>
      <c r="V158" s="6">
        <v>4429.3869999999997</v>
      </c>
      <c r="W158" s="6">
        <v>4457.8500000000004</v>
      </c>
      <c r="X158" s="6">
        <v>4476.1390000000001</v>
      </c>
      <c r="Y158" s="6">
        <v>4491.5429999999997</v>
      </c>
      <c r="Z158" s="6">
        <v>-18.207000000000001</v>
      </c>
      <c r="AA158" s="7" t="s">
        <v>1058</v>
      </c>
      <c r="AB158" s="6">
        <v>114.54300000000001</v>
      </c>
      <c r="AC158" s="7">
        <v>2.6169999999999999E-2</v>
      </c>
    </row>
    <row r="159" spans="1:29" hidden="1" x14ac:dyDescent="0.2">
      <c r="A159" s="5" t="s">
        <v>526</v>
      </c>
      <c r="B159" s="5" t="s">
        <v>527</v>
      </c>
      <c r="C159" s="5" t="s">
        <v>528</v>
      </c>
      <c r="D159" s="5" t="s">
        <v>55</v>
      </c>
      <c r="E159" s="5" t="s">
        <v>41</v>
      </c>
      <c r="F159" s="6">
        <v>11893.933000000001</v>
      </c>
      <c r="G159" s="6">
        <v>12190.482</v>
      </c>
      <c r="H159" s="6">
        <v>12423.297</v>
      </c>
      <c r="I159" s="6">
        <v>12548.17</v>
      </c>
      <c r="J159" s="6">
        <v>12852.471</v>
      </c>
      <c r="K159" s="6">
        <v>13189.49</v>
      </c>
      <c r="L159" s="6">
        <v>13555.278</v>
      </c>
      <c r="M159" s="6">
        <v>13927.241</v>
      </c>
      <c r="N159" s="6">
        <v>14097.148999999999</v>
      </c>
      <c r="O159" s="6">
        <v>14244.295</v>
      </c>
      <c r="P159" s="6">
        <v>14345</v>
      </c>
      <c r="Q159" s="6">
        <v>14493.867</v>
      </c>
      <c r="R159" s="6">
        <v>14564.95</v>
      </c>
      <c r="S159" s="6">
        <v>14621.092000000001</v>
      </c>
      <c r="T159" s="6">
        <v>14749.903</v>
      </c>
      <c r="U159" s="6">
        <v>14874.565000000001</v>
      </c>
      <c r="V159" s="6">
        <v>15051.258</v>
      </c>
      <c r="W159" s="6">
        <v>15273.195</v>
      </c>
      <c r="X159" s="6">
        <v>15465.861000000001</v>
      </c>
      <c r="Y159" s="6">
        <v>15836.588</v>
      </c>
      <c r="Z159" s="6">
        <v>2451.067</v>
      </c>
      <c r="AA159" s="7">
        <v>0.20608000000000001</v>
      </c>
      <c r="AB159" s="6">
        <v>1491.588</v>
      </c>
      <c r="AC159" s="7">
        <v>0.10398</v>
      </c>
    </row>
    <row r="160" spans="1:29" hidden="1" x14ac:dyDescent="0.2">
      <c r="A160" s="5" t="s">
        <v>529</v>
      </c>
      <c r="B160" s="5" t="s">
        <v>530</v>
      </c>
      <c r="C160" s="5" t="s">
        <v>531</v>
      </c>
      <c r="D160" s="5" t="s">
        <v>73</v>
      </c>
      <c r="E160" s="5" t="s">
        <v>41</v>
      </c>
      <c r="F160" s="6">
        <v>310.29199999999997</v>
      </c>
      <c r="G160" s="6">
        <v>310.93</v>
      </c>
      <c r="H160" s="6">
        <v>312.79899999999998</v>
      </c>
      <c r="I160" s="6">
        <v>313.61799999999999</v>
      </c>
      <c r="J160" s="6">
        <v>317.33</v>
      </c>
      <c r="K160" s="6">
        <v>322.82600000000002</v>
      </c>
      <c r="L160" s="6">
        <v>329.23399999999998</v>
      </c>
      <c r="M160" s="6">
        <v>331.24400000000003</v>
      </c>
      <c r="N160" s="6">
        <v>331.29300000000001</v>
      </c>
      <c r="O160" s="6">
        <v>331.44900000000001</v>
      </c>
      <c r="P160" s="6">
        <v>332</v>
      </c>
      <c r="Q160" s="6">
        <v>331.59500000000003</v>
      </c>
      <c r="R160" s="6">
        <v>331.185</v>
      </c>
      <c r="S160" s="6">
        <v>335.71699999999998</v>
      </c>
      <c r="T160" s="6">
        <v>335.01400000000001</v>
      </c>
      <c r="U160" s="6">
        <v>338.16899999999998</v>
      </c>
      <c r="V160" s="6">
        <v>336.37599999999998</v>
      </c>
      <c r="W160" s="6">
        <v>346.83699999999999</v>
      </c>
      <c r="X160" s="6">
        <v>351.05099999999999</v>
      </c>
      <c r="Y160" s="6">
        <v>352.65800000000002</v>
      </c>
      <c r="Z160" s="6">
        <v>21.707999999999998</v>
      </c>
      <c r="AA160" s="7">
        <v>6.9959999999999994E-2</v>
      </c>
      <c r="AB160" s="6">
        <v>20.658000000000001</v>
      </c>
      <c r="AC160" s="7">
        <v>6.2219999999999998E-2</v>
      </c>
    </row>
    <row r="161" spans="1:29" hidden="1" x14ac:dyDescent="0.2">
      <c r="A161" s="5" t="s">
        <v>532</v>
      </c>
      <c r="B161" s="5" t="s">
        <v>533</v>
      </c>
      <c r="C161" s="5" t="s">
        <v>534</v>
      </c>
      <c r="D161" s="5" t="s">
        <v>55</v>
      </c>
      <c r="E161" s="5" t="s">
        <v>41</v>
      </c>
      <c r="F161" s="6">
        <v>30547.594000000001</v>
      </c>
      <c r="G161" s="6">
        <v>31041.311000000002</v>
      </c>
      <c r="H161" s="6">
        <v>31616.096000000001</v>
      </c>
      <c r="I161" s="6">
        <v>31929.159</v>
      </c>
      <c r="J161" s="6">
        <v>32653.593000000001</v>
      </c>
      <c r="K161" s="6">
        <v>33203.288</v>
      </c>
      <c r="L161" s="6">
        <v>33963.887000000002</v>
      </c>
      <c r="M161" s="6">
        <v>34620.523999999998</v>
      </c>
      <c r="N161" s="6">
        <v>35194.786999999997</v>
      </c>
      <c r="O161" s="6">
        <v>35687.553999999996</v>
      </c>
      <c r="P161" s="6">
        <v>35887</v>
      </c>
      <c r="Q161" s="6">
        <v>35992.127999999997</v>
      </c>
      <c r="R161" s="6">
        <v>36258.972000000002</v>
      </c>
      <c r="S161" s="6">
        <v>36685.118999999999</v>
      </c>
      <c r="T161" s="6">
        <v>37125.675999999999</v>
      </c>
      <c r="U161" s="6">
        <v>37503.800000000003</v>
      </c>
      <c r="V161" s="6">
        <v>37787.93</v>
      </c>
      <c r="W161" s="6">
        <v>38462.057000000001</v>
      </c>
      <c r="X161" s="6">
        <v>38991.552000000003</v>
      </c>
      <c r="Y161" s="6">
        <v>39628.474999999999</v>
      </c>
      <c r="Z161" s="6">
        <v>5339.4059999999999</v>
      </c>
      <c r="AA161" s="7">
        <v>0.17479</v>
      </c>
      <c r="AB161" s="6">
        <v>3741.4749999999999</v>
      </c>
      <c r="AC161" s="7">
        <v>0.10426000000000001</v>
      </c>
    </row>
    <row r="162" spans="1:29" hidden="1" x14ac:dyDescent="0.2">
      <c r="A162" s="5" t="s">
        <v>535</v>
      </c>
      <c r="B162" s="5" t="s">
        <v>536</v>
      </c>
      <c r="C162" s="5" t="s">
        <v>537</v>
      </c>
      <c r="D162" s="5" t="s">
        <v>55</v>
      </c>
      <c r="E162" s="5" t="s">
        <v>41</v>
      </c>
      <c r="F162" s="6">
        <v>76871.881999999998</v>
      </c>
      <c r="G162" s="6">
        <v>78601.7</v>
      </c>
      <c r="H162" s="6">
        <v>80307.472999999998</v>
      </c>
      <c r="I162" s="6">
        <v>81900.312000000005</v>
      </c>
      <c r="J162" s="6">
        <v>83264.81</v>
      </c>
      <c r="K162" s="6">
        <v>85096.004000000001</v>
      </c>
      <c r="L162" s="6">
        <v>87218.819000000003</v>
      </c>
      <c r="M162" s="6">
        <v>89148.702999999994</v>
      </c>
      <c r="N162" s="6">
        <v>90661.006999999998</v>
      </c>
      <c r="O162" s="6">
        <v>91708.031000000003</v>
      </c>
      <c r="P162" s="6">
        <v>92877</v>
      </c>
      <c r="Q162" s="6">
        <v>93362.952999999994</v>
      </c>
      <c r="R162" s="6">
        <v>94132.710999999996</v>
      </c>
      <c r="S162" s="6">
        <v>94994.142999999996</v>
      </c>
      <c r="T162" s="6">
        <v>96092.724000000002</v>
      </c>
      <c r="U162" s="6">
        <v>98350.385999999999</v>
      </c>
      <c r="V162" s="6">
        <v>100169.81200000001</v>
      </c>
      <c r="W162" s="6">
        <v>102209.035</v>
      </c>
      <c r="X162" s="6">
        <v>103747.41899999999</v>
      </c>
      <c r="Y162" s="6">
        <v>106125.539</v>
      </c>
      <c r="Z162" s="6">
        <v>16005.118</v>
      </c>
      <c r="AA162" s="7">
        <v>0.20821000000000001</v>
      </c>
      <c r="AB162" s="6">
        <v>13248.539000000001</v>
      </c>
      <c r="AC162" s="7">
        <v>0.14265</v>
      </c>
    </row>
    <row r="163" spans="1:29" hidden="1" x14ac:dyDescent="0.2">
      <c r="A163" s="5" t="s">
        <v>538</v>
      </c>
      <c r="B163" s="5" t="s">
        <v>539</v>
      </c>
      <c r="C163" s="5" t="s">
        <v>540</v>
      </c>
      <c r="D163" s="5" t="s">
        <v>91</v>
      </c>
      <c r="E163" s="5" t="s">
        <v>41</v>
      </c>
      <c r="F163" s="6">
        <v>8153.366</v>
      </c>
      <c r="G163" s="6">
        <v>8127.25</v>
      </c>
      <c r="H163" s="6">
        <v>8062.7449999999999</v>
      </c>
      <c r="I163" s="6">
        <v>8090.625</v>
      </c>
      <c r="J163" s="6">
        <v>8079.6620000000003</v>
      </c>
      <c r="K163" s="6">
        <v>8063.2539999999999</v>
      </c>
      <c r="L163" s="6">
        <v>8069.2359999999999</v>
      </c>
      <c r="M163" s="6">
        <v>8077.1409999999996</v>
      </c>
      <c r="N163" s="6">
        <v>8084.067</v>
      </c>
      <c r="O163" s="6">
        <v>8074.6639999999998</v>
      </c>
      <c r="P163" s="6">
        <v>8049</v>
      </c>
      <c r="Q163" s="6">
        <v>8142.7359999999999</v>
      </c>
      <c r="R163" s="6">
        <v>8187.6049999999996</v>
      </c>
      <c r="S163" s="6">
        <v>8213.0239999999994</v>
      </c>
      <c r="T163" s="6">
        <v>8274.11</v>
      </c>
      <c r="U163" s="6">
        <v>8320.8549999999996</v>
      </c>
      <c r="V163" s="6">
        <v>8288.5820000000003</v>
      </c>
      <c r="W163" s="6">
        <v>8388.4030000000002</v>
      </c>
      <c r="X163" s="6">
        <v>8457.5020000000004</v>
      </c>
      <c r="Y163" s="6">
        <v>8547.7900000000009</v>
      </c>
      <c r="Z163" s="6">
        <v>-104.366</v>
      </c>
      <c r="AA163" s="7" t="s">
        <v>1059</v>
      </c>
      <c r="AB163" s="6">
        <v>498.79</v>
      </c>
      <c r="AC163" s="7">
        <v>6.1969999999999997E-2</v>
      </c>
    </row>
    <row r="164" spans="1:29" hidden="1" x14ac:dyDescent="0.2">
      <c r="A164" s="5" t="s">
        <v>542</v>
      </c>
      <c r="B164" s="5" t="s">
        <v>543</v>
      </c>
      <c r="C164" s="5" t="s">
        <v>544</v>
      </c>
      <c r="D164" s="5" t="s">
        <v>40</v>
      </c>
      <c r="E164" s="5" t="s">
        <v>41</v>
      </c>
      <c r="F164" s="6">
        <v>3790.2910000000002</v>
      </c>
      <c r="G164" s="6">
        <v>3847.721</v>
      </c>
      <c r="H164" s="6">
        <v>3902.1149999999998</v>
      </c>
      <c r="I164" s="6">
        <v>3933.252</v>
      </c>
      <c r="J164" s="6">
        <v>3984.8690000000001</v>
      </c>
      <c r="K164" s="6">
        <v>4038.5859999999998</v>
      </c>
      <c r="L164" s="6">
        <v>4123.9319999999998</v>
      </c>
      <c r="M164" s="6">
        <v>4193.5590000000002</v>
      </c>
      <c r="N164" s="6">
        <v>4253.92</v>
      </c>
      <c r="O164" s="6">
        <v>4293.9470000000001</v>
      </c>
      <c r="P164" s="6">
        <v>4316</v>
      </c>
      <c r="Q164" s="6">
        <v>4341.1729999999998</v>
      </c>
      <c r="R164" s="6">
        <v>4358.0140000000001</v>
      </c>
      <c r="S164" s="6">
        <v>4360.1279999999997</v>
      </c>
      <c r="T164" s="6">
        <v>4391.0550000000003</v>
      </c>
      <c r="U164" s="6">
        <v>4411.7139999999999</v>
      </c>
      <c r="V164" s="6">
        <v>4461.8289999999997</v>
      </c>
      <c r="W164" s="6">
        <v>4515.0230000000001</v>
      </c>
      <c r="X164" s="6">
        <v>4589.0290000000005</v>
      </c>
      <c r="Y164" s="6">
        <v>4651.223</v>
      </c>
      <c r="Z164" s="6">
        <v>525.70899999999995</v>
      </c>
      <c r="AA164" s="7">
        <v>0.13869999999999999</v>
      </c>
      <c r="AB164" s="6">
        <v>335.22300000000001</v>
      </c>
      <c r="AC164" s="7">
        <v>7.7670000000000003E-2</v>
      </c>
    </row>
    <row r="165" spans="1:29" hidden="1" x14ac:dyDescent="0.2">
      <c r="A165" s="5" t="s">
        <v>545</v>
      </c>
      <c r="B165" s="5" t="s">
        <v>546</v>
      </c>
      <c r="C165" s="5" t="s">
        <v>547</v>
      </c>
      <c r="D165" s="5" t="s">
        <v>73</v>
      </c>
      <c r="E165" s="5" t="s">
        <v>41</v>
      </c>
      <c r="F165" s="6">
        <v>1963.0060000000001</v>
      </c>
      <c r="G165" s="6">
        <v>1971.992</v>
      </c>
      <c r="H165" s="6">
        <v>1983.8050000000001</v>
      </c>
      <c r="I165" s="6">
        <v>1979.51</v>
      </c>
      <c r="J165" s="6">
        <v>1994.653</v>
      </c>
      <c r="K165" s="6">
        <v>2031.6279999999999</v>
      </c>
      <c r="L165" s="6">
        <v>2085.1640000000002</v>
      </c>
      <c r="M165" s="6">
        <v>2099.6390000000001</v>
      </c>
      <c r="N165" s="6">
        <v>2129.8440000000001</v>
      </c>
      <c r="O165" s="6">
        <v>2132.1889999999999</v>
      </c>
      <c r="P165" s="6">
        <v>2142</v>
      </c>
      <c r="Q165" s="6">
        <v>2147.3560000000002</v>
      </c>
      <c r="R165" s="6">
        <v>2152.0610000000001</v>
      </c>
      <c r="S165" s="6">
        <v>2165.6909999999998</v>
      </c>
      <c r="T165" s="6">
        <v>2148.6210000000001</v>
      </c>
      <c r="U165" s="6">
        <v>2143.768</v>
      </c>
      <c r="V165" s="6">
        <v>2132.6509999999998</v>
      </c>
      <c r="W165" s="6">
        <v>2150.4180000000001</v>
      </c>
      <c r="X165" s="6">
        <v>2179.7150000000001</v>
      </c>
      <c r="Y165" s="6">
        <v>2211.2420000000002</v>
      </c>
      <c r="Z165" s="6">
        <v>178.994</v>
      </c>
      <c r="AA165" s="7">
        <v>9.1179999999999997E-2</v>
      </c>
      <c r="AB165" s="6">
        <v>69.242000000000004</v>
      </c>
      <c r="AC165" s="7">
        <v>3.2329999999999998E-2</v>
      </c>
    </row>
    <row r="166" spans="1:29" hidden="1" x14ac:dyDescent="0.2">
      <c r="A166" s="5" t="s">
        <v>548</v>
      </c>
      <c r="B166" s="5" t="s">
        <v>549</v>
      </c>
      <c r="C166" s="5" t="s">
        <v>550</v>
      </c>
      <c r="D166" s="5" t="s">
        <v>106</v>
      </c>
      <c r="E166" s="5" t="s">
        <v>41</v>
      </c>
      <c r="F166" s="6">
        <v>1293.3579999999999</v>
      </c>
      <c r="G166" s="6">
        <v>1299.9090000000001</v>
      </c>
      <c r="H166" s="6">
        <v>1302.6020000000001</v>
      </c>
      <c r="I166" s="6">
        <v>1302.529</v>
      </c>
      <c r="J166" s="6">
        <v>1306.5989999999999</v>
      </c>
      <c r="K166" s="6">
        <v>1307.2919999999999</v>
      </c>
      <c r="L166" s="6">
        <v>1316.9069999999999</v>
      </c>
      <c r="M166" s="6">
        <v>1309.4760000000001</v>
      </c>
      <c r="N166" s="6">
        <v>1312.5540000000001</v>
      </c>
      <c r="O166" s="6">
        <v>1323.404</v>
      </c>
      <c r="P166" s="6">
        <v>1327</v>
      </c>
      <c r="Q166" s="6">
        <v>1321.038</v>
      </c>
      <c r="R166" s="6">
        <v>1323.124</v>
      </c>
      <c r="S166" s="6">
        <v>1320.5250000000001</v>
      </c>
      <c r="T166" s="6">
        <v>1316.5740000000001</v>
      </c>
      <c r="U166" s="6">
        <v>1326.732</v>
      </c>
      <c r="V166" s="6">
        <v>1314.127</v>
      </c>
      <c r="W166" s="6">
        <v>1318.17</v>
      </c>
      <c r="X166" s="6">
        <v>1322.5429999999999</v>
      </c>
      <c r="Y166" s="6">
        <v>1323.654</v>
      </c>
      <c r="Z166" s="6">
        <v>33.642000000000003</v>
      </c>
      <c r="AA166" s="7">
        <v>2.6009999999999998E-2</v>
      </c>
      <c r="AB166" s="6">
        <v>-3.3460000000000001</v>
      </c>
      <c r="AC166" s="7" t="s">
        <v>1060</v>
      </c>
    </row>
    <row r="167" spans="1:29" hidden="1" x14ac:dyDescent="0.2">
      <c r="A167" s="5" t="s">
        <v>552</v>
      </c>
      <c r="B167" s="5" t="s">
        <v>553</v>
      </c>
      <c r="C167" s="5" t="s">
        <v>554</v>
      </c>
      <c r="D167" s="5" t="s">
        <v>49</v>
      </c>
      <c r="E167" s="5" t="s">
        <v>41</v>
      </c>
      <c r="F167" s="6">
        <v>7198.567</v>
      </c>
      <c r="G167" s="6">
        <v>7308.6549999999997</v>
      </c>
      <c r="H167" s="6">
        <v>7371.7619999999997</v>
      </c>
      <c r="I167" s="6">
        <v>7448.17</v>
      </c>
      <c r="J167" s="6">
        <v>7487.777</v>
      </c>
      <c r="K167" s="6">
        <v>7569.5910000000003</v>
      </c>
      <c r="L167" s="6">
        <v>7646.2889999999998</v>
      </c>
      <c r="M167" s="6">
        <v>7804.1570000000002</v>
      </c>
      <c r="N167" s="6">
        <v>7887.0079999999998</v>
      </c>
      <c r="O167" s="6">
        <v>7967.1090000000004</v>
      </c>
      <c r="P167" s="6">
        <v>7987</v>
      </c>
      <c r="Q167" s="6">
        <v>7987.0919999999996</v>
      </c>
      <c r="R167" s="6">
        <v>8036.6509999999998</v>
      </c>
      <c r="S167" s="6">
        <v>8062.7079999999996</v>
      </c>
      <c r="T167" s="6">
        <v>8088.924</v>
      </c>
      <c r="U167" s="6">
        <v>8131.1189999999997</v>
      </c>
      <c r="V167" s="6">
        <v>8155.9139999999998</v>
      </c>
      <c r="W167" s="6">
        <v>8194.0990000000002</v>
      </c>
      <c r="X167" s="6">
        <v>8313.8619999999992</v>
      </c>
      <c r="Y167" s="6">
        <v>8462.5740000000005</v>
      </c>
      <c r="Z167" s="6">
        <v>788.43299999999999</v>
      </c>
      <c r="AA167" s="7">
        <v>0.10953</v>
      </c>
      <c r="AB167" s="6">
        <v>475.57400000000001</v>
      </c>
      <c r="AC167" s="7">
        <v>5.9540000000000003E-2</v>
      </c>
    </row>
    <row r="168" spans="1:29" hidden="1" x14ac:dyDescent="0.2">
      <c r="A168" s="5" t="s">
        <v>555</v>
      </c>
      <c r="B168" s="5" t="s">
        <v>556</v>
      </c>
      <c r="C168" s="5" t="s">
        <v>557</v>
      </c>
      <c r="D168" s="5" t="s">
        <v>49</v>
      </c>
      <c r="E168" s="5" t="s">
        <v>41</v>
      </c>
      <c r="F168" s="6">
        <v>7296.5680000000002</v>
      </c>
      <c r="G168" s="6">
        <v>7424.9</v>
      </c>
      <c r="H168" s="6">
        <v>7557.7079999999996</v>
      </c>
      <c r="I168" s="6">
        <v>7669.86</v>
      </c>
      <c r="J168" s="6">
        <v>7800.0810000000001</v>
      </c>
      <c r="K168" s="6">
        <v>7960.3109999999997</v>
      </c>
      <c r="L168" s="6">
        <v>8148.2169999999996</v>
      </c>
      <c r="M168" s="6">
        <v>8306.8799999999992</v>
      </c>
      <c r="N168" s="6">
        <v>8477.1020000000008</v>
      </c>
      <c r="O168" s="6">
        <v>8605.0939999999991</v>
      </c>
      <c r="P168" s="6">
        <v>8697</v>
      </c>
      <c r="Q168" s="6">
        <v>8717.5820000000003</v>
      </c>
      <c r="R168" s="6">
        <v>8737.7929999999997</v>
      </c>
      <c r="S168" s="6">
        <v>8734.1029999999992</v>
      </c>
      <c r="T168" s="6">
        <v>8743.4359999999997</v>
      </c>
      <c r="U168" s="6">
        <v>8744.5949999999993</v>
      </c>
      <c r="V168" s="6">
        <v>8764.8189999999995</v>
      </c>
      <c r="W168" s="6">
        <v>8873.9779999999992</v>
      </c>
      <c r="X168" s="6">
        <v>8974.0679999999993</v>
      </c>
      <c r="Y168" s="6">
        <v>9088.7240000000002</v>
      </c>
      <c r="Z168" s="6">
        <v>1400.432</v>
      </c>
      <c r="AA168" s="7">
        <v>0.19192999999999999</v>
      </c>
      <c r="AB168" s="6">
        <v>391.72399999999999</v>
      </c>
      <c r="AC168" s="7">
        <v>4.5039999999999997E-2</v>
      </c>
    </row>
    <row r="169" spans="1:29" hidden="1" x14ac:dyDescent="0.2">
      <c r="A169" s="5" t="s">
        <v>558</v>
      </c>
      <c r="B169" s="5" t="s">
        <v>559</v>
      </c>
      <c r="C169" s="5" t="s">
        <v>560</v>
      </c>
      <c r="D169" s="5" t="s">
        <v>55</v>
      </c>
      <c r="E169" s="5" t="s">
        <v>41</v>
      </c>
      <c r="F169" s="6">
        <v>8605.2939999999999</v>
      </c>
      <c r="G169" s="6">
        <v>8785.6839999999993</v>
      </c>
      <c r="H169" s="6">
        <v>8920.9609999999993</v>
      </c>
      <c r="I169" s="6">
        <v>8978.2270000000008</v>
      </c>
      <c r="J169" s="6">
        <v>9164.7070000000003</v>
      </c>
      <c r="K169" s="6">
        <v>9373.8619999999992</v>
      </c>
      <c r="L169" s="6">
        <v>9603.1129999999994</v>
      </c>
      <c r="M169" s="6">
        <v>9836.1910000000007</v>
      </c>
      <c r="N169" s="6">
        <v>9926.1470000000008</v>
      </c>
      <c r="O169" s="6">
        <v>10000.335999999999</v>
      </c>
      <c r="P169" s="6">
        <v>10043</v>
      </c>
      <c r="Q169" s="6">
        <v>10144.258</v>
      </c>
      <c r="R169" s="6">
        <v>10245.652</v>
      </c>
      <c r="S169" s="6">
        <v>10387.584000000001</v>
      </c>
      <c r="T169" s="6">
        <v>10471.918</v>
      </c>
      <c r="U169" s="6">
        <v>10540.482</v>
      </c>
      <c r="V169" s="6">
        <v>10670.709000000001</v>
      </c>
      <c r="W169" s="6">
        <v>10828.326999999999</v>
      </c>
      <c r="X169" s="6">
        <v>11017.338</v>
      </c>
      <c r="Y169" s="6">
        <v>11287.295</v>
      </c>
      <c r="Z169" s="6">
        <v>1437.7059999999999</v>
      </c>
      <c r="AA169" s="7">
        <v>0.16707</v>
      </c>
      <c r="AB169" s="6">
        <v>1244.2950000000001</v>
      </c>
      <c r="AC169" s="7">
        <v>0.1239</v>
      </c>
    </row>
    <row r="170" spans="1:29" hidden="1" x14ac:dyDescent="0.2">
      <c r="A170" s="5" t="s">
        <v>561</v>
      </c>
      <c r="B170" s="5" t="s">
        <v>562</v>
      </c>
      <c r="C170" s="5" t="s">
        <v>563</v>
      </c>
      <c r="D170" s="5" t="s">
        <v>40</v>
      </c>
      <c r="E170" s="5" t="s">
        <v>41</v>
      </c>
      <c r="F170" s="6">
        <v>5692.1719999999996</v>
      </c>
      <c r="G170" s="6">
        <v>5937.451</v>
      </c>
      <c r="H170" s="6">
        <v>6098.4740000000002</v>
      </c>
      <c r="I170" s="6">
        <v>6231.8860000000004</v>
      </c>
      <c r="J170" s="6">
        <v>6401.9769999999999</v>
      </c>
      <c r="K170" s="6">
        <v>6583.39</v>
      </c>
      <c r="L170" s="6">
        <v>6768.0029999999997</v>
      </c>
      <c r="M170" s="6">
        <v>6923.1989999999996</v>
      </c>
      <c r="N170" s="6">
        <v>7058.6130000000003</v>
      </c>
      <c r="O170" s="6">
        <v>7194.51</v>
      </c>
      <c r="P170" s="6">
        <v>7325</v>
      </c>
      <c r="Q170" s="6">
        <v>7386.3950000000004</v>
      </c>
      <c r="R170" s="6">
        <v>7535.3720000000003</v>
      </c>
      <c r="S170" s="6">
        <v>7671.4769999999999</v>
      </c>
      <c r="T170" s="6">
        <v>7775.5559999999996</v>
      </c>
      <c r="U170" s="6">
        <v>7818.1689999999999</v>
      </c>
      <c r="V170" s="6">
        <v>7828.7960000000003</v>
      </c>
      <c r="W170" s="6">
        <v>7929.1450000000004</v>
      </c>
      <c r="X170" s="6">
        <v>8135.2340000000004</v>
      </c>
      <c r="Y170" s="6">
        <v>8441.8140000000003</v>
      </c>
      <c r="Z170" s="6">
        <v>1632.828</v>
      </c>
      <c r="AA170" s="7">
        <v>0.28686</v>
      </c>
      <c r="AB170" s="6">
        <v>1116.8140000000001</v>
      </c>
      <c r="AC170" s="7">
        <v>0.15246999999999999</v>
      </c>
    </row>
    <row r="171" spans="1:29" hidden="1" x14ac:dyDescent="0.2">
      <c r="A171" s="5" t="s">
        <v>564</v>
      </c>
      <c r="B171" s="5" t="s">
        <v>565</v>
      </c>
      <c r="C171" s="5" t="s">
        <v>566</v>
      </c>
      <c r="D171" s="5" t="s">
        <v>62</v>
      </c>
      <c r="E171" s="5" t="s">
        <v>41</v>
      </c>
      <c r="F171" s="6">
        <v>7281.0020000000004</v>
      </c>
      <c r="G171" s="6">
        <v>7115.34</v>
      </c>
      <c r="H171" s="6">
        <v>7043.8469999999998</v>
      </c>
      <c r="I171" s="6">
        <v>7083.5810000000001</v>
      </c>
      <c r="J171" s="6">
        <v>7335.9129999999996</v>
      </c>
      <c r="K171" s="6">
        <v>7573.9610000000002</v>
      </c>
      <c r="L171" s="6">
        <v>7819.5950000000003</v>
      </c>
      <c r="M171" s="6">
        <v>8017.2659999999996</v>
      </c>
      <c r="N171" s="6">
        <v>8075.5</v>
      </c>
      <c r="O171" s="6">
        <v>8137.2039999999997</v>
      </c>
      <c r="P171" s="6">
        <v>7727</v>
      </c>
      <c r="Q171" s="6">
        <v>7766.47</v>
      </c>
      <c r="R171" s="6">
        <v>7797.1369999999997</v>
      </c>
      <c r="S171" s="6">
        <v>8009.3159999999998</v>
      </c>
      <c r="T171" s="6">
        <v>7884.2690000000002</v>
      </c>
      <c r="U171" s="6">
        <v>7891.5590000000002</v>
      </c>
      <c r="V171" s="6">
        <v>7999.826</v>
      </c>
      <c r="W171" s="6">
        <v>8138.1329999999998</v>
      </c>
      <c r="X171" s="6">
        <v>8109.3559999999998</v>
      </c>
      <c r="Y171" s="6">
        <v>8203.0310000000009</v>
      </c>
      <c r="Z171" s="6">
        <v>445.99799999999999</v>
      </c>
      <c r="AA171" s="7">
        <v>6.1260000000000002E-2</v>
      </c>
      <c r="AB171" s="6">
        <v>476.03100000000001</v>
      </c>
      <c r="AC171" s="7">
        <v>6.1609999999999998E-2</v>
      </c>
    </row>
    <row r="172" spans="1:29" hidden="1" x14ac:dyDescent="0.2">
      <c r="A172" s="5" t="s">
        <v>567</v>
      </c>
      <c r="B172" s="5" t="s">
        <v>568</v>
      </c>
      <c r="C172" s="5" t="s">
        <v>569</v>
      </c>
      <c r="D172" s="5" t="s">
        <v>102</v>
      </c>
      <c r="E172" s="5" t="s">
        <v>41</v>
      </c>
      <c r="F172" s="6">
        <v>38852.059000000001</v>
      </c>
      <c r="G172" s="6">
        <v>39526.108</v>
      </c>
      <c r="H172" s="6">
        <v>40333.591999999997</v>
      </c>
      <c r="I172" s="6">
        <v>41133.936999999998</v>
      </c>
      <c r="J172" s="6">
        <v>41727.438999999998</v>
      </c>
      <c r="K172" s="6">
        <v>42021.707999999999</v>
      </c>
      <c r="L172" s="6">
        <v>43045.027999999998</v>
      </c>
      <c r="M172" s="6">
        <v>43951.087</v>
      </c>
      <c r="N172" s="6">
        <v>44713.898000000001</v>
      </c>
      <c r="O172" s="6">
        <v>45293.214</v>
      </c>
      <c r="P172" s="6">
        <v>45597</v>
      </c>
      <c r="Q172" s="6">
        <v>45881.3</v>
      </c>
      <c r="R172" s="6">
        <v>45950.065999999999</v>
      </c>
      <c r="S172" s="6">
        <v>46518.053</v>
      </c>
      <c r="T172" s="6">
        <v>46962.824999999997</v>
      </c>
      <c r="U172" s="6">
        <v>47293.372000000003</v>
      </c>
      <c r="V172" s="6">
        <v>47899.633999999998</v>
      </c>
      <c r="W172" s="6">
        <v>48641.908000000003</v>
      </c>
      <c r="X172" s="6">
        <v>49251.093999999997</v>
      </c>
      <c r="Y172" s="6">
        <v>49999.442000000003</v>
      </c>
      <c r="Z172" s="6">
        <v>6744.9409999999998</v>
      </c>
      <c r="AA172" s="7">
        <v>0.17360999999999999</v>
      </c>
      <c r="AB172" s="6">
        <v>4402.442</v>
      </c>
      <c r="AC172" s="7">
        <v>9.6549999999999997E-2</v>
      </c>
    </row>
    <row r="173" spans="1:29" hidden="1" x14ac:dyDescent="0.2">
      <c r="A173" s="5" t="s">
        <v>570</v>
      </c>
      <c r="B173" s="5" t="s">
        <v>571</v>
      </c>
      <c r="C173" s="5" t="s">
        <v>572</v>
      </c>
      <c r="D173" s="5" t="s">
        <v>102</v>
      </c>
      <c r="E173" s="5" t="s">
        <v>41</v>
      </c>
      <c r="F173" s="6">
        <v>10983.174000000001</v>
      </c>
      <c r="G173" s="6">
        <v>11225.546</v>
      </c>
      <c r="H173" s="6">
        <v>11551.24</v>
      </c>
      <c r="I173" s="6">
        <v>11875.099</v>
      </c>
      <c r="J173" s="6">
        <v>12259.880999999999</v>
      </c>
      <c r="K173" s="6">
        <v>12692.198</v>
      </c>
      <c r="L173" s="6">
        <v>13139.855</v>
      </c>
      <c r="M173" s="6">
        <v>13655.741</v>
      </c>
      <c r="N173" s="6">
        <v>14090.138999999999</v>
      </c>
      <c r="O173" s="6">
        <v>14353.752</v>
      </c>
      <c r="P173" s="6">
        <v>14552</v>
      </c>
      <c r="Q173" s="6">
        <v>14638.493</v>
      </c>
      <c r="R173" s="6">
        <v>14724.37</v>
      </c>
      <c r="S173" s="6">
        <v>14810.356</v>
      </c>
      <c r="T173" s="6">
        <v>14905.627</v>
      </c>
      <c r="U173" s="6">
        <v>15004.673000000001</v>
      </c>
      <c r="V173" s="6">
        <v>14996.03</v>
      </c>
      <c r="W173" s="6">
        <v>15273.326999999999</v>
      </c>
      <c r="X173" s="6">
        <v>15495.08</v>
      </c>
      <c r="Y173" s="6">
        <v>15846.634</v>
      </c>
      <c r="Z173" s="6">
        <v>3568.826</v>
      </c>
      <c r="AA173" s="7">
        <v>0.32494000000000001</v>
      </c>
      <c r="AB173" s="6">
        <v>1294.634</v>
      </c>
      <c r="AC173" s="7">
        <v>8.8969999999999994E-2</v>
      </c>
    </row>
    <row r="174" spans="1:29" hidden="1" x14ac:dyDescent="0.2">
      <c r="A174" s="5" t="s">
        <v>573</v>
      </c>
      <c r="B174" s="5" t="s">
        <v>574</v>
      </c>
      <c r="C174" s="5" t="s">
        <v>575</v>
      </c>
      <c r="D174" s="5" t="s">
        <v>40</v>
      </c>
      <c r="E174" s="5" t="s">
        <v>41</v>
      </c>
      <c r="F174" s="6">
        <v>250.23599999999999</v>
      </c>
      <c r="G174" s="6">
        <v>249.61699999999999</v>
      </c>
      <c r="H174" s="6">
        <v>246.45</v>
      </c>
      <c r="I174" s="6">
        <v>242.04400000000001</v>
      </c>
      <c r="J174" s="6">
        <v>239.46199999999999</v>
      </c>
      <c r="K174" s="6">
        <v>237.185</v>
      </c>
      <c r="L174" s="6">
        <v>235.851</v>
      </c>
      <c r="M174" s="6">
        <v>232.41300000000001</v>
      </c>
      <c r="N174" s="6">
        <v>228.91200000000001</v>
      </c>
      <c r="O174" s="6">
        <v>226.209</v>
      </c>
      <c r="P174" s="6">
        <v>223</v>
      </c>
      <c r="Q174" s="6">
        <v>228.22900000000001</v>
      </c>
      <c r="R174" s="6">
        <v>228.20599999999999</v>
      </c>
      <c r="S174" s="6">
        <v>227.767</v>
      </c>
      <c r="T174" s="6">
        <v>227.99299999999999</v>
      </c>
      <c r="U174" s="6">
        <v>226.989</v>
      </c>
      <c r="V174" s="6">
        <v>226.81</v>
      </c>
      <c r="W174" s="6">
        <v>226.28200000000001</v>
      </c>
      <c r="X174" s="6">
        <v>227.53</v>
      </c>
      <c r="Y174" s="6">
        <v>227.38</v>
      </c>
      <c r="Z174" s="6">
        <v>-27.236000000000001</v>
      </c>
      <c r="AA174" s="7" t="s">
        <v>576</v>
      </c>
      <c r="AB174" s="6">
        <v>4.38</v>
      </c>
      <c r="AC174" s="7">
        <v>1.9640000000000001E-2</v>
      </c>
    </row>
    <row r="175" spans="1:29" hidden="1" x14ac:dyDescent="0.2">
      <c r="A175" s="5" t="s">
        <v>577</v>
      </c>
      <c r="B175" s="5" t="s">
        <v>578</v>
      </c>
      <c r="C175" s="5" t="s">
        <v>579</v>
      </c>
      <c r="D175" s="5" t="s">
        <v>40</v>
      </c>
      <c r="E175" s="5" t="s">
        <v>41</v>
      </c>
      <c r="F175" s="6">
        <v>75024.756999999998</v>
      </c>
      <c r="G175" s="6">
        <v>76149.463000000003</v>
      </c>
      <c r="H175" s="6">
        <v>77750.225999999995</v>
      </c>
      <c r="I175" s="6">
        <v>79380.168999999994</v>
      </c>
      <c r="J175" s="6">
        <v>81269.338000000003</v>
      </c>
      <c r="K175" s="6">
        <v>83709.120999999999</v>
      </c>
      <c r="L175" s="6">
        <v>85562.316000000006</v>
      </c>
      <c r="M175" s="6">
        <v>87725.236000000004</v>
      </c>
      <c r="N175" s="6">
        <v>89802.729000000007</v>
      </c>
      <c r="O175" s="6">
        <v>91540.816000000006</v>
      </c>
      <c r="P175" s="6">
        <v>92728</v>
      </c>
      <c r="Q175" s="6">
        <v>93407.667000000001</v>
      </c>
      <c r="R175" s="6">
        <v>94379.133000000002</v>
      </c>
      <c r="S175" s="6">
        <v>95318.951000000001</v>
      </c>
      <c r="T175" s="6">
        <v>96498.831000000006</v>
      </c>
      <c r="U175" s="6">
        <v>97511.206000000006</v>
      </c>
      <c r="V175" s="6">
        <v>99744.506999999998</v>
      </c>
      <c r="W175" s="6">
        <v>101778.18700000001</v>
      </c>
      <c r="X175" s="6">
        <v>104083.303</v>
      </c>
      <c r="Y175" s="6">
        <v>106155.102</v>
      </c>
      <c r="Z175" s="6">
        <v>17703.242999999999</v>
      </c>
      <c r="AA175" s="7">
        <v>0.23597000000000001</v>
      </c>
      <c r="AB175" s="6">
        <v>13427.102000000001</v>
      </c>
      <c r="AC175" s="7">
        <v>0.14480000000000001</v>
      </c>
    </row>
    <row r="176" spans="1:29" hidden="1" x14ac:dyDescent="0.2">
      <c r="A176" s="5" t="s">
        <v>580</v>
      </c>
      <c r="B176" s="5" t="s">
        <v>581</v>
      </c>
      <c r="C176" s="5" t="s">
        <v>582</v>
      </c>
      <c r="D176" s="5" t="s">
        <v>49</v>
      </c>
      <c r="E176" s="5" t="s">
        <v>41</v>
      </c>
      <c r="F176" s="6">
        <v>1469.18</v>
      </c>
      <c r="G176" s="6">
        <v>1467.432</v>
      </c>
      <c r="H176" s="6">
        <v>1466.3430000000001</v>
      </c>
      <c r="I176" s="6">
        <v>1467.7550000000001</v>
      </c>
      <c r="J176" s="6">
        <v>1470.0360000000001</v>
      </c>
      <c r="K176" s="6">
        <v>1475.2809999999999</v>
      </c>
      <c r="L176" s="6">
        <v>1484.184</v>
      </c>
      <c r="M176" s="6">
        <v>1487.4280000000001</v>
      </c>
      <c r="N176" s="6">
        <v>1494.7829999999999</v>
      </c>
      <c r="O176" s="6">
        <v>1491.8779999999999</v>
      </c>
      <c r="P176" s="6">
        <v>1482</v>
      </c>
      <c r="Q176" s="6">
        <v>1483.556</v>
      </c>
      <c r="R176" s="6">
        <v>1491.8610000000001</v>
      </c>
      <c r="S176" s="6">
        <v>1494.9459999999999</v>
      </c>
      <c r="T176" s="6">
        <v>1504.33</v>
      </c>
      <c r="U176" s="6">
        <v>1515.569</v>
      </c>
      <c r="V176" s="6">
        <v>1516.316</v>
      </c>
      <c r="W176" s="6">
        <v>1534.087</v>
      </c>
      <c r="X176" s="6">
        <v>1547.1869999999999</v>
      </c>
      <c r="Y176" s="6">
        <v>1561.299</v>
      </c>
      <c r="Z176" s="6">
        <v>12.82</v>
      </c>
      <c r="AA176" s="7">
        <v>8.7299999999999999E-3</v>
      </c>
      <c r="AB176" s="6">
        <v>79.299000000000007</v>
      </c>
      <c r="AC176" s="7">
        <v>5.3510000000000002E-2</v>
      </c>
    </row>
    <row r="177" spans="1:29" hidden="1" x14ac:dyDescent="0.2">
      <c r="A177" s="5" t="s">
        <v>583</v>
      </c>
      <c r="B177" s="5" t="s">
        <v>584</v>
      </c>
      <c r="C177" s="5" t="s">
        <v>585</v>
      </c>
      <c r="D177" s="5" t="s">
        <v>66</v>
      </c>
      <c r="E177" s="5" t="s">
        <v>41</v>
      </c>
      <c r="F177" s="6">
        <v>107656.41099999999</v>
      </c>
      <c r="G177" s="6">
        <v>109111.732</v>
      </c>
      <c r="H177" s="6">
        <v>110696.071</v>
      </c>
      <c r="I177" s="6">
        <v>111765.633</v>
      </c>
      <c r="J177" s="6">
        <v>112813.507</v>
      </c>
      <c r="K177" s="6">
        <v>114147.57</v>
      </c>
      <c r="L177" s="6">
        <v>116270.356</v>
      </c>
      <c r="M177" s="6">
        <v>118124.908</v>
      </c>
      <c r="N177" s="6">
        <v>119540.11199999999</v>
      </c>
      <c r="O177" s="6">
        <v>120643.621</v>
      </c>
      <c r="P177" s="6">
        <v>121968</v>
      </c>
      <c r="Q177" s="6">
        <v>123098.72500000001</v>
      </c>
      <c r="R177" s="6">
        <v>124873.01700000001</v>
      </c>
      <c r="S177" s="6">
        <v>127282.406</v>
      </c>
      <c r="T177" s="6">
        <v>129704.151</v>
      </c>
      <c r="U177" s="6">
        <v>132132.06</v>
      </c>
      <c r="V177" s="6">
        <v>135947.65100000001</v>
      </c>
      <c r="W177" s="6">
        <v>138277.61300000001</v>
      </c>
      <c r="X177" s="6">
        <v>140993.42199999999</v>
      </c>
      <c r="Y177" s="6">
        <v>144763.24600000001</v>
      </c>
      <c r="Z177" s="6">
        <v>14311.589</v>
      </c>
      <c r="AA177" s="7">
        <v>0.13294</v>
      </c>
      <c r="AB177" s="6">
        <v>22795.245999999999</v>
      </c>
      <c r="AC177" s="7">
        <v>0.18690000000000001</v>
      </c>
    </row>
    <row r="178" spans="1:29" hidden="1" x14ac:dyDescent="0.2">
      <c r="A178" s="5" t="s">
        <v>586</v>
      </c>
      <c r="B178" s="5" t="s">
        <v>587</v>
      </c>
      <c r="C178" s="5" t="s">
        <v>588</v>
      </c>
      <c r="D178" s="5" t="s">
        <v>55</v>
      </c>
      <c r="E178" s="5" t="s">
        <v>41</v>
      </c>
      <c r="F178" s="6">
        <v>34413.262999999999</v>
      </c>
      <c r="G178" s="6">
        <v>34566.834000000003</v>
      </c>
      <c r="H178" s="6">
        <v>34832.419000000002</v>
      </c>
      <c r="I178" s="6">
        <v>35081.639000000003</v>
      </c>
      <c r="J178" s="6">
        <v>35338.75</v>
      </c>
      <c r="K178" s="6">
        <v>35857.646000000001</v>
      </c>
      <c r="L178" s="6">
        <v>36337.665000000001</v>
      </c>
      <c r="M178" s="6">
        <v>36734.678</v>
      </c>
      <c r="N178" s="6">
        <v>36875.660000000003</v>
      </c>
      <c r="O178" s="6">
        <v>36857.671999999999</v>
      </c>
      <c r="P178" s="6">
        <v>36626</v>
      </c>
      <c r="Q178" s="6">
        <v>36747.432000000001</v>
      </c>
      <c r="R178" s="6">
        <v>36813.374000000003</v>
      </c>
      <c r="S178" s="6">
        <v>36751.864999999998</v>
      </c>
      <c r="T178" s="6">
        <v>36647.476999999999</v>
      </c>
      <c r="U178" s="6">
        <v>36828.891000000003</v>
      </c>
      <c r="V178" s="6">
        <v>37580.036999999997</v>
      </c>
      <c r="W178" s="6">
        <v>37698.31</v>
      </c>
      <c r="X178" s="6">
        <v>37835.733999999997</v>
      </c>
      <c r="Y178" s="6">
        <v>38174.315000000002</v>
      </c>
      <c r="Z178" s="6">
        <v>2212.7370000000001</v>
      </c>
      <c r="AA178" s="7">
        <v>6.4299999999999996E-2</v>
      </c>
      <c r="AB178" s="6">
        <v>1548.3150000000001</v>
      </c>
      <c r="AC178" s="7">
        <v>4.2270000000000002E-2</v>
      </c>
    </row>
    <row r="179" spans="1:29" hidden="1" x14ac:dyDescent="0.2">
      <c r="A179" s="5" t="s">
        <v>589</v>
      </c>
      <c r="B179" s="5" t="s">
        <v>590</v>
      </c>
      <c r="C179" s="5" t="s">
        <v>591</v>
      </c>
      <c r="D179" s="5" t="s">
        <v>49</v>
      </c>
      <c r="E179" s="5" t="s">
        <v>41</v>
      </c>
      <c r="F179" s="6">
        <v>877.625</v>
      </c>
      <c r="G179" s="6">
        <v>860.66300000000001</v>
      </c>
      <c r="H179" s="6">
        <v>858.06200000000001</v>
      </c>
      <c r="I179" s="6">
        <v>844.82899999999995</v>
      </c>
      <c r="J179" s="6">
        <v>847.75900000000001</v>
      </c>
      <c r="K179" s="6">
        <v>852.05600000000004</v>
      </c>
      <c r="L179" s="6">
        <v>847.01300000000003</v>
      </c>
      <c r="M179" s="6">
        <v>834.10400000000004</v>
      </c>
      <c r="N179" s="6">
        <v>846.96400000000006</v>
      </c>
      <c r="O179" s="6">
        <v>834.08600000000001</v>
      </c>
      <c r="P179" s="6">
        <v>837</v>
      </c>
      <c r="Q179" s="6">
        <v>839.23199999999997</v>
      </c>
      <c r="R179" s="6">
        <v>838.58699999999999</v>
      </c>
      <c r="S179" s="6">
        <v>837.96</v>
      </c>
      <c r="T179" s="6">
        <v>842.14800000000002</v>
      </c>
      <c r="U179" s="6">
        <v>848.33100000000002</v>
      </c>
      <c r="V179" s="6">
        <v>856.45500000000004</v>
      </c>
      <c r="W179" s="6">
        <v>856.13099999999997</v>
      </c>
      <c r="X179" s="6">
        <v>856.20699999999999</v>
      </c>
      <c r="Y179" s="6">
        <v>858.19299999999998</v>
      </c>
      <c r="Z179" s="6">
        <v>-40.625</v>
      </c>
      <c r="AA179" s="7" t="s">
        <v>592</v>
      </c>
      <c r="AB179" s="6">
        <v>21.193000000000001</v>
      </c>
      <c r="AC179" s="7">
        <v>2.5319999999999999E-2</v>
      </c>
    </row>
    <row r="180" spans="1:29" hidden="1" x14ac:dyDescent="0.2">
      <c r="A180" s="5" t="s">
        <v>593</v>
      </c>
      <c r="B180" s="5" t="s">
        <v>594</v>
      </c>
      <c r="C180" s="5" t="s">
        <v>595</v>
      </c>
      <c r="D180" s="5" t="s">
        <v>40</v>
      </c>
      <c r="E180" s="5" t="s">
        <v>41</v>
      </c>
      <c r="F180" s="6">
        <v>2163.84</v>
      </c>
      <c r="G180" s="6">
        <v>2214.125</v>
      </c>
      <c r="H180" s="6">
        <v>2232.7669999999998</v>
      </c>
      <c r="I180" s="6">
        <v>2241.5239999999999</v>
      </c>
      <c r="J180" s="6">
        <v>2263.4250000000002</v>
      </c>
      <c r="K180" s="6">
        <v>2289.105</v>
      </c>
      <c r="L180" s="6">
        <v>2316.0410000000002</v>
      </c>
      <c r="M180" s="6">
        <v>2332.8710000000001</v>
      </c>
      <c r="N180" s="6">
        <v>2343.3119999999999</v>
      </c>
      <c r="O180" s="6">
        <v>2354.0250000000001</v>
      </c>
      <c r="P180" s="6">
        <v>2363</v>
      </c>
      <c r="Q180" s="6">
        <v>2378.576</v>
      </c>
      <c r="R180" s="6">
        <v>2385.1979999999999</v>
      </c>
      <c r="S180" s="6">
        <v>2380.9430000000002</v>
      </c>
      <c r="T180" s="6">
        <v>2380.75</v>
      </c>
      <c r="U180" s="6">
        <v>2367.7579999999998</v>
      </c>
      <c r="V180" s="6">
        <v>2346.6149999999998</v>
      </c>
      <c r="W180" s="6">
        <v>2346.2199999999998</v>
      </c>
      <c r="X180" s="6">
        <v>2362.2750000000001</v>
      </c>
      <c r="Y180" s="6">
        <v>2361.7710000000002</v>
      </c>
      <c r="Z180" s="6">
        <v>199.16</v>
      </c>
      <c r="AA180" s="7">
        <v>9.2039999999999997E-2</v>
      </c>
      <c r="AB180" s="6">
        <v>-1.2290000000000001</v>
      </c>
      <c r="AC180" s="7" t="s">
        <v>596</v>
      </c>
    </row>
    <row r="181" spans="1:29" hidden="1" x14ac:dyDescent="0.2">
      <c r="A181" s="5" t="s">
        <v>597</v>
      </c>
      <c r="B181" s="5" t="s">
        <v>598</v>
      </c>
      <c r="C181" s="5" t="s">
        <v>599</v>
      </c>
      <c r="D181" s="5" t="s">
        <v>73</v>
      </c>
      <c r="E181" s="5" t="s">
        <v>41</v>
      </c>
      <c r="F181" s="6">
        <v>9636.4560000000001</v>
      </c>
      <c r="G181" s="6">
        <v>9652.6929999999993</v>
      </c>
      <c r="H181" s="6">
        <v>9653.5730000000003</v>
      </c>
      <c r="I181" s="6">
        <v>9584.8369999999995</v>
      </c>
      <c r="J181" s="6">
        <v>9620.9789999999994</v>
      </c>
      <c r="K181" s="6">
        <v>9669.2129999999997</v>
      </c>
      <c r="L181" s="6">
        <v>9821.1640000000007</v>
      </c>
      <c r="M181" s="6">
        <v>9799.5220000000008</v>
      </c>
      <c r="N181" s="6">
        <v>9821.3960000000006</v>
      </c>
      <c r="O181" s="6">
        <v>9908.8690000000006</v>
      </c>
      <c r="P181" s="6">
        <v>9958</v>
      </c>
      <c r="Q181" s="6">
        <v>9938.1419999999998</v>
      </c>
      <c r="R181" s="6">
        <v>9999.0810000000001</v>
      </c>
      <c r="S181" s="6">
        <v>10026.821</v>
      </c>
      <c r="T181" s="6">
        <v>10134.478999999999</v>
      </c>
      <c r="U181" s="6">
        <v>10234.200999999999</v>
      </c>
      <c r="V181" s="6">
        <v>10230.007</v>
      </c>
      <c r="W181" s="6">
        <v>10320.804</v>
      </c>
      <c r="X181" s="6">
        <v>10439.516</v>
      </c>
      <c r="Y181" s="6">
        <v>10634.635</v>
      </c>
      <c r="Z181" s="6">
        <v>321.54399999999998</v>
      </c>
      <c r="AA181" s="7">
        <v>3.3369999999999997E-2</v>
      </c>
      <c r="AB181" s="6">
        <v>676.63499999999999</v>
      </c>
      <c r="AC181" s="7">
        <v>6.7949999999999997E-2</v>
      </c>
    </row>
    <row r="182" spans="1:29" hidden="1" x14ac:dyDescent="0.2">
      <c r="A182" s="5" t="s">
        <v>600</v>
      </c>
      <c r="B182" s="5" t="s">
        <v>601</v>
      </c>
      <c r="C182" s="5" t="s">
        <v>602</v>
      </c>
      <c r="D182" s="5" t="s">
        <v>40</v>
      </c>
      <c r="E182" s="5" t="s">
        <v>41</v>
      </c>
      <c r="F182" s="6">
        <v>5656.799</v>
      </c>
      <c r="G182" s="6">
        <v>5711.9589999999998</v>
      </c>
      <c r="H182" s="6">
        <v>5697.7879999999996</v>
      </c>
      <c r="I182" s="6">
        <v>5656.5649999999996</v>
      </c>
      <c r="J182" s="6">
        <v>5653.73</v>
      </c>
      <c r="K182" s="6">
        <v>5659.5720000000001</v>
      </c>
      <c r="L182" s="6">
        <v>5677.5479999999998</v>
      </c>
      <c r="M182" s="6">
        <v>5657.97</v>
      </c>
      <c r="N182" s="6">
        <v>5629.7719999999999</v>
      </c>
      <c r="O182" s="6">
        <v>5609.241</v>
      </c>
      <c r="P182" s="6">
        <v>5582</v>
      </c>
      <c r="Q182" s="6">
        <v>5623.6970000000001</v>
      </c>
      <c r="R182" s="6">
        <v>5643.4480000000003</v>
      </c>
      <c r="S182" s="6">
        <v>5639.7470000000003</v>
      </c>
      <c r="T182" s="6">
        <v>5654.8410000000003</v>
      </c>
      <c r="U182" s="6">
        <v>5647.942</v>
      </c>
      <c r="V182" s="6">
        <v>5611.4380000000001</v>
      </c>
      <c r="W182" s="6">
        <v>5619.3320000000003</v>
      </c>
      <c r="X182" s="6">
        <v>5681.7759999999998</v>
      </c>
      <c r="Y182" s="6">
        <v>5707.9440000000004</v>
      </c>
      <c r="Z182" s="6">
        <v>-74.799000000000007</v>
      </c>
      <c r="AA182" s="7" t="s">
        <v>1061</v>
      </c>
      <c r="AB182" s="6">
        <v>125.944</v>
      </c>
      <c r="AC182" s="7">
        <v>2.256E-2</v>
      </c>
    </row>
    <row r="183" spans="1:29" hidden="1" x14ac:dyDescent="0.2">
      <c r="A183" s="5" t="s">
        <v>603</v>
      </c>
      <c r="B183" s="5" t="s">
        <v>604</v>
      </c>
      <c r="C183" s="5" t="s">
        <v>605</v>
      </c>
      <c r="D183" s="5" t="s">
        <v>49</v>
      </c>
      <c r="E183" s="5" t="s">
        <v>41</v>
      </c>
      <c r="F183" s="6">
        <v>1494.2739999999999</v>
      </c>
      <c r="G183" s="6">
        <v>1500.8779999999999</v>
      </c>
      <c r="H183" s="6">
        <v>1489.78</v>
      </c>
      <c r="I183" s="6">
        <v>1463.854</v>
      </c>
      <c r="J183" s="6">
        <v>1479.124</v>
      </c>
      <c r="K183" s="6">
        <v>1478.0229999999999</v>
      </c>
      <c r="L183" s="6">
        <v>1475.1210000000001</v>
      </c>
      <c r="M183" s="6">
        <v>1482.9059999999999</v>
      </c>
      <c r="N183" s="6">
        <v>1488.394</v>
      </c>
      <c r="O183" s="6">
        <v>1482.607</v>
      </c>
      <c r="P183" s="6">
        <v>1477</v>
      </c>
      <c r="Q183" s="6">
        <v>1481.896</v>
      </c>
      <c r="R183" s="6">
        <v>1490.1510000000001</v>
      </c>
      <c r="S183" s="6">
        <v>1492.231</v>
      </c>
      <c r="T183" s="6">
        <v>1482.463</v>
      </c>
      <c r="U183" s="6">
        <v>1492.4449999999999</v>
      </c>
      <c r="V183" s="6">
        <v>1484.998</v>
      </c>
      <c r="W183" s="6">
        <v>1491.0450000000001</v>
      </c>
      <c r="X183" s="6">
        <v>1496.71</v>
      </c>
      <c r="Y183" s="6">
        <v>1512.0619999999999</v>
      </c>
      <c r="Z183" s="6">
        <v>-17.274000000000001</v>
      </c>
      <c r="AA183" s="7" t="s">
        <v>1062</v>
      </c>
      <c r="AB183" s="6">
        <v>35.061999999999998</v>
      </c>
      <c r="AC183" s="7">
        <v>2.3740000000000001E-2</v>
      </c>
    </row>
    <row r="184" spans="1:29" hidden="1" x14ac:dyDescent="0.2">
      <c r="A184" s="5" t="s">
        <v>607</v>
      </c>
      <c r="B184" s="5" t="s">
        <v>608</v>
      </c>
      <c r="C184" s="5" t="s">
        <v>609</v>
      </c>
      <c r="D184" s="5" t="s">
        <v>106</v>
      </c>
      <c r="E184" s="5" t="s">
        <v>41</v>
      </c>
      <c r="F184" s="6">
        <v>5243.59</v>
      </c>
      <c r="G184" s="6">
        <v>5271.7219999999998</v>
      </c>
      <c r="H184" s="6">
        <v>5282.0360000000001</v>
      </c>
      <c r="I184" s="6">
        <v>5291.16</v>
      </c>
      <c r="J184" s="6">
        <v>5311.598</v>
      </c>
      <c r="K184" s="6">
        <v>5312.7340000000004</v>
      </c>
      <c r="L184" s="6">
        <v>5349.5870000000004</v>
      </c>
      <c r="M184" s="6">
        <v>5328.9160000000002</v>
      </c>
      <c r="N184" s="6">
        <v>5342.308</v>
      </c>
      <c r="O184" s="6">
        <v>5390.1080000000002</v>
      </c>
      <c r="P184" s="6">
        <v>5410</v>
      </c>
      <c r="Q184" s="6">
        <v>5384.2579999999998</v>
      </c>
      <c r="R184" s="6">
        <v>5419.8710000000001</v>
      </c>
      <c r="S184" s="6">
        <v>5413.3959999999997</v>
      </c>
      <c r="T184" s="6">
        <v>5413.8239999999996</v>
      </c>
      <c r="U184" s="6">
        <v>5419.3130000000001</v>
      </c>
      <c r="V184" s="6">
        <v>5373.8379999999997</v>
      </c>
      <c r="W184" s="6">
        <v>5427.5619999999999</v>
      </c>
      <c r="X184" s="6">
        <v>5450.8280000000004</v>
      </c>
      <c r="Y184" s="6">
        <v>5478.8519999999999</v>
      </c>
      <c r="Z184" s="6">
        <v>166.41</v>
      </c>
      <c r="AA184" s="7">
        <v>3.1739999999999997E-2</v>
      </c>
      <c r="AB184" s="6">
        <v>68.852000000000004</v>
      </c>
      <c r="AC184" s="7">
        <v>1.273E-2</v>
      </c>
    </row>
    <row r="185" spans="1:29" hidden="1" x14ac:dyDescent="0.2">
      <c r="A185" s="5" t="s">
        <v>610</v>
      </c>
      <c r="B185" s="5" t="s">
        <v>611</v>
      </c>
      <c r="C185" s="5" t="s">
        <v>612</v>
      </c>
      <c r="D185" s="5" t="s">
        <v>40</v>
      </c>
      <c r="E185" s="5" t="s">
        <v>41</v>
      </c>
      <c r="F185" s="6">
        <v>52741.720999999998</v>
      </c>
      <c r="G185" s="6">
        <v>53007.374000000003</v>
      </c>
      <c r="H185" s="6">
        <v>53612.714999999997</v>
      </c>
      <c r="I185" s="6">
        <v>54240.133000000002</v>
      </c>
      <c r="J185" s="6">
        <v>55045.612999999998</v>
      </c>
      <c r="K185" s="6">
        <v>56240.330999999998</v>
      </c>
      <c r="L185" s="6">
        <v>56991.845000000001</v>
      </c>
      <c r="M185" s="6">
        <v>57989.500999999997</v>
      </c>
      <c r="N185" s="6">
        <v>58920.118000000002</v>
      </c>
      <c r="O185" s="6">
        <v>59588.362999999998</v>
      </c>
      <c r="P185" s="6">
        <v>59919</v>
      </c>
      <c r="Q185" s="6">
        <v>60321.805999999997</v>
      </c>
      <c r="R185" s="6">
        <v>61097.188000000002</v>
      </c>
      <c r="S185" s="6">
        <v>62117.934000000001</v>
      </c>
      <c r="T185" s="6">
        <v>63476.932000000001</v>
      </c>
      <c r="U185" s="6">
        <v>64445.864000000001</v>
      </c>
      <c r="V185" s="6">
        <v>65593.740000000005</v>
      </c>
      <c r="W185" s="6">
        <v>66329.043000000005</v>
      </c>
      <c r="X185" s="6">
        <v>66806.188999999998</v>
      </c>
      <c r="Y185" s="6">
        <v>67363.953999999998</v>
      </c>
      <c r="Z185" s="6">
        <v>7177.2790000000005</v>
      </c>
      <c r="AA185" s="7">
        <v>0.13608000000000001</v>
      </c>
      <c r="AB185" s="6">
        <v>7444.9539999999997</v>
      </c>
      <c r="AC185" s="7">
        <v>0.12425</v>
      </c>
    </row>
    <row r="186" spans="1:29" hidden="1" x14ac:dyDescent="0.2">
      <c r="A186" s="5" t="s">
        <v>613</v>
      </c>
      <c r="B186" s="5" t="s">
        <v>614</v>
      </c>
      <c r="C186" s="5" t="s">
        <v>615</v>
      </c>
      <c r="D186" s="5" t="s">
        <v>106</v>
      </c>
      <c r="E186" s="5" t="s">
        <v>41</v>
      </c>
      <c r="F186" s="6">
        <v>10103.184999999999</v>
      </c>
      <c r="G186" s="6">
        <v>10158.182000000001</v>
      </c>
      <c r="H186" s="6">
        <v>10184.013000000001</v>
      </c>
      <c r="I186" s="6">
        <v>10186.088</v>
      </c>
      <c r="J186" s="6">
        <v>10220.437</v>
      </c>
      <c r="K186" s="6">
        <v>10231.713</v>
      </c>
      <c r="L186" s="6">
        <v>10314.996999999999</v>
      </c>
      <c r="M186" s="6">
        <v>10255.82</v>
      </c>
      <c r="N186" s="6">
        <v>10285.575000000001</v>
      </c>
      <c r="O186" s="6">
        <v>10373.321</v>
      </c>
      <c r="P186" s="6">
        <v>10404</v>
      </c>
      <c r="Q186" s="6">
        <v>10405.725</v>
      </c>
      <c r="R186" s="6">
        <v>10420.352000000001</v>
      </c>
      <c r="S186" s="6">
        <v>10415.798000000001</v>
      </c>
      <c r="T186" s="6">
        <v>10433.373</v>
      </c>
      <c r="U186" s="6">
        <v>10507.364</v>
      </c>
      <c r="V186" s="6">
        <v>10477.954</v>
      </c>
      <c r="W186" s="6">
        <v>10543.862999999999</v>
      </c>
      <c r="X186" s="6">
        <v>10614.216</v>
      </c>
      <c r="Y186" s="6">
        <v>10643.226000000001</v>
      </c>
      <c r="Z186" s="6">
        <v>300.815</v>
      </c>
      <c r="AA186" s="7">
        <v>2.9770000000000001E-2</v>
      </c>
      <c r="AB186" s="6">
        <v>239.226</v>
      </c>
      <c r="AC186" s="7">
        <v>2.299E-2</v>
      </c>
    </row>
    <row r="187" spans="1:29" hidden="1" x14ac:dyDescent="0.2">
      <c r="A187" s="5" t="s">
        <v>616</v>
      </c>
      <c r="B187" s="5" t="s">
        <v>617</v>
      </c>
      <c r="C187" s="5" t="s">
        <v>618</v>
      </c>
      <c r="D187" s="5" t="s">
        <v>40</v>
      </c>
      <c r="E187" s="5" t="s">
        <v>41</v>
      </c>
      <c r="F187" s="6">
        <v>4529.6459999999997</v>
      </c>
      <c r="G187" s="6">
        <v>4611.4430000000002</v>
      </c>
      <c r="H187" s="6">
        <v>4690.18</v>
      </c>
      <c r="I187" s="6">
        <v>4740.1279999999997</v>
      </c>
      <c r="J187" s="6">
        <v>4814.88</v>
      </c>
      <c r="K187" s="6">
        <v>4892.3059999999996</v>
      </c>
      <c r="L187" s="6">
        <v>5008.17</v>
      </c>
      <c r="M187" s="6">
        <v>5104.9139999999998</v>
      </c>
      <c r="N187" s="6">
        <v>5190.4480000000003</v>
      </c>
      <c r="O187" s="6">
        <v>5251.2269999999999</v>
      </c>
      <c r="P187" s="6">
        <v>5290</v>
      </c>
      <c r="Q187" s="6">
        <v>5343.6289999999999</v>
      </c>
      <c r="R187" s="6">
        <v>5356.8010000000004</v>
      </c>
      <c r="S187" s="6">
        <v>5350.3789999999999</v>
      </c>
      <c r="T187" s="6">
        <v>5363.5010000000002</v>
      </c>
      <c r="U187" s="6">
        <v>5401.4250000000002</v>
      </c>
      <c r="V187" s="6">
        <v>5424.8419999999996</v>
      </c>
      <c r="W187" s="6">
        <v>5474.6790000000001</v>
      </c>
      <c r="X187" s="6">
        <v>5555.9229999999998</v>
      </c>
      <c r="Y187" s="6">
        <v>5624.5720000000001</v>
      </c>
      <c r="Z187" s="6">
        <v>760.35400000000004</v>
      </c>
      <c r="AA187" s="7">
        <v>0.16786000000000001</v>
      </c>
      <c r="AB187" s="6">
        <v>334.572</v>
      </c>
      <c r="AC187" s="7">
        <v>6.3250000000000001E-2</v>
      </c>
    </row>
    <row r="188" spans="1:29" hidden="1" x14ac:dyDescent="0.2">
      <c r="A188" s="5" t="s">
        <v>619</v>
      </c>
      <c r="B188" s="5" t="s">
        <v>620</v>
      </c>
      <c r="C188" s="5" t="s">
        <v>621</v>
      </c>
      <c r="D188" s="5" t="s">
        <v>49</v>
      </c>
      <c r="E188" s="5" t="s">
        <v>41</v>
      </c>
      <c r="F188" s="6">
        <v>393.49</v>
      </c>
      <c r="G188" s="6">
        <v>393.13900000000001</v>
      </c>
      <c r="H188" s="6">
        <v>392.952</v>
      </c>
      <c r="I188" s="6">
        <v>393.43599999999998</v>
      </c>
      <c r="J188" s="6">
        <v>394.15100000000001</v>
      </c>
      <c r="K188" s="6">
        <v>395.673</v>
      </c>
      <c r="L188" s="6">
        <v>398.15899999999999</v>
      </c>
      <c r="M188" s="6">
        <v>399.13900000000001</v>
      </c>
      <c r="N188" s="6">
        <v>401.21499999999997</v>
      </c>
      <c r="O188" s="6">
        <v>400.548</v>
      </c>
      <c r="P188" s="6">
        <v>398</v>
      </c>
      <c r="Q188" s="6">
        <v>395.95100000000002</v>
      </c>
      <c r="R188" s="6">
        <v>395.55599999999998</v>
      </c>
      <c r="S188" s="6">
        <v>396.53</v>
      </c>
      <c r="T188" s="6">
        <v>397.24799999999999</v>
      </c>
      <c r="U188" s="6">
        <v>398.19600000000003</v>
      </c>
      <c r="V188" s="6">
        <v>398.608</v>
      </c>
      <c r="W188" s="6">
        <v>404.02499999999998</v>
      </c>
      <c r="X188" s="6">
        <v>408.38299999999998</v>
      </c>
      <c r="Y188" s="6">
        <v>408.322</v>
      </c>
      <c r="Z188" s="6">
        <v>4.51</v>
      </c>
      <c r="AA188" s="7">
        <v>1.146E-2</v>
      </c>
      <c r="AB188" s="6">
        <v>10.321999999999999</v>
      </c>
      <c r="AC188" s="7">
        <v>2.5930000000000002E-2</v>
      </c>
    </row>
    <row r="189" spans="1:29" hidden="1" x14ac:dyDescent="0.2">
      <c r="A189" s="5" t="s">
        <v>622</v>
      </c>
      <c r="B189" s="5" t="s">
        <v>623</v>
      </c>
      <c r="C189" s="5" t="s">
        <v>624</v>
      </c>
      <c r="D189" s="5" t="s">
        <v>55</v>
      </c>
      <c r="E189" s="5" t="s">
        <v>41</v>
      </c>
      <c r="F189" s="6">
        <v>4640.6549999999997</v>
      </c>
      <c r="G189" s="6">
        <v>4765.634</v>
      </c>
      <c r="H189" s="6">
        <v>4868.6120000000001</v>
      </c>
      <c r="I189" s="6">
        <v>4920.32</v>
      </c>
      <c r="J189" s="6">
        <v>4991.0389999999998</v>
      </c>
      <c r="K189" s="6">
        <v>5089.348</v>
      </c>
      <c r="L189" s="6">
        <v>5173.4480000000003</v>
      </c>
      <c r="M189" s="6">
        <v>5224.1670000000004</v>
      </c>
      <c r="N189" s="6">
        <v>5291.5630000000001</v>
      </c>
      <c r="O189" s="6">
        <v>5340.3450000000003</v>
      </c>
      <c r="P189" s="6">
        <v>5365</v>
      </c>
      <c r="Q189" s="6">
        <v>5424.4719999999998</v>
      </c>
      <c r="R189" s="6">
        <v>5445.4979999999996</v>
      </c>
      <c r="S189" s="6">
        <v>5453.9960000000001</v>
      </c>
      <c r="T189" s="6">
        <v>5489.6360000000004</v>
      </c>
      <c r="U189" s="6">
        <v>5509.3289999999997</v>
      </c>
      <c r="V189" s="6">
        <v>5555.7610000000004</v>
      </c>
      <c r="W189" s="6">
        <v>5636.8909999999996</v>
      </c>
      <c r="X189" s="6">
        <v>5715.2889999999998</v>
      </c>
      <c r="Y189" s="6">
        <v>5801.6850000000004</v>
      </c>
      <c r="Z189" s="6">
        <v>724.34500000000003</v>
      </c>
      <c r="AA189" s="7">
        <v>0.15609000000000001</v>
      </c>
      <c r="AB189" s="6">
        <v>436.685</v>
      </c>
      <c r="AC189" s="7">
        <v>8.14E-2</v>
      </c>
    </row>
    <row r="190" spans="1:29" hidden="1" x14ac:dyDescent="0.2">
      <c r="A190" s="5" t="s">
        <v>625</v>
      </c>
      <c r="B190" s="5" t="s">
        <v>626</v>
      </c>
      <c r="C190" s="5" t="s">
        <v>627</v>
      </c>
      <c r="D190" s="5" t="s">
        <v>49</v>
      </c>
      <c r="E190" s="5" t="s">
        <v>41</v>
      </c>
      <c r="F190" s="6">
        <v>672.48099999999999</v>
      </c>
      <c r="G190" s="6">
        <v>670.96500000000003</v>
      </c>
      <c r="H190" s="6">
        <v>670.75800000000004</v>
      </c>
      <c r="I190" s="6">
        <v>661.83900000000006</v>
      </c>
      <c r="J190" s="6">
        <v>658.21299999999997</v>
      </c>
      <c r="K190" s="6">
        <v>659.68700000000001</v>
      </c>
      <c r="L190" s="6">
        <v>664.27499999999998</v>
      </c>
      <c r="M190" s="6">
        <v>666.72400000000005</v>
      </c>
      <c r="N190" s="6">
        <v>668.61</v>
      </c>
      <c r="O190" s="6">
        <v>669.10599999999999</v>
      </c>
      <c r="P190" s="6">
        <v>667</v>
      </c>
      <c r="Q190" s="6">
        <v>670.94600000000003</v>
      </c>
      <c r="R190" s="6">
        <v>675.58500000000004</v>
      </c>
      <c r="S190" s="6">
        <v>680.63599999999997</v>
      </c>
      <c r="T190" s="6">
        <v>688.18100000000004</v>
      </c>
      <c r="U190" s="6">
        <v>690.73699999999997</v>
      </c>
      <c r="V190" s="6">
        <v>682.74400000000003</v>
      </c>
      <c r="W190" s="6">
        <v>697.54100000000005</v>
      </c>
      <c r="X190" s="6">
        <v>703.19500000000005</v>
      </c>
      <c r="Y190" s="6">
        <v>709.63</v>
      </c>
      <c r="Z190" s="6">
        <v>-5.4809999999999999</v>
      </c>
      <c r="AA190" s="7" t="s">
        <v>1063</v>
      </c>
      <c r="AB190" s="6">
        <v>42.63</v>
      </c>
      <c r="AC190" s="7">
        <v>6.3909999999999995E-2</v>
      </c>
    </row>
    <row r="191" spans="1:29" hidden="1" x14ac:dyDescent="0.2">
      <c r="A191" s="5" t="s">
        <v>628</v>
      </c>
      <c r="B191" s="5" t="s">
        <v>629</v>
      </c>
      <c r="C191" s="5" t="s">
        <v>630</v>
      </c>
      <c r="D191" s="5" t="s">
        <v>49</v>
      </c>
      <c r="E191" s="5" t="s">
        <v>41</v>
      </c>
      <c r="F191" s="6">
        <v>838.41</v>
      </c>
      <c r="G191" s="6">
        <v>843.31200000000001</v>
      </c>
      <c r="H191" s="6">
        <v>846.83399999999995</v>
      </c>
      <c r="I191" s="6">
        <v>850.56200000000001</v>
      </c>
      <c r="J191" s="6">
        <v>852.66099999999994</v>
      </c>
      <c r="K191" s="6">
        <v>858.601</v>
      </c>
      <c r="L191" s="6">
        <v>866.66899999999998</v>
      </c>
      <c r="M191" s="6">
        <v>871.19600000000003</v>
      </c>
      <c r="N191" s="6">
        <v>878.21699999999998</v>
      </c>
      <c r="O191" s="6">
        <v>880.89700000000005</v>
      </c>
      <c r="P191" s="6">
        <v>879</v>
      </c>
      <c r="Q191" s="6">
        <v>884.06700000000001</v>
      </c>
      <c r="R191" s="6">
        <v>887.7</v>
      </c>
      <c r="S191" s="6">
        <v>890.51700000000005</v>
      </c>
      <c r="T191" s="6">
        <v>895.17100000000005</v>
      </c>
      <c r="U191" s="6">
        <v>907.60799999999995</v>
      </c>
      <c r="V191" s="6">
        <v>907.20799999999997</v>
      </c>
      <c r="W191" s="6">
        <v>927.73099999999999</v>
      </c>
      <c r="X191" s="6">
        <v>949.14300000000003</v>
      </c>
      <c r="Y191" s="6">
        <v>969.803</v>
      </c>
      <c r="Z191" s="6">
        <v>40.590000000000003</v>
      </c>
      <c r="AA191" s="7">
        <v>4.8410000000000002E-2</v>
      </c>
      <c r="AB191" s="6">
        <v>90.802999999999997</v>
      </c>
      <c r="AC191" s="7">
        <v>0.1033</v>
      </c>
    </row>
    <row r="192" spans="1:29" hidden="1" x14ac:dyDescent="0.2">
      <c r="A192" s="5" t="s">
        <v>631</v>
      </c>
      <c r="B192" s="5" t="s">
        <v>632</v>
      </c>
      <c r="C192" s="5" t="s">
        <v>633</v>
      </c>
      <c r="D192" s="5" t="s">
        <v>106</v>
      </c>
      <c r="E192" s="5" t="s">
        <v>41</v>
      </c>
      <c r="F192" s="6">
        <v>1274.4390000000001</v>
      </c>
      <c r="G192" s="6">
        <v>1297.029</v>
      </c>
      <c r="H192" s="6">
        <v>1309.0730000000001</v>
      </c>
      <c r="I192" s="6">
        <v>1348.1780000000001</v>
      </c>
      <c r="J192" s="6">
        <v>1376.5329999999999</v>
      </c>
      <c r="K192" s="6">
        <v>1409.117</v>
      </c>
      <c r="L192" s="6">
        <v>1463.0450000000001</v>
      </c>
      <c r="M192" s="6">
        <v>1509.15</v>
      </c>
      <c r="N192" s="6">
        <v>1557.9829999999999</v>
      </c>
      <c r="O192" s="6">
        <v>1603.5119999999999</v>
      </c>
      <c r="P192" s="6">
        <v>1631</v>
      </c>
      <c r="Q192" s="6">
        <v>1666.7919999999999</v>
      </c>
      <c r="R192" s="6">
        <v>1693.4269999999999</v>
      </c>
      <c r="S192" s="6">
        <v>1738.8389999999999</v>
      </c>
      <c r="T192" s="6">
        <v>1782.702</v>
      </c>
      <c r="U192" s="6">
        <v>1798.6780000000001</v>
      </c>
      <c r="V192" s="6">
        <v>1831.46</v>
      </c>
      <c r="W192" s="6">
        <v>1885.607</v>
      </c>
      <c r="X192" s="6">
        <v>1947.8610000000001</v>
      </c>
      <c r="Y192" s="6">
        <v>2007.566</v>
      </c>
      <c r="Z192" s="6">
        <v>356.56099999999998</v>
      </c>
      <c r="AA192" s="7">
        <v>0.27977999999999997</v>
      </c>
      <c r="AB192" s="6">
        <v>376.56599999999997</v>
      </c>
      <c r="AC192" s="7">
        <v>0.23088</v>
      </c>
    </row>
    <row r="193" spans="1:29" hidden="1" x14ac:dyDescent="0.2">
      <c r="A193" s="5" t="s">
        <v>634</v>
      </c>
      <c r="B193" s="5" t="s">
        <v>635</v>
      </c>
      <c r="C193" s="5" t="s">
        <v>636</v>
      </c>
      <c r="D193" s="5" t="s">
        <v>106</v>
      </c>
      <c r="E193" s="5" t="s">
        <v>41</v>
      </c>
      <c r="F193" s="6">
        <v>4267.6000000000004</v>
      </c>
      <c r="G193" s="6">
        <v>4290.28</v>
      </c>
      <c r="H193" s="6">
        <v>4301.1670000000004</v>
      </c>
      <c r="I193" s="6">
        <v>4299.1109999999999</v>
      </c>
      <c r="J193" s="6">
        <v>4312.4030000000002</v>
      </c>
      <c r="K193" s="6">
        <v>4316.8469999999998</v>
      </c>
      <c r="L193" s="6">
        <v>4351.2439999999997</v>
      </c>
      <c r="M193" s="6">
        <v>4324.6559999999999</v>
      </c>
      <c r="N193" s="6">
        <v>4336.076</v>
      </c>
      <c r="O193" s="6">
        <v>4371.9560000000001</v>
      </c>
      <c r="P193" s="6">
        <v>4384</v>
      </c>
      <c r="Q193" s="6">
        <v>4393.6189999999997</v>
      </c>
      <c r="R193" s="6">
        <v>4470.3360000000002</v>
      </c>
      <c r="S193" s="6">
        <v>4505.1620000000003</v>
      </c>
      <c r="T193" s="6">
        <v>4500.9830000000002</v>
      </c>
      <c r="U193" s="6">
        <v>4528.3469999999998</v>
      </c>
      <c r="V193" s="6">
        <v>4506.3860000000004</v>
      </c>
      <c r="W193" s="6">
        <v>4522.0280000000002</v>
      </c>
      <c r="X193" s="6">
        <v>4558.085</v>
      </c>
      <c r="Y193" s="6">
        <v>4571.4160000000002</v>
      </c>
      <c r="Z193" s="6">
        <v>116.4</v>
      </c>
      <c r="AA193" s="7">
        <v>2.7279999999999999E-2</v>
      </c>
      <c r="AB193" s="6">
        <v>187.416</v>
      </c>
      <c r="AC193" s="7">
        <v>4.2750000000000003E-2</v>
      </c>
    </row>
    <row r="194" spans="1:29" hidden="1" x14ac:dyDescent="0.2">
      <c r="A194" s="5" t="s">
        <v>637</v>
      </c>
      <c r="B194" s="5" t="s">
        <v>638</v>
      </c>
      <c r="C194" s="5" t="s">
        <v>639</v>
      </c>
      <c r="D194" s="5" t="s">
        <v>66</v>
      </c>
      <c r="E194" s="5" t="s">
        <v>41</v>
      </c>
      <c r="F194" s="6">
        <v>8914.4660000000003</v>
      </c>
      <c r="G194" s="6">
        <v>9330.5360000000001</v>
      </c>
      <c r="H194" s="6">
        <v>9790.5149999999994</v>
      </c>
      <c r="I194" s="6">
        <v>10235.895</v>
      </c>
      <c r="J194" s="6">
        <v>10695.370999999999</v>
      </c>
      <c r="K194" s="6">
        <v>11168.717000000001</v>
      </c>
      <c r="L194" s="6">
        <v>11710.258</v>
      </c>
      <c r="M194" s="6">
        <v>12191.084000000001</v>
      </c>
      <c r="N194" s="6">
        <v>12592.593999999999</v>
      </c>
      <c r="O194" s="6">
        <v>12922.701999999999</v>
      </c>
      <c r="P194" s="6">
        <v>13209</v>
      </c>
      <c r="Q194" s="6">
        <v>13153.879000000001</v>
      </c>
      <c r="R194" s="6">
        <v>13243.553</v>
      </c>
      <c r="S194" s="6">
        <v>13422.621999999999</v>
      </c>
      <c r="T194" s="6">
        <v>13583.115</v>
      </c>
      <c r="U194" s="6">
        <v>13885.210999999999</v>
      </c>
      <c r="V194" s="6">
        <v>14200.144</v>
      </c>
      <c r="W194" s="6">
        <v>14628.7</v>
      </c>
      <c r="X194" s="6">
        <v>15036.044</v>
      </c>
      <c r="Y194" s="6">
        <v>15450.536</v>
      </c>
      <c r="Z194" s="6">
        <v>4294.5339999999997</v>
      </c>
      <c r="AA194" s="7">
        <v>0.48175000000000001</v>
      </c>
      <c r="AB194" s="6">
        <v>2241.5360000000001</v>
      </c>
      <c r="AC194" s="7">
        <v>0.16969999999999999</v>
      </c>
    </row>
    <row r="195" spans="1:29" hidden="1" x14ac:dyDescent="0.2">
      <c r="A195" s="5" t="s">
        <v>640</v>
      </c>
      <c r="B195" s="5" t="s">
        <v>641</v>
      </c>
      <c r="C195" s="5" t="s">
        <v>642</v>
      </c>
      <c r="D195" s="5" t="s">
        <v>62</v>
      </c>
      <c r="E195" s="5" t="s">
        <v>41</v>
      </c>
      <c r="F195" s="6">
        <v>12237.705</v>
      </c>
      <c r="G195" s="6">
        <v>12510.031000000001</v>
      </c>
      <c r="H195" s="6">
        <v>12749.596</v>
      </c>
      <c r="I195" s="6">
        <v>12960.425999999999</v>
      </c>
      <c r="J195" s="6">
        <v>13362.17</v>
      </c>
      <c r="K195" s="6">
        <v>13575.626</v>
      </c>
      <c r="L195" s="6">
        <v>13699.713</v>
      </c>
      <c r="M195" s="6">
        <v>13987.115</v>
      </c>
      <c r="N195" s="6">
        <v>14259.718999999999</v>
      </c>
      <c r="O195" s="6">
        <v>14500.735000000001</v>
      </c>
      <c r="P195" s="6">
        <v>14813</v>
      </c>
      <c r="Q195" s="6">
        <v>14980.308999999999</v>
      </c>
      <c r="R195" s="6">
        <v>15084.135</v>
      </c>
      <c r="S195" s="6">
        <v>15243.843999999999</v>
      </c>
      <c r="T195" s="6">
        <v>15426.743</v>
      </c>
      <c r="U195" s="6">
        <v>15467.245000000001</v>
      </c>
      <c r="V195" s="6">
        <v>15586.871999999999</v>
      </c>
      <c r="W195" s="6">
        <v>15947.72</v>
      </c>
      <c r="X195" s="6">
        <v>16092.847</v>
      </c>
      <c r="Y195" s="6">
        <v>16219.206</v>
      </c>
      <c r="Z195" s="6">
        <v>2575.2950000000001</v>
      </c>
      <c r="AA195" s="7">
        <v>0.21043999999999999</v>
      </c>
      <c r="AB195" s="6">
        <v>1406.2059999999999</v>
      </c>
      <c r="AC195" s="7">
        <v>9.493E-2</v>
      </c>
    </row>
    <row r="196" spans="1:29" hidden="1" x14ac:dyDescent="0.2">
      <c r="A196" s="5" t="s">
        <v>643</v>
      </c>
      <c r="B196" s="5" t="s">
        <v>644</v>
      </c>
      <c r="C196" s="5" t="s">
        <v>645</v>
      </c>
      <c r="D196" s="5" t="s">
        <v>106</v>
      </c>
      <c r="E196" s="5" t="s">
        <v>41</v>
      </c>
      <c r="F196" s="6">
        <v>434.298</v>
      </c>
      <c r="G196" s="6">
        <v>413.12200000000001</v>
      </c>
      <c r="H196" s="6">
        <v>390.56599999999997</v>
      </c>
      <c r="I196" s="6">
        <v>375.67099999999999</v>
      </c>
      <c r="J196" s="6">
        <v>357.73500000000001</v>
      </c>
      <c r="K196" s="6">
        <v>341.23399999999998</v>
      </c>
      <c r="L196" s="6">
        <v>329.589</v>
      </c>
      <c r="M196" s="6">
        <v>315.60599999999999</v>
      </c>
      <c r="N196" s="6">
        <v>301.83499999999998</v>
      </c>
      <c r="O196" s="6">
        <v>286.94600000000003</v>
      </c>
      <c r="P196" s="6">
        <v>269</v>
      </c>
      <c r="Q196" s="6">
        <v>271.09500000000003</v>
      </c>
      <c r="R196" s="6">
        <v>270.98399999999998</v>
      </c>
      <c r="S196" s="6">
        <v>274.33999999999997</v>
      </c>
      <c r="T196" s="6">
        <v>276.60599999999999</v>
      </c>
      <c r="U196" s="6">
        <v>280.18099999999998</v>
      </c>
      <c r="V196" s="6">
        <v>285.33499999999998</v>
      </c>
      <c r="W196" s="6">
        <v>285.74099999999999</v>
      </c>
      <c r="X196" s="6">
        <v>277.08499999999998</v>
      </c>
      <c r="Y196" s="6">
        <v>278.21699999999998</v>
      </c>
      <c r="Z196" s="6">
        <v>-165.298</v>
      </c>
      <c r="AA196" s="7" t="s">
        <v>646</v>
      </c>
      <c r="AB196" s="6">
        <v>9.2170000000000005</v>
      </c>
      <c r="AC196" s="7">
        <v>3.4259999999999999E-2</v>
      </c>
    </row>
    <row r="197" spans="1:29" hidden="1" x14ac:dyDescent="0.2">
      <c r="A197" s="5" t="s">
        <v>647</v>
      </c>
      <c r="B197" s="5" t="s">
        <v>648</v>
      </c>
      <c r="C197" s="5" t="s">
        <v>649</v>
      </c>
      <c r="D197" s="5" t="s">
        <v>49</v>
      </c>
      <c r="E197" s="5" t="s">
        <v>41</v>
      </c>
      <c r="F197" s="6">
        <v>1408.864</v>
      </c>
      <c r="G197" s="6">
        <v>1384.941</v>
      </c>
      <c r="H197" s="6">
        <v>1383.9770000000001</v>
      </c>
      <c r="I197" s="6">
        <v>1366.3420000000001</v>
      </c>
      <c r="J197" s="6">
        <v>1374.4190000000001</v>
      </c>
      <c r="K197" s="6">
        <v>1384.643</v>
      </c>
      <c r="L197" s="6">
        <v>1380.296</v>
      </c>
      <c r="M197" s="6">
        <v>1363.0630000000001</v>
      </c>
      <c r="N197" s="6">
        <v>1386.846</v>
      </c>
      <c r="O197" s="6">
        <v>1368.375</v>
      </c>
      <c r="P197" s="6">
        <v>1377</v>
      </c>
      <c r="Q197" s="6">
        <v>1387.7760000000001</v>
      </c>
      <c r="R197" s="6">
        <v>1404.8030000000001</v>
      </c>
      <c r="S197" s="6">
        <v>1412.261</v>
      </c>
      <c r="T197" s="6">
        <v>1422.4</v>
      </c>
      <c r="U197" s="6">
        <v>1428.201</v>
      </c>
      <c r="V197" s="6">
        <v>1455.152</v>
      </c>
      <c r="W197" s="6">
        <v>1472.2149999999999</v>
      </c>
      <c r="X197" s="6">
        <v>1484.635</v>
      </c>
      <c r="Y197" s="6">
        <v>1506.3810000000001</v>
      </c>
      <c r="Z197" s="6">
        <v>-31.864000000000001</v>
      </c>
      <c r="AA197" s="7" t="s">
        <v>1064</v>
      </c>
      <c r="AB197" s="6">
        <v>129.381</v>
      </c>
      <c r="AC197" s="7">
        <v>9.3960000000000002E-2</v>
      </c>
    </row>
    <row r="198" spans="1:29" hidden="1" x14ac:dyDescent="0.2">
      <c r="A198" s="5" t="s">
        <v>651</v>
      </c>
      <c r="B198" s="5" t="s">
        <v>652</v>
      </c>
      <c r="C198" s="5" t="s">
        <v>653</v>
      </c>
      <c r="D198" s="5" t="s">
        <v>62</v>
      </c>
      <c r="E198" s="5" t="s">
        <v>41</v>
      </c>
      <c r="F198" s="6">
        <v>40307.872000000003</v>
      </c>
      <c r="G198" s="6">
        <v>41615.237999999998</v>
      </c>
      <c r="H198" s="6">
        <v>43462.932999999997</v>
      </c>
      <c r="I198" s="6">
        <v>45974.328000000001</v>
      </c>
      <c r="J198" s="6">
        <v>49381.913</v>
      </c>
      <c r="K198" s="6">
        <v>53065.798999999999</v>
      </c>
      <c r="L198" s="6">
        <v>56597.305</v>
      </c>
      <c r="M198" s="6">
        <v>59633.983999999997</v>
      </c>
      <c r="N198" s="6">
        <v>62177.978000000003</v>
      </c>
      <c r="O198" s="6">
        <v>64919.209000000003</v>
      </c>
      <c r="P198" s="6">
        <v>67764</v>
      </c>
      <c r="Q198" s="6">
        <v>69131.793000000005</v>
      </c>
      <c r="R198" s="6">
        <v>70940.548999999999</v>
      </c>
      <c r="S198" s="6">
        <v>73095.092999999993</v>
      </c>
      <c r="T198" s="6">
        <v>75077.320000000007</v>
      </c>
      <c r="U198" s="6">
        <v>75583.245999999999</v>
      </c>
      <c r="V198" s="6">
        <v>77017.505000000005</v>
      </c>
      <c r="W198" s="6">
        <v>78492.823999999993</v>
      </c>
      <c r="X198" s="6">
        <v>80594.771999999997</v>
      </c>
      <c r="Y198" s="6">
        <v>82601.338000000003</v>
      </c>
      <c r="Z198" s="6">
        <v>27456.128000000001</v>
      </c>
      <c r="AA198" s="7">
        <v>0.68115999999999999</v>
      </c>
      <c r="AB198" s="6">
        <v>14837.338</v>
      </c>
      <c r="AC198" s="7">
        <v>0.21895999999999999</v>
      </c>
    </row>
    <row r="199" spans="1:29" hidden="1" x14ac:dyDescent="0.2">
      <c r="A199" s="5" t="s">
        <v>654</v>
      </c>
      <c r="B199" s="5" t="s">
        <v>655</v>
      </c>
      <c r="C199" s="5" t="s">
        <v>656</v>
      </c>
      <c r="D199" s="5" t="s">
        <v>106</v>
      </c>
      <c r="E199" s="5" t="s">
        <v>41</v>
      </c>
      <c r="F199" s="6">
        <v>1551.68</v>
      </c>
      <c r="G199" s="6">
        <v>1552.018</v>
      </c>
      <c r="H199" s="6">
        <v>1547.288</v>
      </c>
      <c r="I199" s="6">
        <v>1540.7719999999999</v>
      </c>
      <c r="J199" s="6">
        <v>1538.4580000000001</v>
      </c>
      <c r="K199" s="6">
        <v>1532.06</v>
      </c>
      <c r="L199" s="6">
        <v>1536.404</v>
      </c>
      <c r="M199" s="6">
        <v>1521.5150000000001</v>
      </c>
      <c r="N199" s="6">
        <v>1518.634</v>
      </c>
      <c r="O199" s="6">
        <v>1523.9480000000001</v>
      </c>
      <c r="P199" s="6">
        <v>1521</v>
      </c>
      <c r="Q199" s="6">
        <v>1522.7560000000001</v>
      </c>
      <c r="R199" s="6">
        <v>1537.7429999999999</v>
      </c>
      <c r="S199" s="6">
        <v>1536.7380000000001</v>
      </c>
      <c r="T199" s="6">
        <v>1540.742</v>
      </c>
      <c r="U199" s="6">
        <v>1414.71</v>
      </c>
      <c r="V199" s="6">
        <v>1446.6969999999999</v>
      </c>
      <c r="W199" s="6">
        <v>1479.752</v>
      </c>
      <c r="X199" s="6">
        <v>1495.692</v>
      </c>
      <c r="Y199" s="6">
        <v>1511.82</v>
      </c>
      <c r="Z199" s="6">
        <v>-30.68</v>
      </c>
      <c r="AA199" s="7" t="s">
        <v>1065</v>
      </c>
      <c r="AB199" s="6">
        <v>-9.18</v>
      </c>
      <c r="AC199" s="7" t="s">
        <v>1066</v>
      </c>
    </row>
    <row r="200" spans="1:29" hidden="1" x14ac:dyDescent="0.2">
      <c r="A200" s="5" t="s">
        <v>659</v>
      </c>
      <c r="B200" s="5" t="s">
        <v>660</v>
      </c>
      <c r="C200" s="5" t="s">
        <v>661</v>
      </c>
      <c r="D200" s="5" t="s">
        <v>62</v>
      </c>
      <c r="E200" s="5" t="s">
        <v>41</v>
      </c>
      <c r="F200" s="6">
        <v>415.03899999999999</v>
      </c>
      <c r="G200" s="6">
        <v>417.262</v>
      </c>
      <c r="H200" s="6">
        <v>420.17399999999998</v>
      </c>
      <c r="I200" s="6">
        <v>424.83800000000002</v>
      </c>
      <c r="J200" s="6">
        <v>430.303</v>
      </c>
      <c r="K200" s="6">
        <v>434.27300000000002</v>
      </c>
      <c r="L200" s="6">
        <v>437.04399999999998</v>
      </c>
      <c r="M200" s="6">
        <v>439.49200000000002</v>
      </c>
      <c r="N200" s="6">
        <v>441.077</v>
      </c>
      <c r="O200" s="6">
        <v>446.09199999999998</v>
      </c>
      <c r="P200" s="6">
        <v>451</v>
      </c>
      <c r="Q200" s="6">
        <v>458.55099999999999</v>
      </c>
      <c r="R200" s="6">
        <v>457.43200000000002</v>
      </c>
      <c r="S200" s="6">
        <v>452.80399999999997</v>
      </c>
      <c r="T200" s="6">
        <v>449.53699999999998</v>
      </c>
      <c r="U200" s="6">
        <v>446.58600000000001</v>
      </c>
      <c r="V200" s="6">
        <v>449.85899999999998</v>
      </c>
      <c r="W200" s="6">
        <v>455.01400000000001</v>
      </c>
      <c r="X200" s="6">
        <v>457.17200000000003</v>
      </c>
      <c r="Y200" s="6">
        <v>467.82600000000002</v>
      </c>
      <c r="Z200" s="6">
        <v>35.960999999999999</v>
      </c>
      <c r="AA200" s="7">
        <v>8.6639999999999995E-2</v>
      </c>
      <c r="AB200" s="6">
        <v>16.826000000000001</v>
      </c>
      <c r="AC200" s="7">
        <v>3.7310000000000003E-2</v>
      </c>
    </row>
    <row r="201" spans="1:29" hidden="1" x14ac:dyDescent="0.2">
      <c r="A201" s="5" t="s">
        <v>662</v>
      </c>
      <c r="B201" s="5" t="s">
        <v>663</v>
      </c>
      <c r="C201" s="5" t="s">
        <v>664</v>
      </c>
      <c r="D201" s="5" t="s">
        <v>40</v>
      </c>
      <c r="E201" s="5" t="s">
        <v>41</v>
      </c>
      <c r="F201" s="6">
        <v>1628.3009999999999</v>
      </c>
      <c r="G201" s="6">
        <v>1640.0050000000001</v>
      </c>
      <c r="H201" s="6">
        <v>1650.3889999999999</v>
      </c>
      <c r="I201" s="6">
        <v>1650.942</v>
      </c>
      <c r="J201" s="6">
        <v>1660.261</v>
      </c>
      <c r="K201" s="6">
        <v>1670.325</v>
      </c>
      <c r="L201" s="6">
        <v>1693.0509999999999</v>
      </c>
      <c r="M201" s="6">
        <v>1709.1279999999999</v>
      </c>
      <c r="N201" s="6">
        <v>1722.2760000000001</v>
      </c>
      <c r="O201" s="6">
        <v>1727.1130000000001</v>
      </c>
      <c r="P201" s="6">
        <v>1725</v>
      </c>
      <c r="Q201" s="6">
        <v>1724.4059999999999</v>
      </c>
      <c r="R201" s="6">
        <v>1726.518</v>
      </c>
      <c r="S201" s="6">
        <v>1718.9749999999999</v>
      </c>
      <c r="T201" s="6">
        <v>1711.578</v>
      </c>
      <c r="U201" s="6">
        <v>1724.462</v>
      </c>
      <c r="V201" s="6">
        <v>1725.915</v>
      </c>
      <c r="W201" s="6">
        <v>1738.8040000000001</v>
      </c>
      <c r="X201" s="6">
        <v>1761.03</v>
      </c>
      <c r="Y201" s="6">
        <v>1780.569</v>
      </c>
      <c r="Z201" s="6">
        <v>96.698999999999998</v>
      </c>
      <c r="AA201" s="7">
        <v>5.9389999999999998E-2</v>
      </c>
      <c r="AB201" s="6">
        <v>55.569000000000003</v>
      </c>
      <c r="AC201" s="7">
        <v>3.2210000000000003E-2</v>
      </c>
    </row>
    <row r="202" spans="1:29" hidden="1" x14ac:dyDescent="0.2">
      <c r="A202" s="5" t="s">
        <v>665</v>
      </c>
      <c r="B202" s="5" t="s">
        <v>666</v>
      </c>
      <c r="C202" s="5" t="s">
        <v>667</v>
      </c>
      <c r="D202" s="5" t="s">
        <v>66</v>
      </c>
      <c r="E202" s="5" t="s">
        <v>41</v>
      </c>
      <c r="F202" s="6">
        <v>52697.481</v>
      </c>
      <c r="G202" s="6">
        <v>53395.506999999998</v>
      </c>
      <c r="H202" s="6">
        <v>54340.724000000002</v>
      </c>
      <c r="I202" s="6">
        <v>55222.35</v>
      </c>
      <c r="J202" s="6">
        <v>56162.108</v>
      </c>
      <c r="K202" s="6">
        <v>57193.055</v>
      </c>
      <c r="L202" s="6">
        <v>58534.938000000002</v>
      </c>
      <c r="M202" s="6">
        <v>59554.913999999997</v>
      </c>
      <c r="N202" s="6">
        <v>60173.48</v>
      </c>
      <c r="O202" s="6">
        <v>60442.506999999998</v>
      </c>
      <c r="P202" s="6">
        <v>60452</v>
      </c>
      <c r="Q202" s="6">
        <v>60677.510999999999</v>
      </c>
      <c r="R202" s="6">
        <v>61156.205999999998</v>
      </c>
      <c r="S202" s="6">
        <v>61872.557000000001</v>
      </c>
      <c r="T202" s="6">
        <v>62233.017999999996</v>
      </c>
      <c r="U202" s="6">
        <v>63376.273999999998</v>
      </c>
      <c r="V202" s="6">
        <v>64634.186999999998</v>
      </c>
      <c r="W202" s="6">
        <v>66348.403999999995</v>
      </c>
      <c r="X202" s="6">
        <v>68012.031000000003</v>
      </c>
      <c r="Y202" s="6">
        <v>69811.998000000007</v>
      </c>
      <c r="Z202" s="6">
        <v>7754.5190000000002</v>
      </c>
      <c r="AA202" s="7">
        <v>0.14715</v>
      </c>
      <c r="AB202" s="6">
        <v>9359.9979999999996</v>
      </c>
      <c r="AC202" s="7">
        <v>0.15483</v>
      </c>
    </row>
    <row r="203" spans="1:29" hidden="1" x14ac:dyDescent="0.2">
      <c r="A203" s="5" t="s">
        <v>668</v>
      </c>
      <c r="B203" s="5" t="s">
        <v>669</v>
      </c>
      <c r="C203" s="5" t="s">
        <v>670</v>
      </c>
      <c r="D203" s="5" t="s">
        <v>40</v>
      </c>
      <c r="E203" s="5" t="s">
        <v>41</v>
      </c>
      <c r="F203" s="6">
        <v>7822.9579999999996</v>
      </c>
      <c r="G203" s="6">
        <v>7959.8879999999999</v>
      </c>
      <c r="H203" s="6">
        <v>8164.2839999999997</v>
      </c>
      <c r="I203" s="6">
        <v>8365.3050000000003</v>
      </c>
      <c r="J203" s="6">
        <v>8612.6720000000005</v>
      </c>
      <c r="K203" s="6">
        <v>8898.5249999999996</v>
      </c>
      <c r="L203" s="6">
        <v>9180.3250000000007</v>
      </c>
      <c r="M203" s="6">
        <v>9523.9069999999992</v>
      </c>
      <c r="N203" s="6">
        <v>9805.7330000000002</v>
      </c>
      <c r="O203" s="6">
        <v>9961.0750000000007</v>
      </c>
      <c r="P203" s="6">
        <v>10076</v>
      </c>
      <c r="Q203" s="6">
        <v>10137.722</v>
      </c>
      <c r="R203" s="6">
        <v>10190.712</v>
      </c>
      <c r="S203" s="6">
        <v>10216.14</v>
      </c>
      <c r="T203" s="6">
        <v>10240.76</v>
      </c>
      <c r="U203" s="6">
        <v>10339.742</v>
      </c>
      <c r="V203" s="6">
        <v>10297.653</v>
      </c>
      <c r="W203" s="6">
        <v>10450.121999999999</v>
      </c>
      <c r="X203" s="6">
        <v>10603.951999999999</v>
      </c>
      <c r="Y203" s="6">
        <v>10771.375</v>
      </c>
      <c r="Z203" s="6">
        <v>2253.0419999999999</v>
      </c>
      <c r="AA203" s="7">
        <v>0.28799999999999998</v>
      </c>
      <c r="AB203" s="6">
        <v>695.375</v>
      </c>
      <c r="AC203" s="7">
        <v>6.9010000000000002E-2</v>
      </c>
    </row>
    <row r="204" spans="1:29" hidden="1" x14ac:dyDescent="0.2">
      <c r="A204" s="5" t="s">
        <v>671</v>
      </c>
      <c r="B204" s="5" t="s">
        <v>672</v>
      </c>
      <c r="C204" s="5" t="s">
        <v>673</v>
      </c>
      <c r="D204" s="5" t="s">
        <v>62</v>
      </c>
      <c r="E204" s="5" t="s">
        <v>41</v>
      </c>
      <c r="F204" s="6">
        <v>2308.915</v>
      </c>
      <c r="G204" s="6">
        <v>2294.5630000000001</v>
      </c>
      <c r="H204" s="6">
        <v>2279.261</v>
      </c>
      <c r="I204" s="6">
        <v>2251.9699999999998</v>
      </c>
      <c r="J204" s="6">
        <v>2226.846</v>
      </c>
      <c r="K204" s="6">
        <v>2215.395</v>
      </c>
      <c r="L204" s="6">
        <v>2201.9059999999999</v>
      </c>
      <c r="M204" s="6">
        <v>2185.7020000000002</v>
      </c>
      <c r="N204" s="6">
        <v>2172.2089999999998</v>
      </c>
      <c r="O204" s="6">
        <v>2163.614</v>
      </c>
      <c r="P204" s="6">
        <v>2155</v>
      </c>
      <c r="Q204" s="6">
        <v>2140.9360000000001</v>
      </c>
      <c r="R204" s="6">
        <v>2150.6860000000001</v>
      </c>
      <c r="S204" s="6">
        <v>2146.8270000000002</v>
      </c>
      <c r="T204" s="6">
        <v>2143.1060000000002</v>
      </c>
      <c r="U204" s="6">
        <v>2157.3879999999999</v>
      </c>
      <c r="V204" s="6">
        <v>2087.3020000000001</v>
      </c>
      <c r="W204" s="6">
        <v>2088.3020000000001</v>
      </c>
      <c r="X204" s="6">
        <v>2117.6819999999998</v>
      </c>
      <c r="Y204" s="6">
        <v>2127.6779999999999</v>
      </c>
      <c r="Z204" s="6">
        <v>-153.91499999999999</v>
      </c>
      <c r="AA204" s="7" t="s">
        <v>1067</v>
      </c>
      <c r="AB204" s="6">
        <v>-27.321999999999999</v>
      </c>
      <c r="AC204" s="7" t="s">
        <v>650</v>
      </c>
    </row>
    <row r="205" spans="1:29" hidden="1" x14ac:dyDescent="0.2">
      <c r="A205" s="5" t="s">
        <v>676</v>
      </c>
      <c r="B205" s="5" t="s">
        <v>677</v>
      </c>
      <c r="C205" s="5" t="s">
        <v>678</v>
      </c>
      <c r="D205" s="5" t="s">
        <v>102</v>
      </c>
      <c r="E205" s="5" t="s">
        <v>41</v>
      </c>
      <c r="F205" s="6">
        <v>28241.585999999999</v>
      </c>
      <c r="G205" s="6">
        <v>28298.102999999999</v>
      </c>
      <c r="H205" s="6">
        <v>28412.974999999999</v>
      </c>
      <c r="I205" s="6">
        <v>28479.203000000001</v>
      </c>
      <c r="J205" s="6">
        <v>28646.577000000001</v>
      </c>
      <c r="K205" s="6">
        <v>28897.768</v>
      </c>
      <c r="L205" s="6">
        <v>29274.166000000001</v>
      </c>
      <c r="M205" s="6">
        <v>29472.382000000001</v>
      </c>
      <c r="N205" s="6">
        <v>29658.239000000001</v>
      </c>
      <c r="O205" s="6">
        <v>29671.207999999999</v>
      </c>
      <c r="P205" s="6">
        <v>29647</v>
      </c>
      <c r="Q205" s="6">
        <v>29754.019</v>
      </c>
      <c r="R205" s="6">
        <v>29829.213</v>
      </c>
      <c r="S205" s="6">
        <v>29896.746999999999</v>
      </c>
      <c r="T205" s="6">
        <v>29925.055</v>
      </c>
      <c r="U205" s="6">
        <v>29980.843000000001</v>
      </c>
      <c r="V205" s="6">
        <v>30237.771000000001</v>
      </c>
      <c r="W205" s="6">
        <v>30474.251</v>
      </c>
      <c r="X205" s="6">
        <v>30654.276000000002</v>
      </c>
      <c r="Y205" s="6">
        <v>30904.031999999999</v>
      </c>
      <c r="Z205" s="6">
        <v>1405.414</v>
      </c>
      <c r="AA205" s="7">
        <v>4.9759999999999999E-2</v>
      </c>
      <c r="AB205" s="6">
        <v>1257.0319999999999</v>
      </c>
      <c r="AC205" s="7">
        <v>4.24E-2</v>
      </c>
    </row>
    <row r="206" spans="1:29" hidden="1" x14ac:dyDescent="0.2">
      <c r="A206" s="5" t="s">
        <v>679</v>
      </c>
      <c r="B206" s="5" t="s">
        <v>680</v>
      </c>
      <c r="C206" s="5" t="s">
        <v>681</v>
      </c>
      <c r="D206" s="5" t="s">
        <v>102</v>
      </c>
      <c r="E206" s="5" t="s">
        <v>41</v>
      </c>
      <c r="F206" s="6">
        <v>12592.777</v>
      </c>
      <c r="G206" s="6">
        <v>12753.384</v>
      </c>
      <c r="H206" s="6">
        <v>12959.681</v>
      </c>
      <c r="I206" s="6">
        <v>13033.842000000001</v>
      </c>
      <c r="J206" s="6">
        <v>13201.364</v>
      </c>
      <c r="K206" s="6">
        <v>13484.643</v>
      </c>
      <c r="L206" s="6">
        <v>13702.912</v>
      </c>
      <c r="M206" s="6">
        <v>13881.027</v>
      </c>
      <c r="N206" s="6">
        <v>14050.681</v>
      </c>
      <c r="O206" s="6">
        <v>14100.217000000001</v>
      </c>
      <c r="P206" s="6">
        <v>14132</v>
      </c>
      <c r="Q206" s="6">
        <v>14251.781000000001</v>
      </c>
      <c r="R206" s="6">
        <v>14299.512000000001</v>
      </c>
      <c r="S206" s="6">
        <v>14358.03</v>
      </c>
      <c r="T206" s="6">
        <v>14569.323</v>
      </c>
      <c r="U206" s="6">
        <v>14647.414000000001</v>
      </c>
      <c r="V206" s="6">
        <v>14762.558999999999</v>
      </c>
      <c r="W206" s="6">
        <v>14843.918</v>
      </c>
      <c r="X206" s="6">
        <v>14956.843999999999</v>
      </c>
      <c r="Y206" s="6">
        <v>15073.534</v>
      </c>
      <c r="Z206" s="6">
        <v>1539.223</v>
      </c>
      <c r="AA206" s="7">
        <v>0.12223000000000001</v>
      </c>
      <c r="AB206" s="6">
        <v>941.53399999999999</v>
      </c>
      <c r="AC206" s="7">
        <v>6.6619999999999999E-2</v>
      </c>
    </row>
    <row r="207" spans="1:29" hidden="1" x14ac:dyDescent="0.2">
      <c r="A207" s="5" t="s">
        <v>682</v>
      </c>
      <c r="B207" s="5" t="s">
        <v>683</v>
      </c>
      <c r="C207" s="5" t="s">
        <v>684</v>
      </c>
      <c r="D207" s="5" t="s">
        <v>62</v>
      </c>
      <c r="E207" s="5" t="s">
        <v>41</v>
      </c>
      <c r="F207" s="6">
        <v>1675.316</v>
      </c>
      <c r="G207" s="6">
        <v>1627.432</v>
      </c>
      <c r="H207" s="6">
        <v>1585.6890000000001</v>
      </c>
      <c r="I207" s="6">
        <v>1548.8720000000001</v>
      </c>
      <c r="J207" s="6">
        <v>1520.029</v>
      </c>
      <c r="K207" s="6">
        <v>1497.9849999999999</v>
      </c>
      <c r="L207" s="6">
        <v>1459.0730000000001</v>
      </c>
      <c r="M207" s="6">
        <v>1425.9059999999999</v>
      </c>
      <c r="N207" s="6">
        <v>1388.4079999999999</v>
      </c>
      <c r="O207" s="6">
        <v>1354.489</v>
      </c>
      <c r="P207" s="6">
        <v>1313</v>
      </c>
      <c r="Q207" s="6">
        <v>1313.4739999999999</v>
      </c>
      <c r="R207" s="6">
        <v>1321.0409999999999</v>
      </c>
      <c r="S207" s="6">
        <v>1322.9449999999999</v>
      </c>
      <c r="T207" s="6">
        <v>1318.442</v>
      </c>
      <c r="U207" s="6">
        <v>1304.2170000000001</v>
      </c>
      <c r="V207" s="6">
        <v>1289.835</v>
      </c>
      <c r="W207" s="6">
        <v>1305.6610000000001</v>
      </c>
      <c r="X207" s="6">
        <v>1307.893</v>
      </c>
      <c r="Y207" s="6">
        <v>1318.7070000000001</v>
      </c>
      <c r="Z207" s="6">
        <v>-362.31599999999997</v>
      </c>
      <c r="AA207" s="7" t="s">
        <v>1068</v>
      </c>
      <c r="AB207" s="6">
        <v>5.7069999999999999</v>
      </c>
      <c r="AC207" s="7">
        <v>4.3499999999999997E-3</v>
      </c>
    </row>
    <row r="208" spans="1:29" hidden="1" x14ac:dyDescent="0.2">
      <c r="A208" s="5" t="s">
        <v>686</v>
      </c>
      <c r="B208" s="5" t="s">
        <v>687</v>
      </c>
      <c r="C208" s="5" t="s">
        <v>688</v>
      </c>
      <c r="D208" s="5" t="s">
        <v>62</v>
      </c>
      <c r="E208" s="5" t="s">
        <v>41</v>
      </c>
      <c r="F208" s="6">
        <v>11433.366</v>
      </c>
      <c r="G208" s="6">
        <v>11548.887000000001</v>
      </c>
      <c r="H208" s="6">
        <v>11679.123</v>
      </c>
      <c r="I208" s="6">
        <v>11865.666999999999</v>
      </c>
      <c r="J208" s="6">
        <v>12051.174000000001</v>
      </c>
      <c r="K208" s="6">
        <v>12216.57</v>
      </c>
      <c r="L208" s="6">
        <v>12347.974</v>
      </c>
      <c r="M208" s="6">
        <v>12466.732</v>
      </c>
      <c r="N208" s="6">
        <v>12569.541999999999</v>
      </c>
      <c r="O208" s="6">
        <v>12758.377</v>
      </c>
      <c r="P208" s="6">
        <v>12949</v>
      </c>
      <c r="Q208" s="6">
        <v>13031.249</v>
      </c>
      <c r="R208" s="6">
        <v>13079.432000000001</v>
      </c>
      <c r="S208" s="6">
        <v>13155.258</v>
      </c>
      <c r="T208" s="6">
        <v>13201.525</v>
      </c>
      <c r="U208" s="6">
        <v>13232.195</v>
      </c>
      <c r="V208" s="6">
        <v>13344.281000000001</v>
      </c>
      <c r="W208" s="6">
        <v>13486.127</v>
      </c>
      <c r="X208" s="6">
        <v>13649.359</v>
      </c>
      <c r="Y208" s="6">
        <v>13867.536</v>
      </c>
      <c r="Z208" s="6">
        <v>1515.634</v>
      </c>
      <c r="AA208" s="7">
        <v>0.13256000000000001</v>
      </c>
      <c r="AB208" s="6">
        <v>918.53599999999994</v>
      </c>
      <c r="AC208" s="7">
        <v>7.0930000000000007E-2</v>
      </c>
    </row>
    <row r="209" spans="1:29" hidden="1" x14ac:dyDescent="0.2">
      <c r="A209" s="5" t="s">
        <v>689</v>
      </c>
      <c r="B209" s="5" t="s">
        <v>690</v>
      </c>
      <c r="C209" s="5" t="s">
        <v>691</v>
      </c>
      <c r="D209" s="5" t="s">
        <v>49</v>
      </c>
      <c r="E209" s="5" t="s">
        <v>41</v>
      </c>
      <c r="F209" s="6">
        <v>21857.742999999999</v>
      </c>
      <c r="G209" s="6">
        <v>21952.613000000001</v>
      </c>
      <c r="H209" s="6">
        <v>22270.653999999999</v>
      </c>
      <c r="I209" s="6">
        <v>22998.328000000001</v>
      </c>
      <c r="J209" s="6">
        <v>23534.537</v>
      </c>
      <c r="K209" s="6">
        <v>24021.857</v>
      </c>
      <c r="L209" s="6">
        <v>24691.184000000001</v>
      </c>
      <c r="M209" s="6">
        <v>25027.223000000002</v>
      </c>
      <c r="N209" s="6">
        <v>25556.731</v>
      </c>
      <c r="O209" s="6">
        <v>25432.858</v>
      </c>
      <c r="P209" s="6">
        <v>26134</v>
      </c>
      <c r="Q209" s="6">
        <v>26375.581999999999</v>
      </c>
      <c r="R209" s="6">
        <v>26518.994999999999</v>
      </c>
      <c r="S209" s="6">
        <v>26867.433000000001</v>
      </c>
      <c r="T209" s="6">
        <v>27543.402999999998</v>
      </c>
      <c r="U209" s="6">
        <v>27815.907999999999</v>
      </c>
      <c r="V209" s="6">
        <v>28622.482</v>
      </c>
      <c r="W209" s="6">
        <v>29414.907999999999</v>
      </c>
      <c r="X209" s="6">
        <v>29783.737000000001</v>
      </c>
      <c r="Y209" s="6">
        <v>30152.772000000001</v>
      </c>
      <c r="Z209" s="6">
        <v>4276.2569999999996</v>
      </c>
      <c r="AA209" s="7">
        <v>0.19564000000000001</v>
      </c>
      <c r="AB209" s="6">
        <v>4018.7719999999999</v>
      </c>
      <c r="AC209" s="7">
        <v>0.15378</v>
      </c>
    </row>
    <row r="210" spans="1:29" hidden="1" x14ac:dyDescent="0.2">
      <c r="A210" s="5" t="s">
        <v>692</v>
      </c>
      <c r="B210" s="5" t="s">
        <v>693</v>
      </c>
      <c r="C210" s="5" t="s">
        <v>694</v>
      </c>
      <c r="D210" s="5" t="s">
        <v>66</v>
      </c>
      <c r="E210" s="5" t="s">
        <v>41</v>
      </c>
      <c r="F210" s="6">
        <v>95259.441000000006</v>
      </c>
      <c r="G210" s="6">
        <v>97408.911999999997</v>
      </c>
      <c r="H210" s="6">
        <v>100018.976</v>
      </c>
      <c r="I210" s="6">
        <v>102485.97100000001</v>
      </c>
      <c r="J210" s="6">
        <v>105082.012</v>
      </c>
      <c r="K210" s="6">
        <v>107855.75599999999</v>
      </c>
      <c r="L210" s="6">
        <v>111223.549</v>
      </c>
      <c r="M210" s="6">
        <v>113988.925</v>
      </c>
      <c r="N210" s="6">
        <v>115985.522</v>
      </c>
      <c r="O210" s="6">
        <v>117300.894</v>
      </c>
      <c r="P210" s="6">
        <v>118110</v>
      </c>
      <c r="Q210" s="6">
        <v>118533.451</v>
      </c>
      <c r="R210" s="6">
        <v>119444.173</v>
      </c>
      <c r="S210" s="6">
        <v>120560.995</v>
      </c>
      <c r="T210" s="6">
        <v>122008.348</v>
      </c>
      <c r="U210" s="6">
        <v>123606.25900000001</v>
      </c>
      <c r="V210" s="6">
        <v>125639.068</v>
      </c>
      <c r="W210" s="6">
        <v>128386.549</v>
      </c>
      <c r="X210" s="6">
        <v>131415.33900000001</v>
      </c>
      <c r="Y210" s="6">
        <v>134904.93</v>
      </c>
      <c r="Z210" s="6">
        <v>22850.559000000001</v>
      </c>
      <c r="AA210" s="7">
        <v>0.23988000000000001</v>
      </c>
      <c r="AB210" s="6">
        <v>16794.93</v>
      </c>
      <c r="AC210" s="7">
        <v>0.14219999999999999</v>
      </c>
    </row>
    <row r="211" spans="1:29" hidden="1" x14ac:dyDescent="0.2">
      <c r="A211" s="5" t="s">
        <v>695</v>
      </c>
      <c r="B211" s="5" t="s">
        <v>696</v>
      </c>
      <c r="C211" s="5" t="s">
        <v>697</v>
      </c>
      <c r="D211" s="5" t="s">
        <v>102</v>
      </c>
      <c r="E211" s="5" t="s">
        <v>41</v>
      </c>
      <c r="F211" s="6">
        <v>276.01100000000002</v>
      </c>
      <c r="G211" s="6">
        <v>273.392</v>
      </c>
      <c r="H211" s="6">
        <v>269.19499999999999</v>
      </c>
      <c r="I211" s="6">
        <v>262.75799999999998</v>
      </c>
      <c r="J211" s="6">
        <v>258.61200000000002</v>
      </c>
      <c r="K211" s="6">
        <v>259.00299999999999</v>
      </c>
      <c r="L211" s="6">
        <v>256.92500000000001</v>
      </c>
      <c r="M211" s="6">
        <v>254.68600000000001</v>
      </c>
      <c r="N211" s="6">
        <v>251.32</v>
      </c>
      <c r="O211" s="6">
        <v>245.71100000000001</v>
      </c>
      <c r="P211" s="6">
        <v>240</v>
      </c>
      <c r="Q211" s="6">
        <v>240.096</v>
      </c>
      <c r="R211" s="6">
        <v>242.55099999999999</v>
      </c>
      <c r="S211" s="6">
        <v>243.471</v>
      </c>
      <c r="T211" s="6">
        <v>245.00200000000001</v>
      </c>
      <c r="U211" s="6">
        <v>245.4</v>
      </c>
      <c r="V211" s="6">
        <v>245.309</v>
      </c>
      <c r="W211" s="6">
        <v>246.38800000000001</v>
      </c>
      <c r="X211" s="6">
        <v>246.89</v>
      </c>
      <c r="Y211" s="6">
        <v>249.244</v>
      </c>
      <c r="Z211" s="6">
        <v>-36.011000000000003</v>
      </c>
      <c r="AA211" s="7" t="s">
        <v>1069</v>
      </c>
      <c r="AB211" s="6">
        <v>9.2439999999999998</v>
      </c>
      <c r="AC211" s="7">
        <v>3.8519999999999999E-2</v>
      </c>
    </row>
    <row r="212" spans="1:29" hidden="1" x14ac:dyDescent="0.2">
      <c r="A212" s="5" t="s">
        <v>698</v>
      </c>
      <c r="B212" s="5" t="s">
        <v>699</v>
      </c>
      <c r="C212" s="5" t="s">
        <v>700</v>
      </c>
      <c r="D212" s="5" t="s">
        <v>102</v>
      </c>
      <c r="E212" s="5" t="s">
        <v>41</v>
      </c>
      <c r="F212" s="6">
        <v>1594.684</v>
      </c>
      <c r="G212" s="6">
        <v>1611.731</v>
      </c>
      <c r="H212" s="6">
        <v>1635.463</v>
      </c>
      <c r="I212" s="6">
        <v>1642.4970000000001</v>
      </c>
      <c r="J212" s="6">
        <v>1661.2670000000001</v>
      </c>
      <c r="K212" s="6">
        <v>1693.441</v>
      </c>
      <c r="L212" s="6">
        <v>1717.8979999999999</v>
      </c>
      <c r="M212" s="6">
        <v>1736.759</v>
      </c>
      <c r="N212" s="6">
        <v>1755.165</v>
      </c>
      <c r="O212" s="6">
        <v>1758.712</v>
      </c>
      <c r="P212" s="6">
        <v>1760</v>
      </c>
      <c r="Q212" s="6">
        <v>1780.277</v>
      </c>
      <c r="R212" s="6">
        <v>1795.0139999999999</v>
      </c>
      <c r="S212" s="6">
        <v>1803.625</v>
      </c>
      <c r="T212" s="6">
        <v>1841.9849999999999</v>
      </c>
      <c r="U212" s="6">
        <v>1852.223</v>
      </c>
      <c r="V212" s="6">
        <v>1833.258</v>
      </c>
      <c r="W212" s="6">
        <v>1854.327</v>
      </c>
      <c r="X212" s="6">
        <v>1873.4829999999999</v>
      </c>
      <c r="Y212" s="6">
        <v>1900.2190000000001</v>
      </c>
      <c r="Z212" s="6">
        <v>165.316</v>
      </c>
      <c r="AA212" s="7">
        <v>0.10367</v>
      </c>
      <c r="AB212" s="6">
        <v>140.21899999999999</v>
      </c>
      <c r="AC212" s="7">
        <v>7.9670000000000005E-2</v>
      </c>
    </row>
    <row r="213" spans="1:29" hidden="1" x14ac:dyDescent="0.2">
      <c r="A213" s="5" t="s">
        <v>701</v>
      </c>
      <c r="B213" s="5" t="s">
        <v>702</v>
      </c>
      <c r="C213" s="5" t="s">
        <v>703</v>
      </c>
      <c r="D213" s="5" t="s">
        <v>102</v>
      </c>
      <c r="E213" s="5" t="s">
        <v>41</v>
      </c>
      <c r="F213" s="6">
        <v>6696.6019999999999</v>
      </c>
      <c r="G213" s="6">
        <v>6667.6729999999998</v>
      </c>
      <c r="H213" s="6">
        <v>6651.924</v>
      </c>
      <c r="I213" s="6">
        <v>6623.0379999999996</v>
      </c>
      <c r="J213" s="6">
        <v>6618.7259999999997</v>
      </c>
      <c r="K213" s="6">
        <v>6635.8209999999999</v>
      </c>
      <c r="L213" s="6">
        <v>6678.3190000000004</v>
      </c>
      <c r="M213" s="6">
        <v>6680.1639999999998</v>
      </c>
      <c r="N213" s="6">
        <v>6680.2449999999999</v>
      </c>
      <c r="O213" s="6">
        <v>6640.6670000000004</v>
      </c>
      <c r="P213" s="6">
        <v>6591</v>
      </c>
      <c r="Q213" s="6">
        <v>6573.1220000000003</v>
      </c>
      <c r="R213" s="6">
        <v>6631.0659999999998</v>
      </c>
      <c r="S213" s="6">
        <v>6661.2420000000002</v>
      </c>
      <c r="T213" s="6">
        <v>6681.81</v>
      </c>
      <c r="U213" s="6">
        <v>6687.6589999999997</v>
      </c>
      <c r="V213" s="6">
        <v>6734.56</v>
      </c>
      <c r="W213" s="6">
        <v>6776.1790000000001</v>
      </c>
      <c r="X213" s="6">
        <v>6838.2790000000005</v>
      </c>
      <c r="Y213" s="6">
        <v>6878.1019999999999</v>
      </c>
      <c r="Z213" s="6">
        <v>-105.602</v>
      </c>
      <c r="AA213" s="7" t="s">
        <v>1070</v>
      </c>
      <c r="AB213" s="6">
        <v>287.10199999999998</v>
      </c>
      <c r="AC213" s="7">
        <v>4.3560000000000001E-2</v>
      </c>
    </row>
    <row r="214" spans="1:29" hidden="1" x14ac:dyDescent="0.2">
      <c r="A214" s="5" t="s">
        <v>705</v>
      </c>
      <c r="B214" s="5" t="s">
        <v>706</v>
      </c>
      <c r="C214" s="5" t="s">
        <v>707</v>
      </c>
      <c r="D214" s="5" t="s">
        <v>106</v>
      </c>
      <c r="E214" s="5" t="s">
        <v>41</v>
      </c>
      <c r="F214" s="6">
        <v>9873.0560000000005</v>
      </c>
      <c r="G214" s="6">
        <v>10024.058999999999</v>
      </c>
      <c r="H214" s="6">
        <v>10154.731</v>
      </c>
      <c r="I214" s="6">
        <v>10223.501</v>
      </c>
      <c r="J214" s="6">
        <v>10414.453</v>
      </c>
      <c r="K214" s="6">
        <v>10558.886</v>
      </c>
      <c r="L214" s="6">
        <v>10775.839</v>
      </c>
      <c r="M214" s="6">
        <v>11027.884</v>
      </c>
      <c r="N214" s="6">
        <v>11320.606</v>
      </c>
      <c r="O214" s="6">
        <v>11544.544</v>
      </c>
      <c r="P214" s="6">
        <v>11724</v>
      </c>
      <c r="Q214" s="6">
        <v>12042.755999999999</v>
      </c>
      <c r="R214" s="6">
        <v>12235.465</v>
      </c>
      <c r="S214" s="6">
        <v>12322.764999999999</v>
      </c>
      <c r="T214" s="6">
        <v>12614.355</v>
      </c>
      <c r="U214" s="6">
        <v>12719.619000000001</v>
      </c>
      <c r="V214" s="6">
        <v>12839.023999999999</v>
      </c>
      <c r="W214" s="6">
        <v>12996.534</v>
      </c>
      <c r="X214" s="6">
        <v>13139.295</v>
      </c>
      <c r="Y214" s="6">
        <v>13471.337</v>
      </c>
      <c r="Z214" s="6">
        <v>1850.944</v>
      </c>
      <c r="AA214" s="7">
        <v>0.18747</v>
      </c>
      <c r="AB214" s="6">
        <v>1747.337</v>
      </c>
      <c r="AC214" s="7">
        <v>0.14904000000000001</v>
      </c>
    </row>
    <row r="215" spans="1:29" hidden="1" x14ac:dyDescent="0.2">
      <c r="A215" s="5" t="s">
        <v>708</v>
      </c>
      <c r="B215" s="5" t="s">
        <v>709</v>
      </c>
      <c r="C215" s="5" t="s">
        <v>710</v>
      </c>
      <c r="D215" s="5" t="s">
        <v>40</v>
      </c>
      <c r="E215" s="5" t="s">
        <v>41</v>
      </c>
      <c r="F215" s="6">
        <v>4020.9169999999999</v>
      </c>
      <c r="G215" s="6">
        <v>4091.076</v>
      </c>
      <c r="H215" s="6">
        <v>4186.18</v>
      </c>
      <c r="I215" s="6">
        <v>4282.9480000000003</v>
      </c>
      <c r="J215" s="6">
        <v>4392.9660000000003</v>
      </c>
      <c r="K215" s="6">
        <v>4531.1270000000004</v>
      </c>
      <c r="L215" s="6">
        <v>4641.2629999999999</v>
      </c>
      <c r="M215" s="6">
        <v>4765.1679999999997</v>
      </c>
      <c r="N215" s="6">
        <v>4885.1239999999998</v>
      </c>
      <c r="O215" s="6">
        <v>4989.1589999999997</v>
      </c>
      <c r="P215" s="6">
        <v>5062</v>
      </c>
      <c r="Q215" s="6">
        <v>5121.3339999999998</v>
      </c>
      <c r="R215" s="6">
        <v>5144.33</v>
      </c>
      <c r="S215" s="6">
        <v>5172.9629999999997</v>
      </c>
      <c r="T215" s="6">
        <v>5200.5749999999998</v>
      </c>
      <c r="U215" s="6">
        <v>5273.3590000000004</v>
      </c>
      <c r="V215" s="6">
        <v>5354.5519999999997</v>
      </c>
      <c r="W215" s="6">
        <v>5449.9189999999999</v>
      </c>
      <c r="X215" s="6">
        <v>5586.4269999999997</v>
      </c>
      <c r="Y215" s="6">
        <v>5754.34</v>
      </c>
      <c r="Z215" s="6">
        <v>1041.0830000000001</v>
      </c>
      <c r="AA215" s="7">
        <v>0.25891999999999998</v>
      </c>
      <c r="AB215" s="6">
        <v>692.34</v>
      </c>
      <c r="AC215" s="7">
        <v>0.13677</v>
      </c>
    </row>
    <row r="216" spans="1:29" hidden="1" x14ac:dyDescent="0.2">
      <c r="A216" s="5" t="s">
        <v>711</v>
      </c>
      <c r="B216" s="5" t="s">
        <v>712</v>
      </c>
      <c r="C216" s="5" t="s">
        <v>713</v>
      </c>
      <c r="D216" s="5" t="s">
        <v>40</v>
      </c>
      <c r="E216" s="5" t="s">
        <v>41</v>
      </c>
      <c r="F216" s="6">
        <v>3763.509</v>
      </c>
      <c r="G216" s="6">
        <v>3741.34</v>
      </c>
      <c r="H216" s="6">
        <v>3715.99</v>
      </c>
      <c r="I216" s="6">
        <v>3660.4749999999999</v>
      </c>
      <c r="J216" s="6">
        <v>3648.8290000000002</v>
      </c>
      <c r="K216" s="6">
        <v>3645.279</v>
      </c>
      <c r="L216" s="6">
        <v>3681.5419999999999</v>
      </c>
      <c r="M216" s="6">
        <v>3645.9589999999998</v>
      </c>
      <c r="N216" s="6">
        <v>3631.2840000000001</v>
      </c>
      <c r="O216" s="6">
        <v>3630.6</v>
      </c>
      <c r="P216" s="6">
        <v>3622</v>
      </c>
      <c r="Q216" s="6">
        <v>3612.06</v>
      </c>
      <c r="R216" s="6">
        <v>3625.0340000000001</v>
      </c>
      <c r="S216" s="6">
        <v>3630.444</v>
      </c>
      <c r="T216" s="6">
        <v>3635.6010000000001</v>
      </c>
      <c r="U216" s="6">
        <v>3647.259</v>
      </c>
      <c r="V216" s="6">
        <v>3638.569</v>
      </c>
      <c r="W216" s="6">
        <v>3620.46</v>
      </c>
      <c r="X216" s="6">
        <v>3614.7190000000001</v>
      </c>
      <c r="Y216" s="6">
        <v>3620.4079999999999</v>
      </c>
      <c r="Z216" s="6">
        <v>-141.50899999999999</v>
      </c>
      <c r="AA216" s="7" t="s">
        <v>1071</v>
      </c>
      <c r="AB216" s="6">
        <v>-1.5920000000000001</v>
      </c>
      <c r="AC216" s="7" t="s">
        <v>1072</v>
      </c>
    </row>
    <row r="217" spans="1:29" hidden="1" x14ac:dyDescent="0.2">
      <c r="A217" s="5" t="s">
        <v>716</v>
      </c>
      <c r="B217" s="5" t="s">
        <v>717</v>
      </c>
      <c r="C217" s="5" t="s">
        <v>718</v>
      </c>
      <c r="D217" s="5" t="s">
        <v>49</v>
      </c>
      <c r="E217" s="5" t="s">
        <v>41</v>
      </c>
      <c r="F217" s="6">
        <v>3653.72</v>
      </c>
      <c r="G217" s="6">
        <v>3728.67</v>
      </c>
      <c r="H217" s="6">
        <v>3778.2460000000001</v>
      </c>
      <c r="I217" s="6">
        <v>3787.16</v>
      </c>
      <c r="J217" s="6">
        <v>3852.8649999999998</v>
      </c>
      <c r="K217" s="6">
        <v>3922.0590000000002</v>
      </c>
      <c r="L217" s="6">
        <v>4003.759</v>
      </c>
      <c r="M217" s="6">
        <v>4084.4789999999998</v>
      </c>
      <c r="N217" s="6">
        <v>4158.6639999999998</v>
      </c>
      <c r="O217" s="6">
        <v>4216.8029999999999</v>
      </c>
      <c r="P217" s="6">
        <v>4260</v>
      </c>
      <c r="Q217" s="6">
        <v>4276.1719999999996</v>
      </c>
      <c r="R217" s="6">
        <v>4313.6350000000002</v>
      </c>
      <c r="S217" s="6">
        <v>4339.4560000000001</v>
      </c>
      <c r="T217" s="6">
        <v>4360.8720000000003</v>
      </c>
      <c r="U217" s="6">
        <v>4363.7849999999999</v>
      </c>
      <c r="V217" s="6">
        <v>4359.1409999999996</v>
      </c>
      <c r="W217" s="6">
        <v>4398.9719999999998</v>
      </c>
      <c r="X217" s="6">
        <v>4469.0910000000003</v>
      </c>
      <c r="Y217" s="6">
        <v>4532.3310000000001</v>
      </c>
      <c r="Z217" s="6">
        <v>606.28</v>
      </c>
      <c r="AA217" s="7">
        <v>0.16592999999999999</v>
      </c>
      <c r="AB217" s="6">
        <v>272.33100000000002</v>
      </c>
      <c r="AC217" s="7">
        <v>6.3930000000000001E-2</v>
      </c>
    </row>
    <row r="218" spans="1:29" hidden="1" x14ac:dyDescent="0.2">
      <c r="A218" s="5" t="s">
        <v>719</v>
      </c>
      <c r="B218" s="5" t="s">
        <v>720</v>
      </c>
      <c r="C218" s="5" t="s">
        <v>721</v>
      </c>
      <c r="D218" s="5" t="s">
        <v>66</v>
      </c>
      <c r="E218" s="5" t="s">
        <v>41</v>
      </c>
      <c r="F218" s="6">
        <v>94670.376999999993</v>
      </c>
      <c r="G218" s="6">
        <v>96611.603000000003</v>
      </c>
      <c r="H218" s="6">
        <v>98747.178</v>
      </c>
      <c r="I218" s="6">
        <v>100244.368</v>
      </c>
      <c r="J218" s="6">
        <v>101854.105</v>
      </c>
      <c r="K218" s="6">
        <v>103537.891</v>
      </c>
      <c r="L218" s="6">
        <v>106147.02099999999</v>
      </c>
      <c r="M218" s="6">
        <v>108513.617</v>
      </c>
      <c r="N218" s="6">
        <v>110542.887</v>
      </c>
      <c r="O218" s="6">
        <v>112454.81</v>
      </c>
      <c r="P218" s="6">
        <v>114611</v>
      </c>
      <c r="Q218" s="6">
        <v>116249.174</v>
      </c>
      <c r="R218" s="6">
        <v>117061.254</v>
      </c>
      <c r="S218" s="6">
        <v>118599.66099999999</v>
      </c>
      <c r="T218" s="6">
        <v>120564.629</v>
      </c>
      <c r="U218" s="6">
        <v>121986.47100000001</v>
      </c>
      <c r="V218" s="6">
        <v>125107.855</v>
      </c>
      <c r="W218" s="6">
        <v>126586.364</v>
      </c>
      <c r="X218" s="6">
        <v>128258.36599999999</v>
      </c>
      <c r="Y218" s="6">
        <v>128954.394</v>
      </c>
      <c r="Z218" s="6">
        <v>19940.623</v>
      </c>
      <c r="AA218" s="7">
        <v>0.21063000000000001</v>
      </c>
      <c r="AB218" s="6">
        <v>14343.394</v>
      </c>
      <c r="AC218" s="7">
        <v>0.12515000000000001</v>
      </c>
    </row>
    <row r="219" spans="1:29" hidden="1" x14ac:dyDescent="0.2">
      <c r="A219" s="5" t="s">
        <v>722</v>
      </c>
      <c r="B219" s="5" t="s">
        <v>723</v>
      </c>
      <c r="C219" s="5" t="s">
        <v>724</v>
      </c>
      <c r="D219" s="5" t="s">
        <v>49</v>
      </c>
      <c r="E219" s="5" t="s">
        <v>41</v>
      </c>
      <c r="F219" s="6">
        <v>2964.5610000000001</v>
      </c>
      <c r="G219" s="6">
        <v>3010.5619999999999</v>
      </c>
      <c r="H219" s="6">
        <v>3040.0169999999998</v>
      </c>
      <c r="I219" s="6">
        <v>3062.3809999999999</v>
      </c>
      <c r="J219" s="6">
        <v>3064.5010000000002</v>
      </c>
      <c r="K219" s="6">
        <v>3094.2579999999998</v>
      </c>
      <c r="L219" s="6">
        <v>3132.569</v>
      </c>
      <c r="M219" s="6">
        <v>3155.2240000000002</v>
      </c>
      <c r="N219" s="6">
        <v>3188.377</v>
      </c>
      <c r="O219" s="6">
        <v>3217.0720000000001</v>
      </c>
      <c r="P219" s="6">
        <v>3227</v>
      </c>
      <c r="Q219" s="6">
        <v>3252.2710000000002</v>
      </c>
      <c r="R219" s="6">
        <v>3272.2020000000002</v>
      </c>
      <c r="S219" s="6">
        <v>3288.1419999999998</v>
      </c>
      <c r="T219" s="6">
        <v>3298.0790000000002</v>
      </c>
      <c r="U219" s="6">
        <v>3311.4470000000001</v>
      </c>
      <c r="V219" s="6">
        <v>3307.6759999999999</v>
      </c>
      <c r="W219" s="6">
        <v>3325.0479999999998</v>
      </c>
      <c r="X219" s="6">
        <v>3349.35</v>
      </c>
      <c r="Y219" s="6">
        <v>3373.89</v>
      </c>
      <c r="Z219" s="6">
        <v>262.43900000000002</v>
      </c>
      <c r="AA219" s="7">
        <v>8.8529999999999998E-2</v>
      </c>
      <c r="AB219" s="6">
        <v>146.88999999999999</v>
      </c>
      <c r="AC219" s="7">
        <v>4.5519999999999998E-2</v>
      </c>
    </row>
    <row r="220" spans="1:29" hidden="1" x14ac:dyDescent="0.2">
      <c r="A220" s="5" t="s">
        <v>725</v>
      </c>
      <c r="B220" s="5" t="s">
        <v>726</v>
      </c>
      <c r="C220" s="5" t="s">
        <v>727</v>
      </c>
      <c r="D220" s="5" t="s">
        <v>62</v>
      </c>
      <c r="E220" s="5" t="s">
        <v>41</v>
      </c>
      <c r="F220" s="6">
        <v>49284.864000000001</v>
      </c>
      <c r="G220" s="6">
        <v>50397.084999999999</v>
      </c>
      <c r="H220" s="6">
        <v>51580.822</v>
      </c>
      <c r="I220" s="6">
        <v>53003.589</v>
      </c>
      <c r="J220" s="6">
        <v>54457.273000000001</v>
      </c>
      <c r="K220" s="6">
        <v>55789.493999999999</v>
      </c>
      <c r="L220" s="6">
        <v>56962.392999999996</v>
      </c>
      <c r="M220" s="6">
        <v>58079.447999999997</v>
      </c>
      <c r="N220" s="6">
        <v>59119.214999999997</v>
      </c>
      <c r="O220" s="6">
        <v>60571.42</v>
      </c>
      <c r="P220" s="6">
        <v>62038</v>
      </c>
      <c r="Q220" s="6">
        <v>63362.752999999997</v>
      </c>
      <c r="R220" s="6">
        <v>64544.533000000003</v>
      </c>
      <c r="S220" s="6">
        <v>66265.481</v>
      </c>
      <c r="T220" s="6">
        <v>67694.081000000006</v>
      </c>
      <c r="U220" s="6">
        <v>68804.903999999995</v>
      </c>
      <c r="V220" s="6">
        <v>69407.62</v>
      </c>
      <c r="W220" s="6">
        <v>70466.877999999997</v>
      </c>
      <c r="X220" s="6">
        <v>72215.341</v>
      </c>
      <c r="Y220" s="6">
        <v>73385.172000000006</v>
      </c>
      <c r="Z220" s="6">
        <v>12753.136</v>
      </c>
      <c r="AA220" s="7">
        <v>0.25875999999999999</v>
      </c>
      <c r="AB220" s="6">
        <v>11347.172</v>
      </c>
      <c r="AC220" s="7">
        <v>0.18290999999999999</v>
      </c>
    </row>
    <row r="221" spans="1:29" hidden="1" x14ac:dyDescent="0.2">
      <c r="A221" s="5" t="s">
        <v>728</v>
      </c>
      <c r="B221" s="5" t="s">
        <v>729</v>
      </c>
      <c r="C221" s="5" t="s">
        <v>730</v>
      </c>
      <c r="D221" s="5" t="s">
        <v>73</v>
      </c>
      <c r="E221" s="5" t="s">
        <v>41</v>
      </c>
      <c r="F221" s="6">
        <v>10068.793</v>
      </c>
      <c r="G221" s="6">
        <v>10435.306</v>
      </c>
      <c r="H221" s="6">
        <v>10942.896000000001</v>
      </c>
      <c r="I221" s="6">
        <v>11366.241</v>
      </c>
      <c r="J221" s="6">
        <v>11853.044</v>
      </c>
      <c r="K221" s="6">
        <v>12277.43</v>
      </c>
      <c r="L221" s="6">
        <v>12732.143</v>
      </c>
      <c r="M221" s="6">
        <v>13115.415999999999</v>
      </c>
      <c r="N221" s="6">
        <v>13453.001</v>
      </c>
      <c r="O221" s="6">
        <v>13731.678</v>
      </c>
      <c r="P221" s="6">
        <v>13909</v>
      </c>
      <c r="Q221" s="6">
        <v>14168.950999999999</v>
      </c>
      <c r="R221" s="6">
        <v>14526.388000000001</v>
      </c>
      <c r="S221" s="6">
        <v>14998.5</v>
      </c>
      <c r="T221" s="6">
        <v>15622.237999999999</v>
      </c>
      <c r="U221" s="6">
        <v>16205.501</v>
      </c>
      <c r="V221" s="6">
        <v>17122.531999999999</v>
      </c>
      <c r="W221" s="6">
        <v>17728.804</v>
      </c>
      <c r="X221" s="6">
        <v>18423.057000000001</v>
      </c>
      <c r="Y221" s="6">
        <v>20027.131000000001</v>
      </c>
      <c r="Z221" s="6">
        <v>3840.2069999999999</v>
      </c>
      <c r="AA221" s="7">
        <v>0.38140000000000002</v>
      </c>
      <c r="AB221" s="6">
        <v>6118.1310000000003</v>
      </c>
      <c r="AC221" s="7">
        <v>0.43986999999999998</v>
      </c>
    </row>
    <row r="222" spans="1:29" hidden="1" x14ac:dyDescent="0.2">
      <c r="A222" s="5" t="s">
        <v>731</v>
      </c>
      <c r="B222" s="5" t="s">
        <v>732</v>
      </c>
      <c r="C222" s="5" t="s">
        <v>733</v>
      </c>
      <c r="D222" s="5" t="s">
        <v>49</v>
      </c>
      <c r="E222" s="5" t="s">
        <v>41</v>
      </c>
      <c r="F222" s="6">
        <v>2407.904</v>
      </c>
      <c r="G222" s="6">
        <v>2404.9119999999998</v>
      </c>
      <c r="H222" s="6">
        <v>2395.8679999999999</v>
      </c>
      <c r="I222" s="6">
        <v>2378.415</v>
      </c>
      <c r="J222" s="6">
        <v>2397.7379999999998</v>
      </c>
      <c r="K222" s="6">
        <v>2380.3119999999999</v>
      </c>
      <c r="L222" s="6">
        <v>2346.8580000000002</v>
      </c>
      <c r="M222" s="6">
        <v>2343.6819999999998</v>
      </c>
      <c r="N222" s="6">
        <v>2338.64</v>
      </c>
      <c r="O222" s="6">
        <v>2327.788</v>
      </c>
      <c r="P222" s="6">
        <v>2329</v>
      </c>
      <c r="Q222" s="6">
        <v>2367.0590000000002</v>
      </c>
      <c r="R222" s="6">
        <v>2365.009</v>
      </c>
      <c r="S222" s="6">
        <v>2356.5189999999998</v>
      </c>
      <c r="T222" s="6">
        <v>2366.84</v>
      </c>
      <c r="U222" s="6">
        <v>2340.2350000000001</v>
      </c>
      <c r="V222" s="6">
        <v>2348.1840000000002</v>
      </c>
      <c r="W222" s="6">
        <v>2339.6060000000002</v>
      </c>
      <c r="X222" s="6">
        <v>2361.7330000000002</v>
      </c>
      <c r="Y222" s="6">
        <v>2352.5880000000002</v>
      </c>
      <c r="Z222" s="6">
        <v>-78.903999999999996</v>
      </c>
      <c r="AA222" s="7" t="s">
        <v>1073</v>
      </c>
      <c r="AB222" s="6">
        <v>23.588000000000001</v>
      </c>
      <c r="AC222" s="7">
        <v>1.013E-2</v>
      </c>
    </row>
    <row r="223" spans="1:29" hidden="1" x14ac:dyDescent="0.2">
      <c r="A223" s="5" t="s">
        <v>736</v>
      </c>
      <c r="B223" s="5" t="s">
        <v>737</v>
      </c>
      <c r="C223" s="5" t="s">
        <v>738</v>
      </c>
      <c r="D223" s="5" t="s">
        <v>49</v>
      </c>
      <c r="E223" s="5" t="s">
        <v>41</v>
      </c>
      <c r="F223" s="6">
        <v>9649.34</v>
      </c>
      <c r="G223" s="6">
        <v>9819.1849999999995</v>
      </c>
      <c r="H223" s="6">
        <v>9996.009</v>
      </c>
      <c r="I223" s="6">
        <v>10053.092000000001</v>
      </c>
      <c r="J223" s="6">
        <v>10170.772000000001</v>
      </c>
      <c r="K223" s="6">
        <v>10365.561</v>
      </c>
      <c r="L223" s="6">
        <v>10607.645</v>
      </c>
      <c r="M223" s="6">
        <v>10829.069</v>
      </c>
      <c r="N223" s="6">
        <v>11024.503000000001</v>
      </c>
      <c r="O223" s="6">
        <v>11212.347</v>
      </c>
      <c r="P223" s="6">
        <v>11367</v>
      </c>
      <c r="Q223" s="6">
        <v>11428.179</v>
      </c>
      <c r="R223" s="6">
        <v>11552.735000000001</v>
      </c>
      <c r="S223" s="6">
        <v>11622.324000000001</v>
      </c>
      <c r="T223" s="6">
        <v>11718.383</v>
      </c>
      <c r="U223" s="6">
        <v>11687.664000000001</v>
      </c>
      <c r="V223" s="6">
        <v>11692.313</v>
      </c>
      <c r="W223" s="6">
        <v>11916.204</v>
      </c>
      <c r="X223" s="6">
        <v>12084.547</v>
      </c>
      <c r="Y223" s="6">
        <v>12222.866</v>
      </c>
      <c r="Z223" s="6">
        <v>1717.66</v>
      </c>
      <c r="AA223" s="7">
        <v>0.17801</v>
      </c>
      <c r="AB223" s="6">
        <v>855.86599999999999</v>
      </c>
      <c r="AC223" s="7">
        <v>7.5289999999999996E-2</v>
      </c>
    </row>
    <row r="224" spans="1:29" hidden="1" x14ac:dyDescent="0.2">
      <c r="A224" s="5" t="s">
        <v>739</v>
      </c>
      <c r="B224" s="5" t="s">
        <v>740</v>
      </c>
      <c r="C224" s="5" t="s">
        <v>741</v>
      </c>
      <c r="D224" s="5" t="s">
        <v>66</v>
      </c>
      <c r="E224" s="5" t="s">
        <v>41</v>
      </c>
      <c r="F224" s="6">
        <v>16004.388999999999</v>
      </c>
      <c r="G224" s="6">
        <v>16320.732</v>
      </c>
      <c r="H224" s="6">
        <v>16670.242999999999</v>
      </c>
      <c r="I224" s="6">
        <v>16911.916000000001</v>
      </c>
      <c r="J224" s="6">
        <v>17172.577000000001</v>
      </c>
      <c r="K224" s="6">
        <v>17446.39</v>
      </c>
      <c r="L224" s="6">
        <v>17875.100999999999</v>
      </c>
      <c r="M224" s="6">
        <v>18263.101999999999</v>
      </c>
      <c r="N224" s="6">
        <v>18594.314999999999</v>
      </c>
      <c r="O224" s="6">
        <v>18906.153999999999</v>
      </c>
      <c r="P224" s="6">
        <v>19258</v>
      </c>
      <c r="Q224" s="6">
        <v>19358.565999999999</v>
      </c>
      <c r="R224" s="6">
        <v>19687.901999999998</v>
      </c>
      <c r="S224" s="6">
        <v>19993.453000000001</v>
      </c>
      <c r="T224" s="6">
        <v>20429.767</v>
      </c>
      <c r="U224" s="6">
        <v>20504.762999999999</v>
      </c>
      <c r="V224" s="6">
        <v>20848.710999999999</v>
      </c>
      <c r="W224" s="6">
        <v>21141.398000000001</v>
      </c>
      <c r="X224" s="6">
        <v>21429.11</v>
      </c>
      <c r="Y224" s="6">
        <v>21774.85</v>
      </c>
      <c r="Z224" s="6">
        <v>3253.6109999999999</v>
      </c>
      <c r="AA224" s="7">
        <v>0.20329</v>
      </c>
      <c r="AB224" s="6">
        <v>2516.85</v>
      </c>
      <c r="AC224" s="7">
        <v>0.13069</v>
      </c>
    </row>
    <row r="225" spans="1:29" hidden="1" x14ac:dyDescent="0.2">
      <c r="A225" s="5" t="s">
        <v>742</v>
      </c>
      <c r="B225" s="5" t="s">
        <v>743</v>
      </c>
      <c r="C225" s="5" t="s">
        <v>744</v>
      </c>
      <c r="D225" s="5" t="s">
        <v>40</v>
      </c>
      <c r="E225" s="5" t="s">
        <v>41</v>
      </c>
      <c r="F225" s="6">
        <v>10338.736000000001</v>
      </c>
      <c r="G225" s="6">
        <v>10578.638999999999</v>
      </c>
      <c r="H225" s="6">
        <v>10881.349</v>
      </c>
      <c r="I225" s="6">
        <v>11186.82</v>
      </c>
      <c r="J225" s="6">
        <v>11527.543</v>
      </c>
      <c r="K225" s="6">
        <v>11941.566999999999</v>
      </c>
      <c r="L225" s="6">
        <v>12284.688</v>
      </c>
      <c r="M225" s="6">
        <v>12663.512000000001</v>
      </c>
      <c r="N225" s="6">
        <v>13031.714</v>
      </c>
      <c r="O225" s="6">
        <v>13356.973</v>
      </c>
      <c r="P225" s="6">
        <v>13599</v>
      </c>
      <c r="Q225" s="6">
        <v>13653.51</v>
      </c>
      <c r="R225" s="6">
        <v>13716.328</v>
      </c>
      <c r="S225" s="6">
        <v>13756.087</v>
      </c>
      <c r="T225" s="6">
        <v>13833.552</v>
      </c>
      <c r="U225" s="6">
        <v>13928.462</v>
      </c>
      <c r="V225" s="6">
        <v>14191.126</v>
      </c>
      <c r="W225" s="6">
        <v>14369.445</v>
      </c>
      <c r="X225" s="6">
        <v>14558.127</v>
      </c>
      <c r="Y225" s="6">
        <v>14750.672</v>
      </c>
      <c r="Z225" s="6">
        <v>3260.2640000000001</v>
      </c>
      <c r="AA225" s="7">
        <v>0.31534000000000001</v>
      </c>
      <c r="AB225" s="6">
        <v>1151.672</v>
      </c>
      <c r="AC225" s="7">
        <v>8.4690000000000001E-2</v>
      </c>
    </row>
    <row r="226" spans="1:29" hidden="1" x14ac:dyDescent="0.2">
      <c r="A226" s="5" t="s">
        <v>745</v>
      </c>
      <c r="B226" s="5" t="s">
        <v>746</v>
      </c>
      <c r="C226" s="5" t="s">
        <v>747</v>
      </c>
      <c r="D226" s="5" t="s">
        <v>73</v>
      </c>
      <c r="E226" s="5" t="s">
        <v>41</v>
      </c>
      <c r="F226" s="6">
        <v>148.01499999999999</v>
      </c>
      <c r="G226" s="6">
        <v>153.97300000000001</v>
      </c>
      <c r="H226" s="6">
        <v>159.578</v>
      </c>
      <c r="I226" s="6">
        <v>165.33099999999999</v>
      </c>
      <c r="J226" s="6">
        <v>171.85900000000001</v>
      </c>
      <c r="K226" s="6">
        <v>177.631</v>
      </c>
      <c r="L226" s="6">
        <v>184.55199999999999</v>
      </c>
      <c r="M226" s="6">
        <v>190.60599999999999</v>
      </c>
      <c r="N226" s="6">
        <v>196.46199999999999</v>
      </c>
      <c r="O226" s="6">
        <v>201.637</v>
      </c>
      <c r="P226" s="6">
        <v>207</v>
      </c>
      <c r="Q226" s="6">
        <v>211.261</v>
      </c>
      <c r="R226" s="6">
        <v>212.411</v>
      </c>
      <c r="S226" s="6">
        <v>216.066</v>
      </c>
      <c r="T226" s="6">
        <v>214.73599999999999</v>
      </c>
      <c r="U226" s="6">
        <v>215.33199999999999</v>
      </c>
      <c r="V226" s="6">
        <v>222.786</v>
      </c>
      <c r="W226" s="6">
        <v>229.608</v>
      </c>
      <c r="X226" s="6">
        <v>231.55699999999999</v>
      </c>
      <c r="Y226" s="6">
        <v>233.904</v>
      </c>
      <c r="Z226" s="6">
        <v>58.984999999999999</v>
      </c>
      <c r="AA226" s="7">
        <v>0.39850999999999998</v>
      </c>
      <c r="AB226" s="6">
        <v>26.904</v>
      </c>
      <c r="AC226" s="7">
        <v>0.12997</v>
      </c>
    </row>
    <row r="227" spans="1:29" hidden="1" x14ac:dyDescent="0.2">
      <c r="A227" s="5" t="s">
        <v>748</v>
      </c>
      <c r="B227" s="5" t="s">
        <v>749</v>
      </c>
      <c r="C227" s="5" t="s">
        <v>750</v>
      </c>
      <c r="D227" s="5" t="s">
        <v>49</v>
      </c>
      <c r="E227" s="5" t="s">
        <v>41</v>
      </c>
      <c r="F227" s="6">
        <v>1258.2080000000001</v>
      </c>
      <c r="G227" s="6">
        <v>1223.3230000000001</v>
      </c>
      <c r="H227" s="6">
        <v>1208.5830000000001</v>
      </c>
      <c r="I227" s="6">
        <v>1178.9639999999999</v>
      </c>
      <c r="J227" s="6">
        <v>1171.6400000000001</v>
      </c>
      <c r="K227" s="6">
        <v>1166.1949999999999</v>
      </c>
      <c r="L227" s="6">
        <v>1148.204</v>
      </c>
      <c r="M227" s="6">
        <v>1119.8150000000001</v>
      </c>
      <c r="N227" s="6">
        <v>1125.212</v>
      </c>
      <c r="O227" s="6">
        <v>1096.913</v>
      </c>
      <c r="P227" s="6">
        <v>1089</v>
      </c>
      <c r="Q227" s="6">
        <v>1091.4949999999999</v>
      </c>
      <c r="R227" s="6">
        <v>1091.0519999999999</v>
      </c>
      <c r="S227" s="6">
        <v>1094.9179999999999</v>
      </c>
      <c r="T227" s="6">
        <v>1096.825</v>
      </c>
      <c r="U227" s="6">
        <v>1095.6489999999999</v>
      </c>
      <c r="V227" s="6">
        <v>1104.58</v>
      </c>
      <c r="W227" s="6">
        <v>1106.0409999999999</v>
      </c>
      <c r="X227" s="6">
        <v>1108.0060000000001</v>
      </c>
      <c r="Y227" s="6">
        <v>1111.816</v>
      </c>
      <c r="Z227" s="6">
        <v>-169.208</v>
      </c>
      <c r="AA227" s="7" t="s">
        <v>751</v>
      </c>
      <c r="AB227" s="6">
        <v>22.815999999999999</v>
      </c>
      <c r="AC227" s="7">
        <v>2.095E-2</v>
      </c>
    </row>
    <row r="228" spans="1:29" hidden="1" x14ac:dyDescent="0.2">
      <c r="A228" s="5" t="s">
        <v>752</v>
      </c>
      <c r="B228" s="5" t="s">
        <v>753</v>
      </c>
      <c r="C228" s="5" t="s">
        <v>754</v>
      </c>
      <c r="D228" s="5" t="s">
        <v>91</v>
      </c>
      <c r="E228" s="5" t="s">
        <v>41</v>
      </c>
      <c r="F228" s="6">
        <v>5468.585</v>
      </c>
      <c r="G228" s="6">
        <v>5538.4279999999999</v>
      </c>
      <c r="H228" s="6">
        <v>5596.6989999999996</v>
      </c>
      <c r="I228" s="6">
        <v>5619.9030000000002</v>
      </c>
      <c r="J228" s="6">
        <v>5710.0450000000001</v>
      </c>
      <c r="K228" s="6">
        <v>5773.4920000000002</v>
      </c>
      <c r="L228" s="6">
        <v>5878.5209999999997</v>
      </c>
      <c r="M228" s="6">
        <v>6006.5519999999997</v>
      </c>
      <c r="N228" s="6">
        <v>6153.9210000000003</v>
      </c>
      <c r="O228" s="6">
        <v>6262.4430000000002</v>
      </c>
      <c r="P228" s="6">
        <v>6348</v>
      </c>
      <c r="Q228" s="6">
        <v>6410.0129999999999</v>
      </c>
      <c r="R228" s="6">
        <v>6455.7550000000001</v>
      </c>
      <c r="S228" s="6">
        <v>6506.8959999999997</v>
      </c>
      <c r="T228" s="6">
        <v>6565.3040000000001</v>
      </c>
      <c r="U228" s="6">
        <v>6641.1850000000004</v>
      </c>
      <c r="V228" s="6">
        <v>6606.9629999999997</v>
      </c>
      <c r="W228" s="6">
        <v>6627.7939999999999</v>
      </c>
      <c r="X228" s="6">
        <v>6669.6480000000001</v>
      </c>
      <c r="Y228" s="6">
        <v>6686.8919999999998</v>
      </c>
      <c r="Z228" s="6">
        <v>879.41499999999996</v>
      </c>
      <c r="AA228" s="7">
        <v>0.16081000000000001</v>
      </c>
      <c r="AB228" s="6">
        <v>338.892</v>
      </c>
      <c r="AC228" s="7">
        <v>5.339E-2</v>
      </c>
    </row>
    <row r="229" spans="1:29" hidden="1" x14ac:dyDescent="0.2">
      <c r="A229" s="5" t="s">
        <v>755</v>
      </c>
      <c r="B229" s="5" t="s">
        <v>756</v>
      </c>
      <c r="C229" s="5" t="s">
        <v>757</v>
      </c>
      <c r="D229" s="5" t="s">
        <v>55</v>
      </c>
      <c r="E229" s="5" t="s">
        <v>41</v>
      </c>
      <c r="F229" s="6">
        <v>6796.9830000000002</v>
      </c>
      <c r="G229" s="6">
        <v>6954.2190000000001</v>
      </c>
      <c r="H229" s="6">
        <v>7064.92</v>
      </c>
      <c r="I229" s="6">
        <v>7100.3029999999999</v>
      </c>
      <c r="J229" s="6">
        <v>7169.9859999999999</v>
      </c>
      <c r="K229" s="6">
        <v>7279.6530000000002</v>
      </c>
      <c r="L229" s="6">
        <v>7375.8190000000004</v>
      </c>
      <c r="M229" s="6">
        <v>7415.0829999999996</v>
      </c>
      <c r="N229" s="6">
        <v>7483.7950000000001</v>
      </c>
      <c r="O229" s="6">
        <v>7510.942</v>
      </c>
      <c r="P229" s="6">
        <v>7510</v>
      </c>
      <c r="Q229" s="6">
        <v>7582.0029999999997</v>
      </c>
      <c r="R229" s="6">
        <v>7571.759</v>
      </c>
      <c r="S229" s="6">
        <v>7635.1260000000002</v>
      </c>
      <c r="T229" s="6">
        <v>7681.1019999999999</v>
      </c>
      <c r="U229" s="6">
        <v>7725.9570000000003</v>
      </c>
      <c r="V229" s="6">
        <v>7808.5280000000002</v>
      </c>
      <c r="W229" s="6">
        <v>7880.2759999999998</v>
      </c>
      <c r="X229" s="6">
        <v>8082</v>
      </c>
      <c r="Y229" s="6">
        <v>8274.5560000000005</v>
      </c>
      <c r="Z229" s="6">
        <v>713.01700000000005</v>
      </c>
      <c r="AA229" s="7">
        <v>0.10489999999999999</v>
      </c>
      <c r="AB229" s="6">
        <v>764.55600000000004</v>
      </c>
      <c r="AC229" s="7">
        <v>0.10181</v>
      </c>
    </row>
    <row r="230" spans="1:29" hidden="1" x14ac:dyDescent="0.2">
      <c r="A230" s="5" t="s">
        <v>758</v>
      </c>
      <c r="B230" s="5" t="s">
        <v>759</v>
      </c>
      <c r="C230" s="5" t="s">
        <v>760</v>
      </c>
      <c r="D230" s="5" t="s">
        <v>40</v>
      </c>
      <c r="E230" s="5" t="s">
        <v>41</v>
      </c>
      <c r="F230" s="6">
        <v>539.70500000000004</v>
      </c>
      <c r="G230" s="6">
        <v>550.99199999999996</v>
      </c>
      <c r="H230" s="6">
        <v>554.28599999999994</v>
      </c>
      <c r="I230" s="6">
        <v>555.154</v>
      </c>
      <c r="J230" s="6">
        <v>559.28099999999995</v>
      </c>
      <c r="K230" s="6">
        <v>564.36199999999997</v>
      </c>
      <c r="L230" s="6">
        <v>569.65</v>
      </c>
      <c r="M230" s="6">
        <v>572.44000000000005</v>
      </c>
      <c r="N230" s="6">
        <v>573.65099999999995</v>
      </c>
      <c r="O230" s="6">
        <v>575.005</v>
      </c>
      <c r="P230" s="6">
        <v>576</v>
      </c>
      <c r="Q230" s="6">
        <v>574.93700000000001</v>
      </c>
      <c r="R230" s="6">
        <v>576.149</v>
      </c>
      <c r="S230" s="6">
        <v>576.70899999999995</v>
      </c>
      <c r="T230" s="6">
        <v>574.63300000000004</v>
      </c>
      <c r="U230" s="6">
        <v>571.29100000000005</v>
      </c>
      <c r="V230" s="6">
        <v>558.43600000000004</v>
      </c>
      <c r="W230" s="6">
        <v>551.95100000000002</v>
      </c>
      <c r="X230" s="6">
        <v>557.82899999999995</v>
      </c>
      <c r="Y230" s="6">
        <v>556.42100000000005</v>
      </c>
      <c r="Z230" s="6">
        <v>36.295000000000002</v>
      </c>
      <c r="AA230" s="7">
        <v>6.7250000000000004E-2</v>
      </c>
      <c r="AB230" s="6">
        <v>-19.579000000000001</v>
      </c>
      <c r="AC230" s="7" t="s">
        <v>761</v>
      </c>
    </row>
    <row r="231" spans="1:29" hidden="1" x14ac:dyDescent="0.2">
      <c r="A231" s="5" t="s">
        <v>762</v>
      </c>
      <c r="B231" s="5" t="s">
        <v>763</v>
      </c>
      <c r="C231" s="5" t="s">
        <v>764</v>
      </c>
      <c r="D231" s="5" t="s">
        <v>66</v>
      </c>
      <c r="E231" s="5" t="s">
        <v>41</v>
      </c>
      <c r="F231" s="6">
        <v>537483.527</v>
      </c>
      <c r="G231" s="6">
        <v>541933.26300000004</v>
      </c>
      <c r="H231" s="6">
        <v>547331.30200000003</v>
      </c>
      <c r="I231" s="6">
        <v>549271.39</v>
      </c>
      <c r="J231" s="6">
        <v>551915.41500000004</v>
      </c>
      <c r="K231" s="6">
        <v>554914.00699999998</v>
      </c>
      <c r="L231" s="6">
        <v>563004.63300000003</v>
      </c>
      <c r="M231" s="6">
        <v>569724.054</v>
      </c>
      <c r="N231" s="6">
        <v>574632.91200000001</v>
      </c>
      <c r="O231" s="6">
        <v>578892.25699999998</v>
      </c>
      <c r="P231" s="6">
        <v>584532</v>
      </c>
      <c r="Q231" s="6">
        <v>587316.13600000006</v>
      </c>
      <c r="R231" s="6">
        <v>591418.76399999997</v>
      </c>
      <c r="S231" s="6">
        <v>601365.20799999998</v>
      </c>
      <c r="T231" s="6">
        <v>613794.53599999996</v>
      </c>
      <c r="U231" s="6">
        <v>635615.924</v>
      </c>
      <c r="V231" s="6">
        <v>659338.304</v>
      </c>
      <c r="W231" s="6">
        <v>686090.64399999997</v>
      </c>
      <c r="X231" s="6">
        <v>702675.18</v>
      </c>
      <c r="Y231" s="6">
        <v>719392.32900000003</v>
      </c>
      <c r="Z231" s="6">
        <v>47048.472999999998</v>
      </c>
      <c r="AA231" s="7">
        <v>8.7529999999999997E-2</v>
      </c>
      <c r="AB231" s="6">
        <v>134860.329</v>
      </c>
      <c r="AC231" s="7">
        <v>0.23072000000000001</v>
      </c>
    </row>
    <row r="232" spans="1:29" hidden="1" x14ac:dyDescent="0.2">
      <c r="A232" s="5" t="s">
        <v>765</v>
      </c>
      <c r="B232" s="5" t="s">
        <v>766</v>
      </c>
      <c r="C232" s="5" t="s">
        <v>767</v>
      </c>
      <c r="D232" s="5" t="s">
        <v>55</v>
      </c>
      <c r="E232" s="5" t="s">
        <v>41</v>
      </c>
      <c r="F232" s="6">
        <v>22314.797999999999</v>
      </c>
      <c r="G232" s="6">
        <v>22606.045999999998</v>
      </c>
      <c r="H232" s="6">
        <v>22949.062000000002</v>
      </c>
      <c r="I232" s="6">
        <v>23119.8</v>
      </c>
      <c r="J232" s="6">
        <v>23572.62</v>
      </c>
      <c r="K232" s="6">
        <v>23912.253000000001</v>
      </c>
      <c r="L232" s="6">
        <v>24396.761999999999</v>
      </c>
      <c r="M232" s="6">
        <v>24805.578000000001</v>
      </c>
      <c r="N232" s="6">
        <v>25155.976999999999</v>
      </c>
      <c r="O232" s="6">
        <v>25441.787</v>
      </c>
      <c r="P232" s="6">
        <v>25527</v>
      </c>
      <c r="Q232" s="6">
        <v>25737.275000000001</v>
      </c>
      <c r="R232" s="6">
        <v>25831.782999999999</v>
      </c>
      <c r="S232" s="6">
        <v>25903.916000000001</v>
      </c>
      <c r="T232" s="6">
        <v>26073.37</v>
      </c>
      <c r="U232" s="6">
        <v>26328.780999999999</v>
      </c>
      <c r="V232" s="6">
        <v>26558.845000000001</v>
      </c>
      <c r="W232" s="6">
        <v>26968.428</v>
      </c>
      <c r="X232" s="6">
        <v>27455.267</v>
      </c>
      <c r="Y232" s="6">
        <v>27985.942999999999</v>
      </c>
      <c r="Z232" s="6">
        <v>3212.2020000000002</v>
      </c>
      <c r="AA232" s="7">
        <v>0.14394999999999999</v>
      </c>
      <c r="AB232" s="6">
        <v>2458.9430000000002</v>
      </c>
      <c r="AC232" s="7">
        <v>9.6329999999999999E-2</v>
      </c>
    </row>
    <row r="233" spans="1:29" hidden="1" x14ac:dyDescent="0.2">
      <c r="A233" s="5" t="s">
        <v>768</v>
      </c>
      <c r="B233" s="5" t="s">
        <v>769</v>
      </c>
      <c r="C233" s="5" t="s">
        <v>770</v>
      </c>
      <c r="D233" s="5" t="s">
        <v>91</v>
      </c>
      <c r="E233" s="5" t="s">
        <v>41</v>
      </c>
      <c r="F233" s="6">
        <v>16775.061000000002</v>
      </c>
      <c r="G233" s="6">
        <v>16915.080999999998</v>
      </c>
      <c r="H233" s="6">
        <v>16975.746999999999</v>
      </c>
      <c r="I233" s="6">
        <v>17225.75</v>
      </c>
      <c r="J233" s="6">
        <v>17401.727999999999</v>
      </c>
      <c r="K233" s="6">
        <v>17564.556</v>
      </c>
      <c r="L233" s="6">
        <v>17780.984</v>
      </c>
      <c r="M233" s="6">
        <v>18006.738000000001</v>
      </c>
      <c r="N233" s="6">
        <v>18219.501</v>
      </c>
      <c r="O233" s="6">
        <v>18398.393</v>
      </c>
      <c r="P233" s="6">
        <v>18540</v>
      </c>
      <c r="Q233" s="6">
        <v>18704.333999999999</v>
      </c>
      <c r="R233" s="6">
        <v>18872.54</v>
      </c>
      <c r="S233" s="6">
        <v>18973.555</v>
      </c>
      <c r="T233" s="6">
        <v>19088.675999999999</v>
      </c>
      <c r="U233" s="6">
        <v>19018.281999999999</v>
      </c>
      <c r="V233" s="6">
        <v>18993.592000000001</v>
      </c>
      <c r="W233" s="6">
        <v>19228.602999999999</v>
      </c>
      <c r="X233" s="6">
        <v>19371.333999999999</v>
      </c>
      <c r="Y233" s="6">
        <v>19602.901999999998</v>
      </c>
      <c r="Z233" s="6">
        <v>1764.9390000000001</v>
      </c>
      <c r="AA233" s="7">
        <v>0.10521</v>
      </c>
      <c r="AB233" s="6">
        <v>1062.902</v>
      </c>
      <c r="AC233" s="7">
        <v>5.7329999999999999E-2</v>
      </c>
    </row>
    <row r="234" spans="1:29" hidden="1" x14ac:dyDescent="0.2">
      <c r="A234" s="5" t="s">
        <v>771</v>
      </c>
      <c r="B234" s="5" t="s">
        <v>772</v>
      </c>
      <c r="C234" s="5" t="s">
        <v>773</v>
      </c>
      <c r="D234" s="5" t="s">
        <v>49</v>
      </c>
      <c r="E234" s="5" t="s">
        <v>41</v>
      </c>
      <c r="F234" s="6">
        <v>2043.8589999999999</v>
      </c>
      <c r="G234" s="6">
        <v>2070.1959999999999</v>
      </c>
      <c r="H234" s="6">
        <v>2082.395</v>
      </c>
      <c r="I234" s="6">
        <v>2096.4450000000002</v>
      </c>
      <c r="J234" s="6">
        <v>2103.1309999999999</v>
      </c>
      <c r="K234" s="6">
        <v>2123.308</v>
      </c>
      <c r="L234" s="6">
        <v>2140.2779999999998</v>
      </c>
      <c r="M234" s="6">
        <v>2174.9160000000002</v>
      </c>
      <c r="N234" s="6">
        <v>2195.7199999999998</v>
      </c>
      <c r="O234" s="6">
        <v>2207.3429999999998</v>
      </c>
      <c r="P234" s="6">
        <v>2213</v>
      </c>
      <c r="Q234" s="6">
        <v>2213.598</v>
      </c>
      <c r="R234" s="6">
        <v>2235.5039999999999</v>
      </c>
      <c r="S234" s="6">
        <v>2251.1410000000001</v>
      </c>
      <c r="T234" s="6">
        <v>2274.4960000000001</v>
      </c>
      <c r="U234" s="6">
        <v>2266.9520000000002</v>
      </c>
      <c r="V234" s="6">
        <v>2274.0300000000002</v>
      </c>
      <c r="W234" s="6">
        <v>2287.0210000000002</v>
      </c>
      <c r="X234" s="6">
        <v>2300.797</v>
      </c>
      <c r="Y234" s="6">
        <v>2314.4760000000001</v>
      </c>
      <c r="Z234" s="6">
        <v>169.14099999999999</v>
      </c>
      <c r="AA234" s="7">
        <v>8.276E-2</v>
      </c>
      <c r="AB234" s="6">
        <v>101.476</v>
      </c>
      <c r="AC234" s="7">
        <v>4.5850000000000002E-2</v>
      </c>
    </row>
    <row r="235" spans="1:29" hidden="1" x14ac:dyDescent="0.2">
      <c r="A235" s="5" t="s">
        <v>774</v>
      </c>
      <c r="B235" s="5" t="s">
        <v>775</v>
      </c>
      <c r="C235" s="5" t="s">
        <v>776</v>
      </c>
      <c r="D235" s="5" t="s">
        <v>102</v>
      </c>
      <c r="E235" s="5" t="s">
        <v>41</v>
      </c>
      <c r="F235" s="6">
        <v>23411.281999999999</v>
      </c>
      <c r="G235" s="6">
        <v>23897.895</v>
      </c>
      <c r="H235" s="6">
        <v>24432.502</v>
      </c>
      <c r="I235" s="6">
        <v>24922.659</v>
      </c>
      <c r="J235" s="6">
        <v>25502.138999999999</v>
      </c>
      <c r="K235" s="6">
        <v>26157.121999999999</v>
      </c>
      <c r="L235" s="6">
        <v>26929.145</v>
      </c>
      <c r="M235" s="6">
        <v>27542.928</v>
      </c>
      <c r="N235" s="6">
        <v>28145.477999999999</v>
      </c>
      <c r="O235" s="6">
        <v>28582.107</v>
      </c>
      <c r="P235" s="6">
        <v>28980</v>
      </c>
      <c r="Q235" s="6">
        <v>29023.873</v>
      </c>
      <c r="R235" s="6">
        <v>29266.67</v>
      </c>
      <c r="S235" s="6">
        <v>29525.865000000002</v>
      </c>
      <c r="T235" s="6">
        <v>29667.361000000001</v>
      </c>
      <c r="U235" s="6">
        <v>29747.831999999999</v>
      </c>
      <c r="V235" s="6">
        <v>30201.005000000001</v>
      </c>
      <c r="W235" s="6">
        <v>30710.406999999999</v>
      </c>
      <c r="X235" s="6">
        <v>31323.333999999999</v>
      </c>
      <c r="Y235" s="6">
        <v>31880.239000000001</v>
      </c>
      <c r="Z235" s="6">
        <v>5568.7179999999998</v>
      </c>
      <c r="AA235" s="7">
        <v>0.23785999999999999</v>
      </c>
      <c r="AB235" s="6">
        <v>2900.239</v>
      </c>
      <c r="AC235" s="7">
        <v>0.10008</v>
      </c>
    </row>
    <row r="236" spans="1:29" hidden="1" x14ac:dyDescent="0.2">
      <c r="A236" s="5" t="s">
        <v>777</v>
      </c>
      <c r="B236" s="5" t="s">
        <v>778</v>
      </c>
      <c r="C236" s="5" t="s">
        <v>779</v>
      </c>
      <c r="D236" s="5" t="s">
        <v>55</v>
      </c>
      <c r="E236" s="5" t="s">
        <v>41</v>
      </c>
      <c r="F236" s="6">
        <v>223.03299999999999</v>
      </c>
      <c r="G236" s="6">
        <v>227.68299999999999</v>
      </c>
      <c r="H236" s="6">
        <v>229.47399999999999</v>
      </c>
      <c r="I236" s="6">
        <v>228.86699999999999</v>
      </c>
      <c r="J236" s="6">
        <v>229.876</v>
      </c>
      <c r="K236" s="6">
        <v>232.17</v>
      </c>
      <c r="L236" s="6">
        <v>234.31200000000001</v>
      </c>
      <c r="M236" s="6">
        <v>234.166</v>
      </c>
      <c r="N236" s="6">
        <v>235.14500000000001</v>
      </c>
      <c r="O236" s="6">
        <v>234.38200000000001</v>
      </c>
      <c r="P236" s="6">
        <v>233</v>
      </c>
      <c r="Q236" s="6">
        <v>236.23699999999999</v>
      </c>
      <c r="R236" s="6">
        <v>237.39599999999999</v>
      </c>
      <c r="S236" s="6">
        <v>237.43299999999999</v>
      </c>
      <c r="T236" s="6">
        <v>237.25800000000001</v>
      </c>
      <c r="U236" s="6">
        <v>236.19800000000001</v>
      </c>
      <c r="V236" s="6">
        <v>238.00800000000001</v>
      </c>
      <c r="W236" s="6">
        <v>239.767</v>
      </c>
      <c r="X236" s="6">
        <v>247.22200000000001</v>
      </c>
      <c r="Y236" s="6">
        <v>254.26</v>
      </c>
      <c r="Z236" s="6">
        <v>9.9670000000000005</v>
      </c>
      <c r="AA236" s="7">
        <v>4.4690000000000001E-2</v>
      </c>
      <c r="AB236" s="6">
        <v>21.26</v>
      </c>
      <c r="AC236" s="7">
        <v>9.1240000000000002E-2</v>
      </c>
    </row>
    <row r="237" spans="1:29" hidden="1" x14ac:dyDescent="0.2">
      <c r="A237" s="5" t="s">
        <v>780</v>
      </c>
      <c r="B237" s="5" t="s">
        <v>781</v>
      </c>
      <c r="C237" s="5" t="s">
        <v>782</v>
      </c>
      <c r="D237" s="5" t="s">
        <v>40</v>
      </c>
      <c r="E237" s="5" t="s">
        <v>41</v>
      </c>
      <c r="F237" s="6">
        <v>18470.953000000001</v>
      </c>
      <c r="G237" s="6">
        <v>18612.210999999999</v>
      </c>
      <c r="H237" s="6">
        <v>18867.525000000001</v>
      </c>
      <c r="I237" s="6">
        <v>19130.113000000001</v>
      </c>
      <c r="J237" s="6">
        <v>19495.682000000001</v>
      </c>
      <c r="K237" s="6">
        <v>19939.580999999998</v>
      </c>
      <c r="L237" s="6">
        <v>20405.021000000001</v>
      </c>
      <c r="M237" s="6">
        <v>20964.064999999999</v>
      </c>
      <c r="N237" s="6">
        <v>21397.655999999999</v>
      </c>
      <c r="O237" s="6">
        <v>21570.355</v>
      </c>
      <c r="P237" s="6">
        <v>21648</v>
      </c>
      <c r="Q237" s="6">
        <v>21680.543000000001</v>
      </c>
      <c r="R237" s="6">
        <v>21717.48</v>
      </c>
      <c r="S237" s="6">
        <v>21838.278999999999</v>
      </c>
      <c r="T237" s="6">
        <v>21823.052</v>
      </c>
      <c r="U237" s="6">
        <v>21927.368999999999</v>
      </c>
      <c r="V237" s="6">
        <v>21890.235000000001</v>
      </c>
      <c r="W237" s="6">
        <v>22070.167000000001</v>
      </c>
      <c r="X237" s="6">
        <v>22054.444</v>
      </c>
      <c r="Y237" s="6">
        <v>22359.913</v>
      </c>
      <c r="Z237" s="6">
        <v>3177.047</v>
      </c>
      <c r="AA237" s="7">
        <v>0.17199999999999999</v>
      </c>
      <c r="AB237" s="6">
        <v>711.91300000000001</v>
      </c>
      <c r="AC237" s="7">
        <v>3.2890000000000003E-2</v>
      </c>
    </row>
    <row r="238" spans="1:29" hidden="1" x14ac:dyDescent="0.2">
      <c r="A238" s="5" t="s">
        <v>783</v>
      </c>
      <c r="B238" s="5" t="s">
        <v>784</v>
      </c>
      <c r="C238" s="5" t="s">
        <v>785</v>
      </c>
      <c r="D238" s="5" t="s">
        <v>66</v>
      </c>
      <c r="E238" s="5" t="s">
        <v>41</v>
      </c>
      <c r="F238" s="6">
        <v>64499.821000000004</v>
      </c>
      <c r="G238" s="6">
        <v>64421.271999999997</v>
      </c>
      <c r="H238" s="6">
        <v>64461.332000000002</v>
      </c>
      <c r="I238" s="6">
        <v>64093.548999999999</v>
      </c>
      <c r="J238" s="6">
        <v>63811.285000000003</v>
      </c>
      <c r="K238" s="6">
        <v>63573.131000000001</v>
      </c>
      <c r="L238" s="6">
        <v>63918.008999999998</v>
      </c>
      <c r="M238" s="6">
        <v>64100.599000000002</v>
      </c>
      <c r="N238" s="6">
        <v>64077.697</v>
      </c>
      <c r="O238" s="6">
        <v>63982.873</v>
      </c>
      <c r="P238" s="6">
        <v>64039</v>
      </c>
      <c r="Q238" s="6">
        <v>64260.978999999999</v>
      </c>
      <c r="R238" s="6">
        <v>64344.366000000002</v>
      </c>
      <c r="S238" s="6">
        <v>64794.785000000003</v>
      </c>
      <c r="T238" s="6">
        <v>65186.998</v>
      </c>
      <c r="U238" s="6">
        <v>65757.672000000006</v>
      </c>
      <c r="V238" s="6">
        <v>66405.144</v>
      </c>
      <c r="W238" s="6">
        <v>66634.17</v>
      </c>
      <c r="X238" s="6">
        <v>67392.047000000006</v>
      </c>
      <c r="Y238" s="6">
        <v>68190.81</v>
      </c>
      <c r="Z238" s="6">
        <v>-460.82100000000003</v>
      </c>
      <c r="AA238" s="7" t="s">
        <v>1074</v>
      </c>
      <c r="AB238" s="6">
        <v>4151.8100000000004</v>
      </c>
      <c r="AC238" s="7">
        <v>6.4829999999999999E-2</v>
      </c>
    </row>
    <row r="239" spans="1:29" hidden="1" x14ac:dyDescent="0.2">
      <c r="A239" s="5" t="s">
        <v>787</v>
      </c>
      <c r="B239" s="5" t="s">
        <v>788</v>
      </c>
      <c r="C239" s="5" t="s">
        <v>789</v>
      </c>
      <c r="D239" s="5" t="s">
        <v>73</v>
      </c>
      <c r="E239" s="5" t="s">
        <v>41</v>
      </c>
      <c r="F239" s="6">
        <v>761.74099999999999</v>
      </c>
      <c r="G239" s="6">
        <v>760.60599999999999</v>
      </c>
      <c r="H239" s="6">
        <v>762.19500000000005</v>
      </c>
      <c r="I239" s="6">
        <v>761.39200000000005</v>
      </c>
      <c r="J239" s="6">
        <v>767.74099999999999</v>
      </c>
      <c r="K239" s="6">
        <v>778.76800000000003</v>
      </c>
      <c r="L239" s="6">
        <v>791.947</v>
      </c>
      <c r="M239" s="6">
        <v>794.24699999999996</v>
      </c>
      <c r="N239" s="6">
        <v>791.77200000000005</v>
      </c>
      <c r="O239" s="6">
        <v>789.74199999999996</v>
      </c>
      <c r="P239" s="6">
        <v>789</v>
      </c>
      <c r="Q239" s="6">
        <v>794.553</v>
      </c>
      <c r="R239" s="6">
        <v>802.74400000000003</v>
      </c>
      <c r="S239" s="6">
        <v>803.91700000000003</v>
      </c>
      <c r="T239" s="6">
        <v>802.47900000000004</v>
      </c>
      <c r="U239" s="6">
        <v>800.11699999999996</v>
      </c>
      <c r="V239" s="6">
        <v>795.84299999999996</v>
      </c>
      <c r="W239" s="6">
        <v>800.18499999999995</v>
      </c>
      <c r="X239" s="6">
        <v>814.45399999999995</v>
      </c>
      <c r="Y239" s="6">
        <v>818.91200000000003</v>
      </c>
      <c r="Z239" s="6">
        <v>27.259</v>
      </c>
      <c r="AA239" s="7">
        <v>3.5790000000000002E-2</v>
      </c>
      <c r="AB239" s="6">
        <v>29.911999999999999</v>
      </c>
      <c r="AC239" s="7">
        <v>3.7909999999999999E-2</v>
      </c>
    </row>
    <row r="240" spans="1:29" hidden="1" x14ac:dyDescent="0.2">
      <c r="A240" s="5" t="s">
        <v>790</v>
      </c>
      <c r="B240" s="5" t="s">
        <v>791</v>
      </c>
      <c r="C240" s="5" t="s">
        <v>792</v>
      </c>
      <c r="D240" s="5" t="s">
        <v>66</v>
      </c>
      <c r="E240" s="5" t="s">
        <v>41</v>
      </c>
      <c r="F240" s="6">
        <v>636.02099999999996</v>
      </c>
      <c r="G240" s="6">
        <v>634.476</v>
      </c>
      <c r="H240" s="6">
        <v>634.19500000000005</v>
      </c>
      <c r="I240" s="6">
        <v>629.86199999999997</v>
      </c>
      <c r="J240" s="6">
        <v>626.36099999999999</v>
      </c>
      <c r="K240" s="6">
        <v>623.41899999999998</v>
      </c>
      <c r="L240" s="6">
        <v>625.96799999999996</v>
      </c>
      <c r="M240" s="6">
        <v>626.97199999999998</v>
      </c>
      <c r="N240" s="6">
        <v>625.976</v>
      </c>
      <c r="O240" s="6">
        <v>624.34299999999996</v>
      </c>
      <c r="P240" s="6">
        <v>624</v>
      </c>
      <c r="Q240" s="6">
        <v>628.94200000000001</v>
      </c>
      <c r="R240" s="6">
        <v>649.17499999999995</v>
      </c>
      <c r="S240" s="6">
        <v>658.81399999999996</v>
      </c>
      <c r="T240" s="6">
        <v>676.58299999999997</v>
      </c>
      <c r="U240" s="6">
        <v>675.70399999999995</v>
      </c>
      <c r="V240" s="6">
        <v>688.89700000000005</v>
      </c>
      <c r="W240" s="6">
        <v>690.10699999999997</v>
      </c>
      <c r="X240" s="6">
        <v>680.71699999999998</v>
      </c>
      <c r="Y240" s="6">
        <v>680.75400000000002</v>
      </c>
      <c r="Z240" s="6">
        <v>-12.021000000000001</v>
      </c>
      <c r="AA240" s="7" t="s">
        <v>1075</v>
      </c>
      <c r="AB240" s="6">
        <v>56.753999999999998</v>
      </c>
      <c r="AC240" s="7">
        <v>9.0950000000000003E-2</v>
      </c>
    </row>
    <row r="241" spans="1:29" hidden="1" x14ac:dyDescent="0.2">
      <c r="A241" s="5" t="s">
        <v>794</v>
      </c>
      <c r="B241" s="5" t="s">
        <v>795</v>
      </c>
      <c r="C241" s="5" t="s">
        <v>796</v>
      </c>
      <c r="D241" s="5" t="s">
        <v>55</v>
      </c>
      <c r="E241" s="5" t="s">
        <v>41</v>
      </c>
      <c r="F241" s="6">
        <v>43028.510999999999</v>
      </c>
      <c r="G241" s="6">
        <v>43938.853999999999</v>
      </c>
      <c r="H241" s="6">
        <v>44854.343999999997</v>
      </c>
      <c r="I241" s="6">
        <v>45696.548999999999</v>
      </c>
      <c r="J241" s="6">
        <v>46414.618000000002</v>
      </c>
      <c r="K241" s="6">
        <v>47385.366999999998</v>
      </c>
      <c r="L241" s="6">
        <v>48521.228000000003</v>
      </c>
      <c r="M241" s="6">
        <v>49555.069000000003</v>
      </c>
      <c r="N241" s="6">
        <v>50352.146000000001</v>
      </c>
      <c r="O241" s="6">
        <v>50882.720999999998</v>
      </c>
      <c r="P241" s="6">
        <v>51487</v>
      </c>
      <c r="Q241" s="6">
        <v>51783.38</v>
      </c>
      <c r="R241" s="6">
        <v>52173.413</v>
      </c>
      <c r="S241" s="6">
        <v>52641.766000000003</v>
      </c>
      <c r="T241" s="6">
        <v>53068.087</v>
      </c>
      <c r="U241" s="6">
        <v>53960.243000000002</v>
      </c>
      <c r="V241" s="6">
        <v>54944.173000000003</v>
      </c>
      <c r="W241" s="6">
        <v>56284.487000000001</v>
      </c>
      <c r="X241" s="6">
        <v>57306.381000000001</v>
      </c>
      <c r="Y241" s="6">
        <v>57984.091</v>
      </c>
      <c r="Z241" s="6">
        <v>8458.4889999999996</v>
      </c>
      <c r="AA241" s="7">
        <v>0.19658</v>
      </c>
      <c r="AB241" s="6">
        <v>6497.0910000000003</v>
      </c>
      <c r="AC241" s="7">
        <v>0.12619</v>
      </c>
    </row>
    <row r="242" spans="1:29" hidden="1" x14ac:dyDescent="0.2">
      <c r="A242" s="5" t="s">
        <v>797</v>
      </c>
      <c r="B242" s="5" t="s">
        <v>798</v>
      </c>
      <c r="C242" s="5" t="s">
        <v>799</v>
      </c>
      <c r="D242" s="5" t="s">
        <v>66</v>
      </c>
      <c r="E242" s="5" t="s">
        <v>41</v>
      </c>
      <c r="F242" s="6">
        <v>24802.34</v>
      </c>
      <c r="G242" s="6">
        <v>25805.258999999998</v>
      </c>
      <c r="H242" s="6">
        <v>26861.145</v>
      </c>
      <c r="I242" s="6">
        <v>27741.508000000002</v>
      </c>
      <c r="J242" s="6">
        <v>28648.858</v>
      </c>
      <c r="K242" s="6">
        <v>29575.201000000001</v>
      </c>
      <c r="L242" s="6">
        <v>30765.373</v>
      </c>
      <c r="M242" s="6">
        <v>31889.811000000002</v>
      </c>
      <c r="N242" s="6">
        <v>32916.89</v>
      </c>
      <c r="O242" s="6">
        <v>33909.535000000003</v>
      </c>
      <c r="P242" s="6">
        <v>34974</v>
      </c>
      <c r="Q242" s="6">
        <v>35368.267</v>
      </c>
      <c r="R242" s="6">
        <v>35984.296999999999</v>
      </c>
      <c r="S242" s="6">
        <v>36705.862999999998</v>
      </c>
      <c r="T242" s="6">
        <v>37749.466999999997</v>
      </c>
      <c r="U242" s="6">
        <v>38725.737000000001</v>
      </c>
      <c r="V242" s="6">
        <v>39228.188000000002</v>
      </c>
      <c r="W242" s="6">
        <v>39383.035000000003</v>
      </c>
      <c r="X242" s="6">
        <v>39734.991999999998</v>
      </c>
      <c r="Y242" s="6">
        <v>40161.016000000003</v>
      </c>
      <c r="Z242" s="6">
        <v>10171.66</v>
      </c>
      <c r="AA242" s="7">
        <v>0.41010999999999997</v>
      </c>
      <c r="AB242" s="6">
        <v>5187.0159999999996</v>
      </c>
      <c r="AC242" s="7">
        <v>0.14831</v>
      </c>
    </row>
    <row r="243" spans="1:29" hidden="1" x14ac:dyDescent="0.2">
      <c r="A243" s="5" t="s">
        <v>800</v>
      </c>
      <c r="B243" s="5" t="s">
        <v>801</v>
      </c>
      <c r="C243" s="5" t="s">
        <v>802</v>
      </c>
      <c r="D243" s="5" t="s">
        <v>106</v>
      </c>
      <c r="E243" s="5" t="s">
        <v>41</v>
      </c>
      <c r="F243" s="6">
        <v>3197.94</v>
      </c>
      <c r="G243" s="6">
        <v>3193.6309999999999</v>
      </c>
      <c r="H243" s="6">
        <v>3183.3760000000002</v>
      </c>
      <c r="I243" s="6">
        <v>3154.5329999999999</v>
      </c>
      <c r="J243" s="6">
        <v>3163.1709999999998</v>
      </c>
      <c r="K243" s="6">
        <v>3156.87</v>
      </c>
      <c r="L243" s="6">
        <v>3174.627</v>
      </c>
      <c r="M243" s="6">
        <v>3204.6970000000001</v>
      </c>
      <c r="N243" s="6">
        <v>3243.58</v>
      </c>
      <c r="O243" s="6">
        <v>3261.328</v>
      </c>
      <c r="P243" s="6">
        <v>3267</v>
      </c>
      <c r="Q243" s="6">
        <v>3282.3879999999999</v>
      </c>
      <c r="R243" s="6">
        <v>3291.634</v>
      </c>
      <c r="S243" s="6">
        <v>3298.386</v>
      </c>
      <c r="T243" s="6">
        <v>3336.087</v>
      </c>
      <c r="U243" s="6">
        <v>3314.221</v>
      </c>
      <c r="V243" s="6">
        <v>3340.2460000000001</v>
      </c>
      <c r="W243" s="6">
        <v>3353.97</v>
      </c>
      <c r="X243" s="6">
        <v>3409.5369999999998</v>
      </c>
      <c r="Y243" s="6">
        <v>3414.683</v>
      </c>
      <c r="Z243" s="6">
        <v>69.06</v>
      </c>
      <c r="AA243" s="7">
        <v>2.1600000000000001E-2</v>
      </c>
      <c r="AB243" s="6">
        <v>147.68299999999999</v>
      </c>
      <c r="AC243" s="7">
        <v>4.5199999999999997E-2</v>
      </c>
    </row>
    <row r="244" spans="1:29" hidden="1" x14ac:dyDescent="0.2">
      <c r="A244" s="5" t="s">
        <v>803</v>
      </c>
      <c r="B244" s="5" t="s">
        <v>804</v>
      </c>
      <c r="C244" s="5" t="s">
        <v>805</v>
      </c>
      <c r="D244" s="5" t="s">
        <v>40</v>
      </c>
      <c r="E244" s="5" t="s">
        <v>41</v>
      </c>
      <c r="F244" s="6">
        <v>2665.011</v>
      </c>
      <c r="G244" s="6">
        <v>2640.855</v>
      </c>
      <c r="H244" s="6">
        <v>2615.4839999999999</v>
      </c>
      <c r="I244" s="6">
        <v>2567.3719999999998</v>
      </c>
      <c r="J244" s="6">
        <v>2551.6529999999998</v>
      </c>
      <c r="K244" s="6">
        <v>2543.3020000000001</v>
      </c>
      <c r="L244" s="6">
        <v>2563.259</v>
      </c>
      <c r="M244" s="6">
        <v>2529.9899999999998</v>
      </c>
      <c r="N244" s="6">
        <v>2513.5630000000001</v>
      </c>
      <c r="O244" s="6">
        <v>2501.3629999999998</v>
      </c>
      <c r="P244" s="6">
        <v>2487</v>
      </c>
      <c r="Q244" s="6">
        <v>2478.556</v>
      </c>
      <c r="R244" s="6">
        <v>2472.319</v>
      </c>
      <c r="S244" s="6">
        <v>2466.7849999999999</v>
      </c>
      <c r="T244" s="6">
        <v>2473.598</v>
      </c>
      <c r="U244" s="6">
        <v>2469.681</v>
      </c>
      <c r="V244" s="6">
        <v>2462.886</v>
      </c>
      <c r="W244" s="6">
        <v>2460.857</v>
      </c>
      <c r="X244" s="6">
        <v>2468.1640000000002</v>
      </c>
      <c r="Y244" s="6">
        <v>2460.049</v>
      </c>
      <c r="Z244" s="6">
        <v>-178.011</v>
      </c>
      <c r="AA244" s="7" t="s">
        <v>1076</v>
      </c>
      <c r="AB244" s="6">
        <v>-26.951000000000001</v>
      </c>
      <c r="AC244" s="7" t="s">
        <v>1077</v>
      </c>
    </row>
    <row r="245" spans="1:29" hidden="1" x14ac:dyDescent="0.2">
      <c r="A245" s="5" t="s">
        <v>808</v>
      </c>
      <c r="B245" s="5" t="s">
        <v>809</v>
      </c>
      <c r="C245" s="5" t="s">
        <v>810</v>
      </c>
      <c r="D245" s="5" t="s">
        <v>102</v>
      </c>
      <c r="E245" s="5" t="s">
        <v>41</v>
      </c>
      <c r="F245" s="6">
        <v>60029.603999999999</v>
      </c>
      <c r="G245" s="6">
        <v>60704.900999999998</v>
      </c>
      <c r="H245" s="6">
        <v>61593.372000000003</v>
      </c>
      <c r="I245" s="6">
        <v>62423.839999999997</v>
      </c>
      <c r="J245" s="6">
        <v>63013.288999999997</v>
      </c>
      <c r="K245" s="6">
        <v>63296.08</v>
      </c>
      <c r="L245" s="6">
        <v>64394.917999999998</v>
      </c>
      <c r="M245" s="6">
        <v>65351.517999999996</v>
      </c>
      <c r="N245" s="6">
        <v>66147.581999999995</v>
      </c>
      <c r="O245" s="6">
        <v>66690.006999999998</v>
      </c>
      <c r="P245" s="6">
        <v>66816</v>
      </c>
      <c r="Q245" s="6">
        <v>67513.637000000002</v>
      </c>
      <c r="R245" s="6">
        <v>67733.021999999997</v>
      </c>
      <c r="S245" s="6">
        <v>67903.629000000001</v>
      </c>
      <c r="T245" s="6">
        <v>68416.498999999996</v>
      </c>
      <c r="U245" s="6">
        <v>68807.600000000006</v>
      </c>
      <c r="V245" s="6">
        <v>70008.191000000006</v>
      </c>
      <c r="W245" s="6">
        <v>70855.168000000005</v>
      </c>
      <c r="X245" s="6">
        <v>71592.672000000006</v>
      </c>
      <c r="Y245" s="6">
        <v>72598.790999999997</v>
      </c>
      <c r="Z245" s="6">
        <v>6786.3959999999997</v>
      </c>
      <c r="AA245" s="7">
        <v>0.11305</v>
      </c>
      <c r="AB245" s="6">
        <v>5782.7910000000002</v>
      </c>
      <c r="AC245" s="7">
        <v>8.6550000000000002E-2</v>
      </c>
    </row>
    <row r="246" spans="1:29" hidden="1" x14ac:dyDescent="0.2">
      <c r="A246" s="5" t="s">
        <v>811</v>
      </c>
      <c r="B246" s="5" t="s">
        <v>812</v>
      </c>
      <c r="C246" s="5" t="s">
        <v>813</v>
      </c>
      <c r="D246" s="5" t="s">
        <v>55</v>
      </c>
      <c r="E246" s="5" t="s">
        <v>41</v>
      </c>
      <c r="F246" s="6">
        <v>13991.596</v>
      </c>
      <c r="G246" s="6">
        <v>14080.311</v>
      </c>
      <c r="H246" s="6">
        <v>14280.339</v>
      </c>
      <c r="I246" s="6">
        <v>14366.728999999999</v>
      </c>
      <c r="J246" s="6">
        <v>14533.156999999999</v>
      </c>
      <c r="K246" s="6">
        <v>14793.204</v>
      </c>
      <c r="L246" s="6">
        <v>15022.404</v>
      </c>
      <c r="M246" s="6">
        <v>15212.941000000001</v>
      </c>
      <c r="N246" s="6">
        <v>15279.504000000001</v>
      </c>
      <c r="O246" s="6">
        <v>15309.573</v>
      </c>
      <c r="P246" s="6">
        <v>15249</v>
      </c>
      <c r="Q246" s="6">
        <v>15298.794</v>
      </c>
      <c r="R246" s="6">
        <v>15382.955</v>
      </c>
      <c r="S246" s="6">
        <v>15571.297</v>
      </c>
      <c r="T246" s="6">
        <v>15761.341</v>
      </c>
      <c r="U246" s="6">
        <v>15947.540999999999</v>
      </c>
      <c r="V246" s="6">
        <v>16527.581999999999</v>
      </c>
      <c r="W246" s="6">
        <v>16309.887000000001</v>
      </c>
      <c r="X246" s="6">
        <v>16640.469000000001</v>
      </c>
      <c r="Y246" s="6">
        <v>16955.366999999998</v>
      </c>
      <c r="Z246" s="6">
        <v>1257.404</v>
      </c>
      <c r="AA246" s="7">
        <v>8.9870000000000005E-2</v>
      </c>
      <c r="AB246" s="6">
        <v>1706.367</v>
      </c>
      <c r="AC246" s="7">
        <v>0.1119</v>
      </c>
    </row>
    <row r="247" spans="1:29" hidden="1" x14ac:dyDescent="0.2">
      <c r="A247" s="5" t="s">
        <v>814</v>
      </c>
      <c r="B247" s="5" t="s">
        <v>815</v>
      </c>
      <c r="C247" s="5" t="s">
        <v>816</v>
      </c>
      <c r="D247" s="5" t="s">
        <v>40</v>
      </c>
      <c r="E247" s="5" t="s">
        <v>41</v>
      </c>
      <c r="F247" s="6">
        <v>2049.2440000000001</v>
      </c>
      <c r="G247" s="6">
        <v>2042.953</v>
      </c>
      <c r="H247" s="6">
        <v>2054.4059999999999</v>
      </c>
      <c r="I247" s="6">
        <v>2065.23</v>
      </c>
      <c r="J247" s="6">
        <v>2087.4209999999998</v>
      </c>
      <c r="K247" s="6">
        <v>2118.3690000000001</v>
      </c>
      <c r="L247" s="6">
        <v>2148.59</v>
      </c>
      <c r="M247" s="6">
        <v>2191.5630000000001</v>
      </c>
      <c r="N247" s="6">
        <v>2219.9760000000001</v>
      </c>
      <c r="O247" s="6">
        <v>2220.37</v>
      </c>
      <c r="P247" s="6">
        <v>2212</v>
      </c>
      <c r="Q247" s="6">
        <v>2234.2860000000001</v>
      </c>
      <c r="R247" s="6">
        <v>2237.163</v>
      </c>
      <c r="S247" s="6">
        <v>2249.3789999999999</v>
      </c>
      <c r="T247" s="6">
        <v>2233.7150000000001</v>
      </c>
      <c r="U247" s="6">
        <v>2241.3870000000002</v>
      </c>
      <c r="V247" s="6">
        <v>2242.703</v>
      </c>
      <c r="W247" s="6">
        <v>2262.4609999999998</v>
      </c>
      <c r="X247" s="6">
        <v>2288.6179999999999</v>
      </c>
      <c r="Y247" s="6">
        <v>2312.864</v>
      </c>
      <c r="Z247" s="6">
        <v>162.756</v>
      </c>
      <c r="AA247" s="7">
        <v>7.9420000000000004E-2</v>
      </c>
      <c r="AB247" s="6">
        <v>100.864</v>
      </c>
      <c r="AC247" s="7">
        <v>4.5600000000000002E-2</v>
      </c>
    </row>
    <row r="248" spans="1:29" hidden="1" x14ac:dyDescent="0.2">
      <c r="A248" s="5" t="s">
        <v>817</v>
      </c>
      <c r="B248" s="5" t="s">
        <v>818</v>
      </c>
      <c r="C248" s="5" t="s">
        <v>819</v>
      </c>
      <c r="D248" s="5" t="s">
        <v>49</v>
      </c>
      <c r="E248" s="5" t="s">
        <v>41</v>
      </c>
      <c r="F248" s="6">
        <v>204436.53200000001</v>
      </c>
      <c r="G248" s="6">
        <v>205175.93</v>
      </c>
      <c r="H248" s="6">
        <v>206269.106</v>
      </c>
      <c r="I248" s="6">
        <v>204749.01199999999</v>
      </c>
      <c r="J248" s="6">
        <v>204717.36</v>
      </c>
      <c r="K248" s="6">
        <v>206275.476</v>
      </c>
      <c r="L248" s="6">
        <v>208804.42300000001</v>
      </c>
      <c r="M248" s="6">
        <v>210717.647</v>
      </c>
      <c r="N248" s="6">
        <v>212376.83199999999</v>
      </c>
      <c r="O248" s="6">
        <v>213692.05499999999</v>
      </c>
      <c r="P248" s="6">
        <v>214253</v>
      </c>
      <c r="Q248" s="6">
        <v>214282.9</v>
      </c>
      <c r="R248" s="6">
        <v>214372.74799999999</v>
      </c>
      <c r="S248" s="6">
        <v>215326.75399999999</v>
      </c>
      <c r="T248" s="6">
        <v>216418.867</v>
      </c>
      <c r="U248" s="6">
        <v>217260.67199999999</v>
      </c>
      <c r="V248" s="6">
        <v>218477.02</v>
      </c>
      <c r="W248" s="6">
        <v>220552.46799999999</v>
      </c>
      <c r="X248" s="6">
        <v>223284.853</v>
      </c>
      <c r="Y248" s="6">
        <v>225505.12100000001</v>
      </c>
      <c r="Z248" s="6">
        <v>9816.4680000000008</v>
      </c>
      <c r="AA248" s="7">
        <v>4.802E-2</v>
      </c>
      <c r="AB248" s="6">
        <v>11252.120999999999</v>
      </c>
      <c r="AC248" s="7">
        <v>5.2519999999999997E-2</v>
      </c>
    </row>
    <row r="249" spans="1:29" hidden="1" x14ac:dyDescent="0.2">
      <c r="A249" s="5" t="s">
        <v>820</v>
      </c>
      <c r="B249" s="5" t="s">
        <v>821</v>
      </c>
      <c r="C249" s="5" t="s">
        <v>822</v>
      </c>
      <c r="D249" s="5" t="s">
        <v>49</v>
      </c>
      <c r="E249" s="5" t="s">
        <v>41</v>
      </c>
      <c r="F249" s="6">
        <v>729.96299999999997</v>
      </c>
      <c r="G249" s="6">
        <v>731.28800000000001</v>
      </c>
      <c r="H249" s="6">
        <v>720.06299999999999</v>
      </c>
      <c r="I249" s="6">
        <v>703.43600000000004</v>
      </c>
      <c r="J249" s="6">
        <v>705.68399999999997</v>
      </c>
      <c r="K249" s="6">
        <v>701.78800000000001</v>
      </c>
      <c r="L249" s="6">
        <v>698.25400000000002</v>
      </c>
      <c r="M249" s="6">
        <v>696.87</v>
      </c>
      <c r="N249" s="6">
        <v>694.86300000000006</v>
      </c>
      <c r="O249" s="6">
        <v>686.45</v>
      </c>
      <c r="P249" s="6">
        <v>675</v>
      </c>
      <c r="Q249" s="6">
        <v>673.20600000000002</v>
      </c>
      <c r="R249" s="6">
        <v>674.35599999999999</v>
      </c>
      <c r="S249" s="6">
        <v>674.47500000000002</v>
      </c>
      <c r="T249" s="6">
        <v>671.80100000000004</v>
      </c>
      <c r="U249" s="6">
        <v>674.46100000000001</v>
      </c>
      <c r="V249" s="6">
        <v>663.44</v>
      </c>
      <c r="W249" s="6">
        <v>661.72500000000002</v>
      </c>
      <c r="X249" s="6">
        <v>661.97</v>
      </c>
      <c r="Y249" s="6">
        <v>663.048</v>
      </c>
      <c r="Z249" s="6">
        <v>-54.963000000000001</v>
      </c>
      <c r="AA249" s="7" t="s">
        <v>823</v>
      </c>
      <c r="AB249" s="6">
        <v>-11.952</v>
      </c>
      <c r="AC249" s="7" t="s">
        <v>824</v>
      </c>
    </row>
    <row r="250" spans="1:29" hidden="1" x14ac:dyDescent="0.2">
      <c r="A250" s="5" t="s">
        <v>825</v>
      </c>
      <c r="B250" s="5" t="s">
        <v>826</v>
      </c>
      <c r="C250" s="5" t="s">
        <v>827</v>
      </c>
      <c r="D250" s="5" t="s">
        <v>49</v>
      </c>
      <c r="E250" s="5" t="s">
        <v>41</v>
      </c>
      <c r="F250" s="6">
        <v>1159.135</v>
      </c>
      <c r="G250" s="6">
        <v>1133.318</v>
      </c>
      <c r="H250" s="6">
        <v>1126.2550000000001</v>
      </c>
      <c r="I250" s="6">
        <v>1105.2750000000001</v>
      </c>
      <c r="J250" s="6">
        <v>1105.297</v>
      </c>
      <c r="K250" s="6">
        <v>1107.1410000000001</v>
      </c>
      <c r="L250" s="6">
        <v>1096.9749999999999</v>
      </c>
      <c r="M250" s="6">
        <v>1076.722</v>
      </c>
      <c r="N250" s="6">
        <v>1089.357</v>
      </c>
      <c r="O250" s="6">
        <v>1069.1610000000001</v>
      </c>
      <c r="P250" s="6">
        <v>1069</v>
      </c>
      <c r="Q250" s="6">
        <v>1054.164</v>
      </c>
      <c r="R250" s="6">
        <v>1030.4069999999999</v>
      </c>
      <c r="S250" s="6">
        <v>1031.92</v>
      </c>
      <c r="T250" s="6">
        <v>1039.6559999999999</v>
      </c>
      <c r="U250" s="6">
        <v>1040.576</v>
      </c>
      <c r="V250" s="6">
        <v>1055.1300000000001</v>
      </c>
      <c r="W250" s="6">
        <v>1063.1569999999999</v>
      </c>
      <c r="X250" s="6">
        <v>1068.4090000000001</v>
      </c>
      <c r="Y250" s="6">
        <v>1070.7429999999999</v>
      </c>
      <c r="Z250" s="6">
        <v>-90.135000000000005</v>
      </c>
      <c r="AA250" s="7" t="s">
        <v>828</v>
      </c>
      <c r="AB250" s="6">
        <v>1.7430000000000001</v>
      </c>
      <c r="AC250" s="7">
        <v>1.6299999999999999E-3</v>
      </c>
    </row>
    <row r="251" spans="1:29" hidden="1" x14ac:dyDescent="0.2">
      <c r="A251" s="5" t="s">
        <v>829</v>
      </c>
      <c r="B251" s="5" t="s">
        <v>830</v>
      </c>
      <c r="C251" s="5" t="s">
        <v>831</v>
      </c>
      <c r="D251" s="5" t="s">
        <v>55</v>
      </c>
      <c r="E251" s="5" t="s">
        <v>41</v>
      </c>
      <c r="F251" s="6">
        <v>27528.146000000001</v>
      </c>
      <c r="G251" s="6">
        <v>28021.116999999998</v>
      </c>
      <c r="H251" s="6">
        <v>28639.83</v>
      </c>
      <c r="I251" s="6">
        <v>29112.21</v>
      </c>
      <c r="J251" s="6">
        <v>29628.871999999999</v>
      </c>
      <c r="K251" s="6">
        <v>30317.263999999999</v>
      </c>
      <c r="L251" s="6">
        <v>31032.577000000001</v>
      </c>
      <c r="M251" s="6">
        <v>31680.109</v>
      </c>
      <c r="N251" s="6">
        <v>32108.472000000002</v>
      </c>
      <c r="O251" s="6">
        <v>32415.234</v>
      </c>
      <c r="P251" s="6">
        <v>32663</v>
      </c>
      <c r="Q251" s="6">
        <v>32744.45</v>
      </c>
      <c r="R251" s="6">
        <v>32939.097000000002</v>
      </c>
      <c r="S251" s="6">
        <v>33183.947</v>
      </c>
      <c r="T251" s="6">
        <v>33678.565000000002</v>
      </c>
      <c r="U251" s="6">
        <v>34119.597000000002</v>
      </c>
      <c r="V251" s="6">
        <v>35001.796000000002</v>
      </c>
      <c r="W251" s="6">
        <v>35384.773999999998</v>
      </c>
      <c r="X251" s="6">
        <v>36198.834000000003</v>
      </c>
      <c r="Y251" s="6">
        <v>36946.667999999998</v>
      </c>
      <c r="Z251" s="6">
        <v>5134.8540000000003</v>
      </c>
      <c r="AA251" s="7">
        <v>0.18653</v>
      </c>
      <c r="AB251" s="6">
        <v>4283.6679999999997</v>
      </c>
      <c r="AC251" s="7">
        <v>0.13114999999999999</v>
      </c>
    </row>
    <row r="252" spans="1:29" hidden="1" x14ac:dyDescent="0.2">
      <c r="A252" s="5" t="s">
        <v>832</v>
      </c>
      <c r="B252" s="5" t="s">
        <v>833</v>
      </c>
      <c r="C252" s="5" t="s">
        <v>834</v>
      </c>
      <c r="D252" s="5" t="s">
        <v>62</v>
      </c>
      <c r="E252" s="5" t="s">
        <v>41</v>
      </c>
      <c r="F252" s="6">
        <v>89.004999999999995</v>
      </c>
      <c r="G252" s="6">
        <v>84.661000000000001</v>
      </c>
      <c r="H252" s="6">
        <v>81.787999999999997</v>
      </c>
      <c r="I252" s="6">
        <v>80.293999999999997</v>
      </c>
      <c r="J252" s="6">
        <v>80.254000000000005</v>
      </c>
      <c r="K252" s="6">
        <v>80.483999999999995</v>
      </c>
      <c r="L252" s="6">
        <v>80.281000000000006</v>
      </c>
      <c r="M252" s="6">
        <v>79.275000000000006</v>
      </c>
      <c r="N252" s="6">
        <v>77.62</v>
      </c>
      <c r="O252" s="6">
        <v>76.225999999999999</v>
      </c>
      <c r="P252" s="6">
        <v>75</v>
      </c>
      <c r="Q252" s="6">
        <v>74.944000000000003</v>
      </c>
      <c r="R252" s="6">
        <v>74.804000000000002</v>
      </c>
      <c r="S252" s="6">
        <v>78.025999999999996</v>
      </c>
      <c r="T252" s="6">
        <v>74.611999999999995</v>
      </c>
      <c r="U252" s="6">
        <v>74.024000000000001</v>
      </c>
      <c r="V252" s="6">
        <v>76.010000000000005</v>
      </c>
      <c r="W252" s="6">
        <v>82.373000000000005</v>
      </c>
      <c r="X252" s="6">
        <v>81.616</v>
      </c>
      <c r="Y252" s="6">
        <v>82.07</v>
      </c>
      <c r="Z252" s="6">
        <v>-14.005000000000001</v>
      </c>
      <c r="AA252" s="7" t="s">
        <v>835</v>
      </c>
      <c r="AB252" s="6">
        <v>7.07</v>
      </c>
      <c r="AC252" s="7">
        <v>9.4270000000000007E-2</v>
      </c>
    </row>
    <row r="253" spans="1:29" hidden="1" x14ac:dyDescent="0.2">
      <c r="A253" s="5" t="s">
        <v>836</v>
      </c>
      <c r="B253" s="5" t="s">
        <v>837</v>
      </c>
      <c r="C253" s="5" t="s">
        <v>838</v>
      </c>
      <c r="D253" s="5" t="s">
        <v>62</v>
      </c>
      <c r="E253" s="5" t="s">
        <v>41</v>
      </c>
      <c r="F253" s="6">
        <v>169.62799999999999</v>
      </c>
      <c r="G253" s="6">
        <v>171.59200000000001</v>
      </c>
      <c r="H253" s="6">
        <v>171.511</v>
      </c>
      <c r="I253" s="6">
        <v>171.21899999999999</v>
      </c>
      <c r="J253" s="6">
        <v>171.55199999999999</v>
      </c>
      <c r="K253" s="6">
        <v>171.97399999999999</v>
      </c>
      <c r="L253" s="6">
        <v>171.56</v>
      </c>
      <c r="M253" s="6">
        <v>170.06899999999999</v>
      </c>
      <c r="N253" s="6">
        <v>170.11500000000001</v>
      </c>
      <c r="O253" s="6">
        <v>169.90700000000001</v>
      </c>
      <c r="P253" s="6">
        <v>169</v>
      </c>
      <c r="Q253" s="6">
        <v>169.643</v>
      </c>
      <c r="R253" s="6">
        <v>169.39500000000001</v>
      </c>
      <c r="S253" s="6">
        <v>168.64400000000001</v>
      </c>
      <c r="T253" s="6">
        <v>168.27600000000001</v>
      </c>
      <c r="U253" s="6">
        <v>167.547</v>
      </c>
      <c r="V253" s="6">
        <v>167.149</v>
      </c>
      <c r="W253" s="6">
        <v>169.84100000000001</v>
      </c>
      <c r="X253" s="6">
        <v>170.87100000000001</v>
      </c>
      <c r="Y253" s="6">
        <v>170.83099999999999</v>
      </c>
      <c r="Z253" s="6">
        <v>-0.628</v>
      </c>
      <c r="AA253" s="7" t="s">
        <v>839</v>
      </c>
      <c r="AB253" s="6">
        <v>1.831</v>
      </c>
      <c r="AC253" s="7">
        <v>1.0829999999999999E-2</v>
      </c>
    </row>
    <row r="254" spans="1:29" hidden="1" x14ac:dyDescent="0.2">
      <c r="A254" s="5" t="s">
        <v>840</v>
      </c>
      <c r="B254" s="5" t="s">
        <v>841</v>
      </c>
      <c r="C254" s="5" t="s">
        <v>842</v>
      </c>
      <c r="D254" s="5" t="s">
        <v>106</v>
      </c>
      <c r="E254" s="5" t="s">
        <v>41</v>
      </c>
      <c r="F254" s="6">
        <v>96.013000000000005</v>
      </c>
      <c r="G254" s="6">
        <v>96.555000000000007</v>
      </c>
      <c r="H254" s="6">
        <v>96.795000000000002</v>
      </c>
      <c r="I254" s="6">
        <v>96.858999999999995</v>
      </c>
      <c r="J254" s="6">
        <v>97.549000000000007</v>
      </c>
      <c r="K254" s="6">
        <v>98.646000000000001</v>
      </c>
      <c r="L254" s="6">
        <v>100.104</v>
      </c>
      <c r="M254" s="6">
        <v>101.361</v>
      </c>
      <c r="N254" s="6">
        <v>102.968</v>
      </c>
      <c r="O254" s="6">
        <v>103.61799999999999</v>
      </c>
      <c r="P254" s="6">
        <v>104</v>
      </c>
      <c r="Q254" s="6">
        <v>104.015</v>
      </c>
      <c r="R254" s="6">
        <v>105.65900000000001</v>
      </c>
      <c r="S254" s="6">
        <v>106.056</v>
      </c>
      <c r="T254" s="6">
        <v>105.78100000000001</v>
      </c>
      <c r="U254" s="6">
        <v>106.501</v>
      </c>
      <c r="V254" s="6">
        <v>111.242</v>
      </c>
      <c r="W254" s="6">
        <v>111.375</v>
      </c>
      <c r="X254" s="6">
        <v>112.98399999999999</v>
      </c>
      <c r="Y254" s="6">
        <v>113.654</v>
      </c>
      <c r="Z254" s="6">
        <v>7.9870000000000001</v>
      </c>
      <c r="AA254" s="7">
        <v>8.319E-2</v>
      </c>
      <c r="AB254" s="6">
        <v>9.6539999999999999</v>
      </c>
      <c r="AC254" s="7">
        <v>9.2829999999999996E-2</v>
      </c>
    </row>
    <row r="255" spans="1:29" x14ac:dyDescent="0.2">
      <c r="A255" s="5" t="s">
        <v>843</v>
      </c>
      <c r="B255" s="5" t="s">
        <v>844</v>
      </c>
      <c r="C255" s="5" t="s">
        <v>845</v>
      </c>
      <c r="D255" s="5" t="s">
        <v>66</v>
      </c>
      <c r="E255" s="5" t="s">
        <v>41</v>
      </c>
      <c r="F255" s="6">
        <v>13429.959000000001</v>
      </c>
      <c r="G255" s="6">
        <v>13969.299000000001</v>
      </c>
      <c r="H255" s="6">
        <v>14567.852000000001</v>
      </c>
      <c r="I255" s="6">
        <v>15125.404</v>
      </c>
      <c r="J255" s="6">
        <v>15793.627</v>
      </c>
      <c r="K255" s="6">
        <v>16440.965</v>
      </c>
      <c r="L255" s="6">
        <v>17178.985000000001</v>
      </c>
      <c r="M255" s="6">
        <v>17827.167000000001</v>
      </c>
      <c r="N255" s="6">
        <v>18352.846000000001</v>
      </c>
      <c r="O255" s="6">
        <v>18763.195</v>
      </c>
      <c r="P255" s="6">
        <v>19069</v>
      </c>
      <c r="Q255" s="6">
        <v>19325.042000000001</v>
      </c>
      <c r="R255" s="6">
        <v>19586.088</v>
      </c>
      <c r="S255" s="6">
        <v>19876.754000000001</v>
      </c>
      <c r="T255" s="6">
        <v>20236.125</v>
      </c>
      <c r="U255" s="6">
        <v>20405.509999999998</v>
      </c>
      <c r="V255" s="6">
        <v>20594.277999999998</v>
      </c>
      <c r="W255" s="6">
        <v>20964.988000000001</v>
      </c>
      <c r="X255" s="6">
        <v>21056.77</v>
      </c>
      <c r="Y255" s="6">
        <v>21208.313999999998</v>
      </c>
      <c r="Z255" s="6">
        <v>5639.0410000000002</v>
      </c>
      <c r="AA255" s="7">
        <v>0.41988999999999999</v>
      </c>
      <c r="AB255" s="6">
        <v>2139.3139999999999</v>
      </c>
      <c r="AC255" s="7">
        <v>0.11219</v>
      </c>
    </row>
    <row r="256" spans="1:29" hidden="1" x14ac:dyDescent="0.2">
      <c r="A256" s="5" t="s">
        <v>846</v>
      </c>
      <c r="B256" s="5" t="s">
        <v>847</v>
      </c>
      <c r="C256" s="5" t="s">
        <v>848</v>
      </c>
      <c r="D256" s="5" t="s">
        <v>49</v>
      </c>
      <c r="E256" s="5" t="s">
        <v>41</v>
      </c>
      <c r="F256" s="6">
        <v>282.36399999999998</v>
      </c>
      <c r="G256" s="6">
        <v>278.06400000000002</v>
      </c>
      <c r="H256" s="6">
        <v>278.38499999999999</v>
      </c>
      <c r="I256" s="6">
        <v>275.24099999999999</v>
      </c>
      <c r="J256" s="6">
        <v>277.363</v>
      </c>
      <c r="K256" s="6">
        <v>279.95600000000002</v>
      </c>
      <c r="L256" s="6">
        <v>279.488</v>
      </c>
      <c r="M256" s="6">
        <v>276.416</v>
      </c>
      <c r="N256" s="6">
        <v>281.88799999999998</v>
      </c>
      <c r="O256" s="6">
        <v>278.80599999999998</v>
      </c>
      <c r="P256" s="6">
        <v>281</v>
      </c>
      <c r="Q256" s="6">
        <v>279.428</v>
      </c>
      <c r="R256" s="6">
        <v>280.99299999999999</v>
      </c>
      <c r="S256" s="6">
        <v>282.15499999999997</v>
      </c>
      <c r="T256" s="6">
        <v>281.27699999999999</v>
      </c>
      <c r="U256" s="6">
        <v>280.64999999999998</v>
      </c>
      <c r="V256" s="6">
        <v>286.815</v>
      </c>
      <c r="W256" s="6">
        <v>289.11700000000002</v>
      </c>
      <c r="X256" s="6">
        <v>290.88400000000001</v>
      </c>
      <c r="Y256" s="6">
        <v>294.154</v>
      </c>
      <c r="Z256" s="6">
        <v>-1.3640000000000001</v>
      </c>
      <c r="AA256" s="7" t="s">
        <v>849</v>
      </c>
      <c r="AB256" s="6">
        <v>13.154</v>
      </c>
      <c r="AC256" s="7">
        <v>4.6809999999999997E-2</v>
      </c>
    </row>
    <row r="257" spans="1:29" hidden="1" x14ac:dyDescent="0.2">
      <c r="A257" s="5" t="s">
        <v>850</v>
      </c>
      <c r="B257" s="5" t="s">
        <v>851</v>
      </c>
      <c r="C257" s="5" t="s">
        <v>852</v>
      </c>
      <c r="D257" s="5" t="s">
        <v>73</v>
      </c>
      <c r="E257" s="5" t="s">
        <v>41</v>
      </c>
      <c r="F257" s="6">
        <v>5489.9219999999996</v>
      </c>
      <c r="G257" s="6">
        <v>5533.0209999999997</v>
      </c>
      <c r="H257" s="6">
        <v>5589.5169999999998</v>
      </c>
      <c r="I257" s="6">
        <v>5633.8119999999999</v>
      </c>
      <c r="J257" s="6">
        <v>5729.0630000000001</v>
      </c>
      <c r="K257" s="6">
        <v>5857.0619999999999</v>
      </c>
      <c r="L257" s="6">
        <v>6004.1540000000005</v>
      </c>
      <c r="M257" s="6">
        <v>6071.7780000000002</v>
      </c>
      <c r="N257" s="6">
        <v>6100.79</v>
      </c>
      <c r="O257" s="6">
        <v>6132.6210000000001</v>
      </c>
      <c r="P257" s="6">
        <v>6174</v>
      </c>
      <c r="Q257" s="6">
        <v>6230.5240000000003</v>
      </c>
      <c r="R257" s="6">
        <v>6309.2550000000001</v>
      </c>
      <c r="S257" s="6">
        <v>6313.4859999999999</v>
      </c>
      <c r="T257" s="6">
        <v>6352.5619999999999</v>
      </c>
      <c r="U257" s="6">
        <v>6385.7269999999999</v>
      </c>
      <c r="V257" s="6">
        <v>6421.2950000000001</v>
      </c>
      <c r="W257" s="6">
        <v>6524.826</v>
      </c>
      <c r="X257" s="6">
        <v>6640.8630000000003</v>
      </c>
      <c r="Y257" s="6">
        <v>6761.2969999999996</v>
      </c>
      <c r="Z257" s="6">
        <v>684.07799999999997</v>
      </c>
      <c r="AA257" s="7">
        <v>0.12461</v>
      </c>
      <c r="AB257" s="6">
        <v>587.29700000000003</v>
      </c>
      <c r="AC257" s="7">
        <v>9.5119999999999996E-2</v>
      </c>
    </row>
    <row r="258" spans="1:29" hidden="1" x14ac:dyDescent="0.2">
      <c r="A258" s="5" t="s">
        <v>853</v>
      </c>
      <c r="B258" s="5" t="s">
        <v>854</v>
      </c>
      <c r="C258" s="5" t="s">
        <v>855</v>
      </c>
      <c r="D258" s="5" t="s">
        <v>55</v>
      </c>
      <c r="E258" s="5" t="s">
        <v>41</v>
      </c>
      <c r="F258" s="6">
        <v>11611.11</v>
      </c>
      <c r="G258" s="6">
        <v>11776.32</v>
      </c>
      <c r="H258" s="6">
        <v>11934.998</v>
      </c>
      <c r="I258" s="6">
        <v>12078.290999999999</v>
      </c>
      <c r="J258" s="6">
        <v>12188.034</v>
      </c>
      <c r="K258" s="6">
        <v>12366.599</v>
      </c>
      <c r="L258" s="6">
        <v>12586.57</v>
      </c>
      <c r="M258" s="6">
        <v>12777.991</v>
      </c>
      <c r="N258" s="6">
        <v>12909.454</v>
      </c>
      <c r="O258" s="6">
        <v>12974.555</v>
      </c>
      <c r="P258" s="6">
        <v>13058</v>
      </c>
      <c r="Q258" s="6">
        <v>13056.183000000001</v>
      </c>
      <c r="R258" s="6">
        <v>13100.772000000001</v>
      </c>
      <c r="S258" s="6">
        <v>13100.067999999999</v>
      </c>
      <c r="T258" s="6">
        <v>13145.645</v>
      </c>
      <c r="U258" s="6">
        <v>13327.501</v>
      </c>
      <c r="V258" s="6">
        <v>13666.727999999999</v>
      </c>
      <c r="W258" s="6">
        <v>14031.289000000001</v>
      </c>
      <c r="X258" s="6">
        <v>14236.535</v>
      </c>
      <c r="Y258" s="6">
        <v>14450.004999999999</v>
      </c>
      <c r="Z258" s="6">
        <v>1446.89</v>
      </c>
      <c r="AA258" s="7">
        <v>0.12461</v>
      </c>
      <c r="AB258" s="6">
        <v>1392.0050000000001</v>
      </c>
      <c r="AC258" s="7">
        <v>0.1066</v>
      </c>
    </row>
    <row r="259" spans="1:29" hidden="1" x14ac:dyDescent="0.2">
      <c r="A259" s="5" t="s">
        <v>856</v>
      </c>
      <c r="B259" s="5" t="s">
        <v>857</v>
      </c>
      <c r="C259" s="5" t="s">
        <v>858</v>
      </c>
      <c r="D259" s="5" t="s">
        <v>49</v>
      </c>
      <c r="E259" s="5" t="s">
        <v>41</v>
      </c>
      <c r="F259" s="6">
        <v>549.94200000000001</v>
      </c>
      <c r="G259" s="6">
        <v>555.92899999999997</v>
      </c>
      <c r="H259" s="6">
        <v>562.11300000000006</v>
      </c>
      <c r="I259" s="6">
        <v>569.24300000000005</v>
      </c>
      <c r="J259" s="6">
        <v>576.71100000000001</v>
      </c>
      <c r="K259" s="6">
        <v>585.38800000000003</v>
      </c>
      <c r="L259" s="6">
        <v>595.52800000000002</v>
      </c>
      <c r="M259" s="6">
        <v>603.46199999999999</v>
      </c>
      <c r="N259" s="6">
        <v>613.09400000000005</v>
      </c>
      <c r="O259" s="6">
        <v>618.52300000000002</v>
      </c>
      <c r="P259" s="6">
        <v>621</v>
      </c>
      <c r="Q259" s="6">
        <v>623.02</v>
      </c>
      <c r="R259" s="6">
        <v>622.51300000000003</v>
      </c>
      <c r="S259" s="6">
        <v>624.952</v>
      </c>
      <c r="T259" s="6">
        <v>627.31299999999999</v>
      </c>
      <c r="U259" s="6">
        <v>629.27499999999998</v>
      </c>
      <c r="V259" s="6">
        <v>625.28700000000003</v>
      </c>
      <c r="W259" s="6">
        <v>627.96199999999999</v>
      </c>
      <c r="X259" s="6">
        <v>639.91099999999994</v>
      </c>
      <c r="Y259" s="6">
        <v>640</v>
      </c>
      <c r="Z259" s="6">
        <v>71.058000000000007</v>
      </c>
      <c r="AA259" s="7">
        <v>0.12920999999999999</v>
      </c>
      <c r="AB259" s="6">
        <v>19</v>
      </c>
      <c r="AC259" s="7">
        <v>3.0599999999999999E-2</v>
      </c>
    </row>
    <row r="260" spans="1:29" hidden="1" x14ac:dyDescent="0.2">
      <c r="A260" s="5" t="s">
        <v>859</v>
      </c>
      <c r="B260" s="5" t="s">
        <v>860</v>
      </c>
      <c r="C260" s="5" t="s">
        <v>861</v>
      </c>
      <c r="D260" s="5" t="s">
        <v>66</v>
      </c>
      <c r="E260" s="5" t="s">
        <v>41</v>
      </c>
      <c r="F260" s="6">
        <v>36093.913999999997</v>
      </c>
      <c r="G260" s="6">
        <v>36775.51</v>
      </c>
      <c r="H260" s="6">
        <v>37631.635000000002</v>
      </c>
      <c r="I260" s="6">
        <v>38435.934000000001</v>
      </c>
      <c r="J260" s="6">
        <v>39288.057999999997</v>
      </c>
      <c r="K260" s="6">
        <v>40215.580999999998</v>
      </c>
      <c r="L260" s="6">
        <v>41357.360000000001</v>
      </c>
      <c r="M260" s="6">
        <v>42274.074999999997</v>
      </c>
      <c r="N260" s="6">
        <v>42901.01</v>
      </c>
      <c r="O260" s="6">
        <v>43267.964999999997</v>
      </c>
      <c r="P260" s="6">
        <v>43416</v>
      </c>
      <c r="Q260" s="6">
        <v>43576.61</v>
      </c>
      <c r="R260" s="6">
        <v>43940.756999999998</v>
      </c>
      <c r="S260" s="6">
        <v>44368.330999999998</v>
      </c>
      <c r="T260" s="6">
        <v>45385.58</v>
      </c>
      <c r="U260" s="6">
        <v>46992.898000000001</v>
      </c>
      <c r="V260" s="6">
        <v>48157.35</v>
      </c>
      <c r="W260" s="6">
        <v>50191.964</v>
      </c>
      <c r="X260" s="6">
        <v>51532.991000000002</v>
      </c>
      <c r="Y260" s="6">
        <v>52857.817000000003</v>
      </c>
      <c r="Z260" s="6">
        <v>7322.0860000000002</v>
      </c>
      <c r="AA260" s="7">
        <v>0.20286000000000001</v>
      </c>
      <c r="AB260" s="6">
        <v>9441.8169999999991</v>
      </c>
      <c r="AC260" s="7">
        <v>0.21747</v>
      </c>
    </row>
    <row r="261" spans="1:29" hidden="1" x14ac:dyDescent="0.2">
      <c r="A261" s="5" t="s">
        <v>862</v>
      </c>
      <c r="B261" s="5" t="s">
        <v>863</v>
      </c>
      <c r="C261" s="5" t="s">
        <v>864</v>
      </c>
      <c r="D261" s="5" t="s">
        <v>91</v>
      </c>
      <c r="E261" s="5" t="s">
        <v>41</v>
      </c>
      <c r="F261" s="6">
        <v>21741.992999999999</v>
      </c>
      <c r="G261" s="6">
        <v>21932.466</v>
      </c>
      <c r="H261" s="6">
        <v>22018.016</v>
      </c>
      <c r="I261" s="6">
        <v>22351.537</v>
      </c>
      <c r="J261" s="6">
        <v>22583.203000000001</v>
      </c>
      <c r="K261" s="6">
        <v>22798.553</v>
      </c>
      <c r="L261" s="6">
        <v>23082.148000000001</v>
      </c>
      <c r="M261" s="6">
        <v>23377.662</v>
      </c>
      <c r="N261" s="6">
        <v>23660.882000000001</v>
      </c>
      <c r="O261" s="6">
        <v>23891.687999999998</v>
      </c>
      <c r="P261" s="6">
        <v>24089</v>
      </c>
      <c r="Q261" s="6">
        <v>24289.236000000001</v>
      </c>
      <c r="R261" s="6">
        <v>24422.913</v>
      </c>
      <c r="S261" s="6">
        <v>24516.47</v>
      </c>
      <c r="T261" s="6">
        <v>24575.023000000001</v>
      </c>
      <c r="U261" s="6">
        <v>24615.93</v>
      </c>
      <c r="V261" s="6">
        <v>24806.838</v>
      </c>
      <c r="W261" s="6">
        <v>24972.782999999999</v>
      </c>
      <c r="X261" s="6">
        <v>25195.815999999999</v>
      </c>
      <c r="Y261" s="6">
        <v>25411.378000000001</v>
      </c>
      <c r="Z261" s="6">
        <v>2347.0070000000001</v>
      </c>
      <c r="AA261" s="7">
        <v>0.10795</v>
      </c>
      <c r="AB261" s="6">
        <v>1322.3779999999999</v>
      </c>
      <c r="AC261" s="7">
        <v>5.4899999999999997E-2</v>
      </c>
    </row>
    <row r="262" spans="1:29" hidden="1" x14ac:dyDescent="0.2">
      <c r="A262" s="5" t="s">
        <v>865</v>
      </c>
      <c r="B262" s="5" t="s">
        <v>866</v>
      </c>
      <c r="C262" s="5" t="s">
        <v>867</v>
      </c>
      <c r="D262" s="5" t="s">
        <v>66</v>
      </c>
      <c r="E262" s="5" t="s">
        <v>41</v>
      </c>
      <c r="F262" s="6">
        <v>196702.003</v>
      </c>
      <c r="G262" s="6">
        <v>196980.83799999999</v>
      </c>
      <c r="H262" s="6">
        <v>198168.72</v>
      </c>
      <c r="I262" s="6">
        <v>199009.75700000001</v>
      </c>
      <c r="J262" s="6">
        <v>200091.65400000001</v>
      </c>
      <c r="K262" s="6">
        <v>201488.58499999999</v>
      </c>
      <c r="L262" s="6">
        <v>203951.75200000001</v>
      </c>
      <c r="M262" s="6">
        <v>205263.83100000001</v>
      </c>
      <c r="N262" s="6">
        <v>205245.973</v>
      </c>
      <c r="O262" s="6">
        <v>204110.97200000001</v>
      </c>
      <c r="P262" s="6">
        <v>202345</v>
      </c>
      <c r="Q262" s="6">
        <v>202871.90599999999</v>
      </c>
      <c r="R262" s="6">
        <v>203547.019</v>
      </c>
      <c r="S262" s="6">
        <v>204519.97200000001</v>
      </c>
      <c r="T262" s="6">
        <v>205257.636</v>
      </c>
      <c r="U262" s="6">
        <v>206719.465</v>
      </c>
      <c r="V262" s="6">
        <v>210496.041</v>
      </c>
      <c r="W262" s="6">
        <v>212798.96799999999</v>
      </c>
      <c r="X262" s="6">
        <v>214153.50099999999</v>
      </c>
      <c r="Y262" s="6">
        <v>216705.356</v>
      </c>
      <c r="Z262" s="6">
        <v>5642.9970000000003</v>
      </c>
      <c r="AA262" s="7">
        <v>2.869E-2</v>
      </c>
      <c r="AB262" s="6">
        <v>14360.356</v>
      </c>
      <c r="AC262" s="7">
        <v>7.0970000000000005E-2</v>
      </c>
    </row>
    <row r="263" spans="1:29" hidden="1" x14ac:dyDescent="0.2">
      <c r="A263" s="5" t="s">
        <v>868</v>
      </c>
      <c r="B263" s="5" t="s">
        <v>869</v>
      </c>
      <c r="C263" s="5" t="s">
        <v>870</v>
      </c>
      <c r="D263" s="5" t="s">
        <v>40</v>
      </c>
      <c r="E263" s="5" t="s">
        <v>41</v>
      </c>
      <c r="F263" s="6">
        <v>931.15200000000004</v>
      </c>
      <c r="G263" s="6">
        <v>945.19500000000005</v>
      </c>
      <c r="H263" s="6">
        <v>945.673</v>
      </c>
      <c r="I263" s="6">
        <v>941.74400000000003</v>
      </c>
      <c r="J263" s="6">
        <v>944.36800000000005</v>
      </c>
      <c r="K263" s="6">
        <v>948.78</v>
      </c>
      <c r="L263" s="6">
        <v>953.74400000000003</v>
      </c>
      <c r="M263" s="6">
        <v>954.74099999999999</v>
      </c>
      <c r="N263" s="6">
        <v>953.10500000000002</v>
      </c>
      <c r="O263" s="6">
        <v>951.22900000000004</v>
      </c>
      <c r="P263" s="6">
        <v>949</v>
      </c>
      <c r="Q263" s="6">
        <v>1000.227</v>
      </c>
      <c r="R263" s="6">
        <v>1000.241</v>
      </c>
      <c r="S263" s="6">
        <v>998.38800000000003</v>
      </c>
      <c r="T263" s="6">
        <v>1001.295</v>
      </c>
      <c r="U263" s="6">
        <v>996.98400000000004</v>
      </c>
      <c r="V263" s="6">
        <v>984.346</v>
      </c>
      <c r="W263" s="6">
        <v>981.83900000000006</v>
      </c>
      <c r="X263" s="6">
        <v>985.93600000000004</v>
      </c>
      <c r="Y263" s="6">
        <v>984.59400000000005</v>
      </c>
      <c r="Z263" s="6">
        <v>17.847999999999999</v>
      </c>
      <c r="AA263" s="7">
        <v>1.917E-2</v>
      </c>
      <c r="AB263" s="6">
        <v>35.594000000000001</v>
      </c>
      <c r="AC263" s="7">
        <v>3.7510000000000002E-2</v>
      </c>
    </row>
    <row r="264" spans="1:29" hidden="1" x14ac:dyDescent="0.2">
      <c r="A264" s="5" t="s">
        <v>871</v>
      </c>
      <c r="B264" s="5" t="s">
        <v>872</v>
      </c>
      <c r="C264" s="5" t="s">
        <v>873</v>
      </c>
      <c r="D264" s="5" t="s">
        <v>66</v>
      </c>
      <c r="E264" s="5" t="s">
        <v>41</v>
      </c>
      <c r="F264" s="6">
        <v>28381.048999999999</v>
      </c>
      <c r="G264" s="6">
        <v>29263.501</v>
      </c>
      <c r="H264" s="6">
        <v>30206.071</v>
      </c>
      <c r="I264" s="6">
        <v>30952.023000000001</v>
      </c>
      <c r="J264" s="6">
        <v>31730.105</v>
      </c>
      <c r="K264" s="6">
        <v>32531.126</v>
      </c>
      <c r="L264" s="6">
        <v>33620.855000000003</v>
      </c>
      <c r="M264" s="6">
        <v>34636.879999999997</v>
      </c>
      <c r="N264" s="6">
        <v>35546.453000000001</v>
      </c>
      <c r="O264" s="6">
        <v>36419.190999999999</v>
      </c>
      <c r="P264" s="6">
        <v>37368</v>
      </c>
      <c r="Q264" s="6">
        <v>37578.659</v>
      </c>
      <c r="R264" s="6">
        <v>38154.692000000003</v>
      </c>
      <c r="S264" s="6">
        <v>38897.951999999997</v>
      </c>
      <c r="T264" s="6">
        <v>39532.161</v>
      </c>
      <c r="U264" s="6">
        <v>39876.175000000003</v>
      </c>
      <c r="V264" s="6">
        <v>40169.982000000004</v>
      </c>
      <c r="W264" s="6">
        <v>40414.163999999997</v>
      </c>
      <c r="X264" s="6">
        <v>40778.957999999999</v>
      </c>
      <c r="Y264" s="6">
        <v>41793.701999999997</v>
      </c>
      <c r="Z264" s="6">
        <v>8986.9509999999991</v>
      </c>
      <c r="AA264" s="7">
        <v>0.31664999999999999</v>
      </c>
      <c r="AB264" s="6">
        <v>4425.7020000000002</v>
      </c>
      <c r="AC264" s="7">
        <v>0.11844</v>
      </c>
    </row>
    <row r="265" spans="1:29" hidden="1" x14ac:dyDescent="0.2">
      <c r="A265" s="5" t="s">
        <v>874</v>
      </c>
      <c r="B265" s="5" t="s">
        <v>875</v>
      </c>
      <c r="C265" s="5" t="s">
        <v>876</v>
      </c>
      <c r="D265" s="5" t="s">
        <v>49</v>
      </c>
      <c r="E265" s="5" t="s">
        <v>41</v>
      </c>
      <c r="F265" s="6">
        <v>942.82100000000003</v>
      </c>
      <c r="G265" s="6">
        <v>923.81</v>
      </c>
      <c r="H265" s="6">
        <v>918.428</v>
      </c>
      <c r="I265" s="6">
        <v>908.94600000000003</v>
      </c>
      <c r="J265" s="6">
        <v>910.11300000000006</v>
      </c>
      <c r="K265" s="6">
        <v>911.89800000000002</v>
      </c>
      <c r="L265" s="6">
        <v>908.29100000000005</v>
      </c>
      <c r="M265" s="6">
        <v>895.33799999999997</v>
      </c>
      <c r="N265" s="6">
        <v>903.85900000000004</v>
      </c>
      <c r="O265" s="6">
        <v>885.49099999999999</v>
      </c>
      <c r="P265" s="6">
        <v>889</v>
      </c>
      <c r="Q265" s="6">
        <v>891.51099999999997</v>
      </c>
      <c r="R265" s="6">
        <v>896.90599999999995</v>
      </c>
      <c r="S265" s="6">
        <v>886.39099999999996</v>
      </c>
      <c r="T265" s="6">
        <v>889.43399999999997</v>
      </c>
      <c r="U265" s="6">
        <v>902.85799999999995</v>
      </c>
      <c r="V265" s="6">
        <v>897.06200000000001</v>
      </c>
      <c r="W265" s="6">
        <v>889.04600000000005</v>
      </c>
      <c r="X265" s="6">
        <v>891.88099999999997</v>
      </c>
      <c r="Y265" s="6">
        <v>897.99300000000005</v>
      </c>
      <c r="Z265" s="6">
        <v>-53.820999999999998</v>
      </c>
      <c r="AA265" s="7" t="s">
        <v>1078</v>
      </c>
      <c r="AB265" s="6">
        <v>8.9930000000000003</v>
      </c>
      <c r="AC265" s="7">
        <v>1.0120000000000001E-2</v>
      </c>
    </row>
    <row r="266" spans="1:29" hidden="1" x14ac:dyDescent="0.2">
      <c r="A266" s="5" t="s">
        <v>878</v>
      </c>
      <c r="B266" s="5" t="s">
        <v>879</v>
      </c>
      <c r="C266" s="5" t="s">
        <v>880</v>
      </c>
      <c r="D266" s="5" t="s">
        <v>40</v>
      </c>
      <c r="E266" s="5" t="s">
        <v>41</v>
      </c>
      <c r="F266" s="6">
        <v>8088.5870000000004</v>
      </c>
      <c r="G266" s="6">
        <v>8159.6059999999998</v>
      </c>
      <c r="H266" s="6">
        <v>8281.0740000000005</v>
      </c>
      <c r="I266" s="6">
        <v>8406.06</v>
      </c>
      <c r="J266" s="6">
        <v>8557.0820000000003</v>
      </c>
      <c r="K266" s="6">
        <v>8762.33</v>
      </c>
      <c r="L266" s="6">
        <v>8912.7549999999992</v>
      </c>
      <c r="M266" s="6">
        <v>9089.3719999999994</v>
      </c>
      <c r="N266" s="6">
        <v>9257.9979999999996</v>
      </c>
      <c r="O266" s="6">
        <v>9396.1810000000005</v>
      </c>
      <c r="P266" s="6">
        <v>9476</v>
      </c>
      <c r="Q266" s="6">
        <v>9528.9750000000004</v>
      </c>
      <c r="R266" s="6">
        <v>9587.1939999999995</v>
      </c>
      <c r="S266" s="6">
        <v>9641.3559999999998</v>
      </c>
      <c r="T266" s="6">
        <v>9743.58</v>
      </c>
      <c r="U266" s="6">
        <v>9850.0669999999991</v>
      </c>
      <c r="V266" s="6">
        <v>10050.608</v>
      </c>
      <c r="W266" s="6">
        <v>10145.298000000001</v>
      </c>
      <c r="X266" s="6">
        <v>10271.101000000001</v>
      </c>
      <c r="Y266" s="6">
        <v>10463.644</v>
      </c>
      <c r="Z266" s="6">
        <v>1387.413</v>
      </c>
      <c r="AA266" s="7">
        <v>0.17152999999999999</v>
      </c>
      <c r="AB266" s="6">
        <v>987.64400000000001</v>
      </c>
      <c r="AC266" s="7">
        <v>0.10423</v>
      </c>
    </row>
    <row r="267" spans="1:29" hidden="1" x14ac:dyDescent="0.2">
      <c r="A267" s="5" t="s">
        <v>881</v>
      </c>
      <c r="B267" s="5" t="s">
        <v>882</v>
      </c>
      <c r="C267" s="5" t="s">
        <v>883</v>
      </c>
      <c r="D267" s="5" t="s">
        <v>91</v>
      </c>
      <c r="E267" s="5" t="s">
        <v>41</v>
      </c>
      <c r="F267" s="6">
        <v>1175.3530000000001</v>
      </c>
      <c r="G267" s="6">
        <v>1191.6489999999999</v>
      </c>
      <c r="H267" s="6">
        <v>1207.883</v>
      </c>
      <c r="I267" s="6">
        <v>1237.9670000000001</v>
      </c>
      <c r="J267" s="6">
        <v>1279.577</v>
      </c>
      <c r="K267" s="6">
        <v>1306.7670000000001</v>
      </c>
      <c r="L267" s="6">
        <v>1321.059</v>
      </c>
      <c r="M267" s="6">
        <v>1350.7429999999999</v>
      </c>
      <c r="N267" s="6">
        <v>1382.0540000000001</v>
      </c>
      <c r="O267" s="6">
        <v>1398.2360000000001</v>
      </c>
      <c r="P267" s="6">
        <v>1402</v>
      </c>
      <c r="Q267" s="6">
        <v>1418.789</v>
      </c>
      <c r="R267" s="6">
        <v>1423.501</v>
      </c>
      <c r="S267" s="6">
        <v>1444.816</v>
      </c>
      <c r="T267" s="6">
        <v>1439.32</v>
      </c>
      <c r="U267" s="6">
        <v>1443.306</v>
      </c>
      <c r="V267" s="6">
        <v>1477.0229999999999</v>
      </c>
      <c r="W267" s="6">
        <v>1519.826</v>
      </c>
      <c r="X267" s="6">
        <v>1558.663</v>
      </c>
      <c r="Y267" s="6">
        <v>1588.386</v>
      </c>
      <c r="Z267" s="6">
        <v>226.64699999999999</v>
      </c>
      <c r="AA267" s="7">
        <v>0.19283</v>
      </c>
      <c r="AB267" s="6">
        <v>186.386</v>
      </c>
      <c r="AC267" s="7">
        <v>0.13294</v>
      </c>
    </row>
    <row r="268" spans="1:29" hidden="1" x14ac:dyDescent="0.2">
      <c r="A268" s="5" t="s">
        <v>884</v>
      </c>
      <c r="B268" s="5" t="s">
        <v>885</v>
      </c>
      <c r="C268" s="5" t="s">
        <v>886</v>
      </c>
      <c r="D268" s="5" t="s">
        <v>40</v>
      </c>
      <c r="E268" s="5" t="s">
        <v>41</v>
      </c>
      <c r="F268" s="6">
        <v>3919.163</v>
      </c>
      <c r="G268" s="6">
        <v>3970.904</v>
      </c>
      <c r="H268" s="6">
        <v>4020.0140000000001</v>
      </c>
      <c r="I268" s="6">
        <v>4044.5</v>
      </c>
      <c r="J268" s="6">
        <v>4090.24</v>
      </c>
      <c r="K268" s="6">
        <v>4138.3069999999998</v>
      </c>
      <c r="L268" s="6">
        <v>4218.8159999999998</v>
      </c>
      <c r="M268" s="6">
        <v>4282.95</v>
      </c>
      <c r="N268" s="6">
        <v>4337.4210000000003</v>
      </c>
      <c r="O268" s="6">
        <v>4371.2960000000003</v>
      </c>
      <c r="P268" s="6">
        <v>4387</v>
      </c>
      <c r="Q268" s="6">
        <v>4408.7060000000001</v>
      </c>
      <c r="R268" s="6">
        <v>4418.8819999999996</v>
      </c>
      <c r="S268" s="6">
        <v>4409.6859999999997</v>
      </c>
      <c r="T268" s="6">
        <v>4427.317</v>
      </c>
      <c r="U268" s="6">
        <v>4453.2240000000002</v>
      </c>
      <c r="V268" s="6">
        <v>4446.1049999999996</v>
      </c>
      <c r="W268" s="6">
        <v>4548.9189999999999</v>
      </c>
      <c r="X268" s="6">
        <v>4594.0709999999999</v>
      </c>
      <c r="Y268" s="6">
        <v>4692.991</v>
      </c>
      <c r="Z268" s="6">
        <v>467.83699999999999</v>
      </c>
      <c r="AA268" s="7">
        <v>0.11937</v>
      </c>
      <c r="AB268" s="6">
        <v>305.99099999999999</v>
      </c>
      <c r="AC268" s="7">
        <v>6.9750000000000006E-2</v>
      </c>
    </row>
    <row r="269" spans="1:29" hidden="1" x14ac:dyDescent="0.2">
      <c r="A269" s="5" t="s">
        <v>887</v>
      </c>
      <c r="B269" s="5" t="s">
        <v>888</v>
      </c>
      <c r="C269" s="5" t="s">
        <v>889</v>
      </c>
      <c r="D269" s="5" t="s">
        <v>106</v>
      </c>
      <c r="E269" s="5" t="s">
        <v>41</v>
      </c>
      <c r="F269" s="6">
        <v>6004.5640000000003</v>
      </c>
      <c r="G269" s="6">
        <v>6066.0069999999996</v>
      </c>
      <c r="H269" s="6">
        <v>6108.7809999999999</v>
      </c>
      <c r="I269" s="6">
        <v>6142.3209999999999</v>
      </c>
      <c r="J269" s="6">
        <v>6192.8119999999999</v>
      </c>
      <c r="K269" s="6">
        <v>6225.6189999999997</v>
      </c>
      <c r="L269" s="6">
        <v>6301.2809999999999</v>
      </c>
      <c r="M269" s="6">
        <v>6298.4279999999999</v>
      </c>
      <c r="N269" s="6">
        <v>6343.4870000000001</v>
      </c>
      <c r="O269" s="6">
        <v>6426.8180000000002</v>
      </c>
      <c r="P269" s="6">
        <v>6476</v>
      </c>
      <c r="Q269" s="6">
        <v>6485.46</v>
      </c>
      <c r="R269" s="6">
        <v>6520.0410000000002</v>
      </c>
      <c r="S269" s="6">
        <v>6528.66</v>
      </c>
      <c r="T269" s="6">
        <v>6575.3090000000002</v>
      </c>
      <c r="U269" s="6">
        <v>6617.4539999999997</v>
      </c>
      <c r="V269" s="6">
        <v>6557.116</v>
      </c>
      <c r="W269" s="6">
        <v>6624.7340000000004</v>
      </c>
      <c r="X269" s="6">
        <v>6683.37</v>
      </c>
      <c r="Y269" s="6">
        <v>6713.4560000000001</v>
      </c>
      <c r="Z269" s="6">
        <v>471.43599999999998</v>
      </c>
      <c r="AA269" s="7">
        <v>7.8509999999999996E-2</v>
      </c>
      <c r="AB269" s="6">
        <v>237.45599999999999</v>
      </c>
      <c r="AC269" s="7">
        <v>3.6670000000000001E-2</v>
      </c>
    </row>
    <row r="270" spans="1:29" hidden="1" x14ac:dyDescent="0.2">
      <c r="A270" s="5" t="s">
        <v>890</v>
      </c>
      <c r="B270" s="5" t="s">
        <v>891</v>
      </c>
      <c r="C270" s="5" t="s">
        <v>892</v>
      </c>
      <c r="D270" s="5" t="s">
        <v>91</v>
      </c>
      <c r="E270" s="5" t="s">
        <v>41</v>
      </c>
      <c r="F270" s="6">
        <v>13896.11</v>
      </c>
      <c r="G270" s="6">
        <v>13902.316999999999</v>
      </c>
      <c r="H270" s="6">
        <v>13843.319</v>
      </c>
      <c r="I270" s="6">
        <v>13938.433000000001</v>
      </c>
      <c r="J270" s="6">
        <v>13971.517</v>
      </c>
      <c r="K270" s="6">
        <v>13996.362999999999</v>
      </c>
      <c r="L270" s="6">
        <v>14062.66</v>
      </c>
      <c r="M270" s="6">
        <v>14138.757</v>
      </c>
      <c r="N270" s="6">
        <v>14201.388000000001</v>
      </c>
      <c r="O270" s="6">
        <v>14235.538</v>
      </c>
      <c r="P270" s="6">
        <v>14247</v>
      </c>
      <c r="Q270" s="6">
        <v>14290.47</v>
      </c>
      <c r="R270" s="6">
        <v>14313.92</v>
      </c>
      <c r="S270" s="6">
        <v>14322.545</v>
      </c>
      <c r="T270" s="6">
        <v>14337.564</v>
      </c>
      <c r="U270" s="6">
        <v>14349.273999999999</v>
      </c>
      <c r="V270" s="6">
        <v>14409.468000000001</v>
      </c>
      <c r="W270" s="6">
        <v>14476.085999999999</v>
      </c>
      <c r="X270" s="6">
        <v>14513.5</v>
      </c>
      <c r="Y270" s="6">
        <v>14544.177</v>
      </c>
      <c r="Z270" s="6">
        <v>350.89</v>
      </c>
      <c r="AA270" s="7">
        <v>2.5250000000000002E-2</v>
      </c>
      <c r="AB270" s="6">
        <v>297.17700000000002</v>
      </c>
      <c r="AC270" s="7">
        <v>2.086E-2</v>
      </c>
    </row>
    <row r="271" spans="1:29" hidden="1" x14ac:dyDescent="0.2">
      <c r="A271" s="5" t="s">
        <v>893</v>
      </c>
      <c r="B271" s="5" t="s">
        <v>894</v>
      </c>
      <c r="C271" s="5" t="s">
        <v>895</v>
      </c>
      <c r="D271" s="5" t="s">
        <v>62</v>
      </c>
      <c r="E271" s="5" t="s">
        <v>41</v>
      </c>
      <c r="F271" s="6">
        <v>982.59100000000001</v>
      </c>
      <c r="G271" s="6">
        <v>988.86300000000006</v>
      </c>
      <c r="H271" s="6">
        <v>998.97500000000002</v>
      </c>
      <c r="I271" s="6">
        <v>1012.258</v>
      </c>
      <c r="J271" s="6">
        <v>1030.8340000000001</v>
      </c>
      <c r="K271" s="6">
        <v>1053.7460000000001</v>
      </c>
      <c r="L271" s="6">
        <v>1065.269</v>
      </c>
      <c r="M271" s="6">
        <v>1082.577</v>
      </c>
      <c r="N271" s="6">
        <v>1095.7550000000001</v>
      </c>
      <c r="O271" s="6">
        <v>1112.5239999999999</v>
      </c>
      <c r="P271" s="6">
        <v>1124</v>
      </c>
      <c r="Q271" s="6">
        <v>1129.54</v>
      </c>
      <c r="R271" s="6">
        <v>1145.0070000000001</v>
      </c>
      <c r="S271" s="6">
        <v>1156.7280000000001</v>
      </c>
      <c r="T271" s="6">
        <v>1154.8489999999999</v>
      </c>
      <c r="U271" s="6">
        <v>1148.9000000000001</v>
      </c>
      <c r="V271" s="6">
        <v>1146.2950000000001</v>
      </c>
      <c r="W271" s="6">
        <v>1169.2529999999999</v>
      </c>
      <c r="X271" s="6">
        <v>1196.3219999999999</v>
      </c>
      <c r="Y271" s="6">
        <v>1206.2070000000001</v>
      </c>
      <c r="Z271" s="6">
        <v>141.40899999999999</v>
      </c>
      <c r="AA271" s="7">
        <v>0.14391000000000001</v>
      </c>
      <c r="AB271" s="6">
        <v>82.206999999999994</v>
      </c>
      <c r="AC271" s="7">
        <v>7.3139999999999997E-2</v>
      </c>
    </row>
    <row r="272" spans="1:29" hidden="1" x14ac:dyDescent="0.2">
      <c r="A272" s="5" t="s">
        <v>896</v>
      </c>
      <c r="B272" s="5" t="s">
        <v>897</v>
      </c>
      <c r="C272" s="5" t="s">
        <v>898</v>
      </c>
      <c r="D272" s="5" t="s">
        <v>73</v>
      </c>
      <c r="E272" s="5" t="s">
        <v>41</v>
      </c>
      <c r="F272" s="6">
        <v>2852.922</v>
      </c>
      <c r="G272" s="6">
        <v>2902.924</v>
      </c>
      <c r="H272" s="6">
        <v>2943.9059999999999</v>
      </c>
      <c r="I272" s="6">
        <v>2991.212</v>
      </c>
      <c r="J272" s="6">
        <v>3030.94</v>
      </c>
      <c r="K272" s="6">
        <v>3080.663</v>
      </c>
      <c r="L272" s="6">
        <v>3141.6990000000001</v>
      </c>
      <c r="M272" s="6">
        <v>3199.3069999999998</v>
      </c>
      <c r="N272" s="6">
        <v>3252.0459999999998</v>
      </c>
      <c r="O272" s="6">
        <v>3286.8240000000001</v>
      </c>
      <c r="P272" s="6">
        <v>3309</v>
      </c>
      <c r="Q272" s="6">
        <v>3342.8029999999999</v>
      </c>
      <c r="R272" s="6">
        <v>3361.04</v>
      </c>
      <c r="S272" s="6">
        <v>3384.4180000000001</v>
      </c>
      <c r="T272" s="6">
        <v>3432.6689999999999</v>
      </c>
      <c r="U272" s="6">
        <v>3467.39</v>
      </c>
      <c r="V272" s="6">
        <v>3529.2330000000002</v>
      </c>
      <c r="W272" s="6">
        <v>3578.0659999999998</v>
      </c>
      <c r="X272" s="6">
        <v>3671.9679999999998</v>
      </c>
      <c r="Y272" s="6">
        <v>3802.7530000000002</v>
      </c>
      <c r="Z272" s="6">
        <v>456.07799999999997</v>
      </c>
      <c r="AA272" s="7">
        <v>0.15986</v>
      </c>
      <c r="AB272" s="6">
        <v>493.75299999999999</v>
      </c>
      <c r="AC272" s="7">
        <v>0.14921999999999999</v>
      </c>
    </row>
    <row r="273" spans="1:29" hidden="1" x14ac:dyDescent="0.2">
      <c r="A273" s="5" t="s">
        <v>899</v>
      </c>
      <c r="B273" s="5" t="s">
        <v>900</v>
      </c>
      <c r="C273" s="5" t="s">
        <v>901</v>
      </c>
      <c r="D273" s="5" t="s">
        <v>73</v>
      </c>
      <c r="E273" s="5" t="s">
        <v>41</v>
      </c>
      <c r="F273" s="6">
        <v>806.08500000000004</v>
      </c>
      <c r="G273" s="6">
        <v>820.51700000000005</v>
      </c>
      <c r="H273" s="6">
        <v>833.13300000000004</v>
      </c>
      <c r="I273" s="6">
        <v>846.53200000000004</v>
      </c>
      <c r="J273" s="6">
        <v>863.85</v>
      </c>
      <c r="K273" s="6">
        <v>877.29100000000005</v>
      </c>
      <c r="L273" s="6">
        <v>895.83900000000006</v>
      </c>
      <c r="M273" s="6">
        <v>910.83699999999999</v>
      </c>
      <c r="N273" s="6">
        <v>924.36900000000003</v>
      </c>
      <c r="O273" s="6">
        <v>935.096</v>
      </c>
      <c r="P273" s="6">
        <v>947</v>
      </c>
      <c r="Q273" s="6">
        <v>959.72400000000005</v>
      </c>
      <c r="R273" s="6">
        <v>970.21600000000001</v>
      </c>
      <c r="S273" s="6">
        <v>980.60599999999999</v>
      </c>
      <c r="T273" s="6">
        <v>982.75300000000004</v>
      </c>
      <c r="U273" s="6">
        <v>1002.04</v>
      </c>
      <c r="V273" s="6">
        <v>1034.93</v>
      </c>
      <c r="W273" s="6">
        <v>1045.9000000000001</v>
      </c>
      <c r="X273" s="6">
        <v>1060.367</v>
      </c>
      <c r="Y273" s="6">
        <v>1094.4459999999999</v>
      </c>
      <c r="Z273" s="6">
        <v>140.91499999999999</v>
      </c>
      <c r="AA273" s="7">
        <v>0.17480999999999999</v>
      </c>
      <c r="AB273" s="6">
        <v>147.446</v>
      </c>
      <c r="AC273" s="7">
        <v>0.15570000000000001</v>
      </c>
    </row>
    <row r="274" spans="1:29" hidden="1" x14ac:dyDescent="0.2">
      <c r="A274" s="5" t="s">
        <v>902</v>
      </c>
      <c r="B274" s="5" t="s">
        <v>898</v>
      </c>
      <c r="C274" s="5" t="s">
        <v>903</v>
      </c>
      <c r="D274" s="5" t="s">
        <v>66</v>
      </c>
      <c r="E274" s="5" t="s">
        <v>41</v>
      </c>
      <c r="F274" s="6">
        <v>16061.588</v>
      </c>
      <c r="G274" s="6">
        <v>16224.779</v>
      </c>
      <c r="H274" s="6">
        <v>16420.3</v>
      </c>
      <c r="I274" s="6">
        <v>16510.231</v>
      </c>
      <c r="J274" s="6">
        <v>16620.078000000001</v>
      </c>
      <c r="K274" s="6">
        <v>16742.388999999999</v>
      </c>
      <c r="L274" s="6">
        <v>17014.848999999998</v>
      </c>
      <c r="M274" s="6">
        <v>17246.865000000002</v>
      </c>
      <c r="N274" s="6">
        <v>17425.107</v>
      </c>
      <c r="O274" s="6">
        <v>17584.292000000001</v>
      </c>
      <c r="P274" s="6">
        <v>17782</v>
      </c>
      <c r="Q274" s="6">
        <v>17717.963</v>
      </c>
      <c r="R274" s="6">
        <v>17748.597000000002</v>
      </c>
      <c r="S274" s="6">
        <v>17818.356</v>
      </c>
      <c r="T274" s="6">
        <v>17869.685000000001</v>
      </c>
      <c r="U274" s="6">
        <v>17941.63</v>
      </c>
      <c r="V274" s="6">
        <v>18151.632000000001</v>
      </c>
      <c r="W274" s="6">
        <v>18279.439999999999</v>
      </c>
      <c r="X274" s="6">
        <v>18367.436000000002</v>
      </c>
      <c r="Y274" s="6">
        <v>19339.218000000001</v>
      </c>
      <c r="Z274" s="6">
        <v>1720.412</v>
      </c>
      <c r="AA274" s="7">
        <v>0.10711</v>
      </c>
      <c r="AB274" s="6">
        <v>1557.2180000000001</v>
      </c>
      <c r="AC274" s="7">
        <v>8.7569999999999995E-2</v>
      </c>
    </row>
    <row r="275" spans="1:29" hidden="1" x14ac:dyDescent="0.2">
      <c r="A275" s="5" t="s">
        <v>904</v>
      </c>
      <c r="B275" s="5" t="s">
        <v>905</v>
      </c>
      <c r="C275" s="5" t="s">
        <v>906</v>
      </c>
      <c r="D275" s="5" t="s">
        <v>40</v>
      </c>
      <c r="E275" s="5" t="s">
        <v>41</v>
      </c>
      <c r="F275" s="6">
        <v>31160.114000000001</v>
      </c>
      <c r="G275" s="6">
        <v>31413.628000000001</v>
      </c>
      <c r="H275" s="6">
        <v>31863.63</v>
      </c>
      <c r="I275" s="6">
        <v>32326.737000000001</v>
      </c>
      <c r="J275" s="6">
        <v>32892.614999999998</v>
      </c>
      <c r="K275" s="6">
        <v>33672.961000000003</v>
      </c>
      <c r="L275" s="6">
        <v>34229.267</v>
      </c>
      <c r="M275" s="6">
        <v>34897.059000000001</v>
      </c>
      <c r="N275" s="6">
        <v>35531.819000000003</v>
      </c>
      <c r="O275" s="6">
        <v>36040.781000000003</v>
      </c>
      <c r="P275" s="6">
        <v>36330</v>
      </c>
      <c r="Q275" s="6">
        <v>36715.898000000001</v>
      </c>
      <c r="R275" s="6">
        <v>37224.258000000002</v>
      </c>
      <c r="S275" s="6">
        <v>37810.449000000001</v>
      </c>
      <c r="T275" s="6">
        <v>38595.303999999996</v>
      </c>
      <c r="U275" s="6">
        <v>39194.911999999997</v>
      </c>
      <c r="V275" s="6">
        <v>39743.754999999997</v>
      </c>
      <c r="W275" s="6">
        <v>40161.631999999998</v>
      </c>
      <c r="X275" s="6">
        <v>41003.733999999997</v>
      </c>
      <c r="Y275" s="6">
        <v>41604.701999999997</v>
      </c>
      <c r="Z275" s="6">
        <v>5169.8860000000004</v>
      </c>
      <c r="AA275" s="7">
        <v>0.16591</v>
      </c>
      <c r="AB275" s="6">
        <v>5274.7020000000002</v>
      </c>
      <c r="AC275" s="7">
        <v>0.14519000000000001</v>
      </c>
    </row>
    <row r="276" spans="1:29" hidden="1" x14ac:dyDescent="0.2">
      <c r="A276" s="5" t="s">
        <v>907</v>
      </c>
      <c r="B276" s="5" t="s">
        <v>908</v>
      </c>
      <c r="C276" s="5" t="s">
        <v>909</v>
      </c>
      <c r="D276" s="5" t="s">
        <v>91</v>
      </c>
      <c r="E276" s="5" t="s">
        <v>41</v>
      </c>
      <c r="F276" s="6">
        <v>3074.9949999999999</v>
      </c>
      <c r="G276" s="6">
        <v>3094.7759999999998</v>
      </c>
      <c r="H276" s="6">
        <v>3100.357</v>
      </c>
      <c r="I276" s="6">
        <v>3138.7530000000002</v>
      </c>
      <c r="J276" s="6">
        <v>3165.232</v>
      </c>
      <c r="K276" s="6">
        <v>3188.8789999999999</v>
      </c>
      <c r="L276" s="6">
        <v>3224.5439999999999</v>
      </c>
      <c r="M276" s="6">
        <v>3264.752</v>
      </c>
      <c r="N276" s="6">
        <v>3297.4119999999998</v>
      </c>
      <c r="O276" s="6">
        <v>3319.9450000000002</v>
      </c>
      <c r="P276" s="6">
        <v>3346</v>
      </c>
      <c r="Q276" s="6">
        <v>3385.915</v>
      </c>
      <c r="R276" s="6">
        <v>3436.5590000000002</v>
      </c>
      <c r="S276" s="6">
        <v>3430.0149999999999</v>
      </c>
      <c r="T276" s="6">
        <v>3434.5920000000001</v>
      </c>
      <c r="U276" s="6">
        <v>3437.3670000000002</v>
      </c>
      <c r="V276" s="6">
        <v>3418.721</v>
      </c>
      <c r="W276" s="6">
        <v>3430.549</v>
      </c>
      <c r="X276" s="6">
        <v>3425.7910000000002</v>
      </c>
      <c r="Y276" s="6">
        <v>3459.3649999999998</v>
      </c>
      <c r="Z276" s="6">
        <v>271.005</v>
      </c>
      <c r="AA276" s="7">
        <v>8.813E-2</v>
      </c>
      <c r="AB276" s="6">
        <v>113.36499999999999</v>
      </c>
      <c r="AC276" s="7">
        <v>3.388E-2</v>
      </c>
    </row>
    <row r="277" spans="1:29" hidden="1" x14ac:dyDescent="0.2">
      <c r="A277" s="5" t="s">
        <v>910</v>
      </c>
      <c r="B277" s="5" t="s">
        <v>911</v>
      </c>
      <c r="C277" s="5" t="s">
        <v>912</v>
      </c>
      <c r="D277" s="5" t="s">
        <v>66</v>
      </c>
      <c r="E277" s="5" t="s">
        <v>41</v>
      </c>
      <c r="F277" s="6">
        <v>27479.922999999999</v>
      </c>
      <c r="G277" s="6">
        <v>27567.4</v>
      </c>
      <c r="H277" s="6">
        <v>27784.295999999998</v>
      </c>
      <c r="I277" s="6">
        <v>27958.996999999999</v>
      </c>
      <c r="J277" s="6">
        <v>28166.452000000001</v>
      </c>
      <c r="K277" s="6">
        <v>28418.050999999999</v>
      </c>
      <c r="L277" s="6">
        <v>28818.921999999999</v>
      </c>
      <c r="M277" s="6">
        <v>29057.097000000002</v>
      </c>
      <c r="N277" s="6">
        <v>29117.308000000001</v>
      </c>
      <c r="O277" s="6">
        <v>28993.017</v>
      </c>
      <c r="P277" s="6">
        <v>28738</v>
      </c>
      <c r="Q277" s="6">
        <v>28777.418000000001</v>
      </c>
      <c r="R277" s="6">
        <v>28868.293000000001</v>
      </c>
      <c r="S277" s="6">
        <v>28947.797999999999</v>
      </c>
      <c r="T277" s="6">
        <v>29016.482</v>
      </c>
      <c r="U277" s="6">
        <v>29313.67</v>
      </c>
      <c r="V277" s="6">
        <v>29823.517</v>
      </c>
      <c r="W277" s="6">
        <v>30041.787</v>
      </c>
      <c r="X277" s="6">
        <v>30089.489000000001</v>
      </c>
      <c r="Y277" s="6">
        <v>30209.148000000001</v>
      </c>
      <c r="Z277" s="6">
        <v>1258.077</v>
      </c>
      <c r="AA277" s="7">
        <v>4.5780000000000001E-2</v>
      </c>
      <c r="AB277" s="6">
        <v>1471.1479999999999</v>
      </c>
      <c r="AC277" s="7">
        <v>5.1189999999999999E-2</v>
      </c>
    </row>
    <row r="278" spans="1:29" hidden="1" x14ac:dyDescent="0.2">
      <c r="A278" s="5" t="s">
        <v>913</v>
      </c>
      <c r="B278" s="5" t="s">
        <v>914</v>
      </c>
      <c r="C278" s="5" t="s">
        <v>915</v>
      </c>
      <c r="D278" s="5" t="s">
        <v>49</v>
      </c>
      <c r="E278" s="5" t="s">
        <v>41</v>
      </c>
      <c r="F278" s="6">
        <v>1224.914</v>
      </c>
      <c r="G278" s="6">
        <v>1241.1669999999999</v>
      </c>
      <c r="H278" s="6">
        <v>1257.8989999999999</v>
      </c>
      <c r="I278" s="6">
        <v>1276.8</v>
      </c>
      <c r="J278" s="6">
        <v>1296.367</v>
      </c>
      <c r="K278" s="6">
        <v>1318.7190000000001</v>
      </c>
      <c r="L278" s="6">
        <v>1344.441</v>
      </c>
      <c r="M278" s="6">
        <v>1365.1189999999999</v>
      </c>
      <c r="N278" s="6">
        <v>1389.6769999999999</v>
      </c>
      <c r="O278" s="6">
        <v>1404.7</v>
      </c>
      <c r="P278" s="6">
        <v>1413</v>
      </c>
      <c r="Q278" s="6">
        <v>1416.7950000000001</v>
      </c>
      <c r="R278" s="6">
        <v>1420.6220000000001</v>
      </c>
      <c r="S278" s="6">
        <v>1427.414</v>
      </c>
      <c r="T278" s="6">
        <v>1423.932</v>
      </c>
      <c r="U278" s="6">
        <v>1434.473</v>
      </c>
      <c r="V278" s="6">
        <v>1437.3019999999999</v>
      </c>
      <c r="W278" s="6">
        <v>1456.3889999999999</v>
      </c>
      <c r="X278" s="6">
        <v>1460.596</v>
      </c>
      <c r="Y278" s="6">
        <v>1479.172</v>
      </c>
      <c r="Z278" s="6">
        <v>188.08600000000001</v>
      </c>
      <c r="AA278" s="7">
        <v>0.15354999999999999</v>
      </c>
      <c r="AB278" s="6">
        <v>66.171999999999997</v>
      </c>
      <c r="AC278" s="7">
        <v>4.6829999999999997E-2</v>
      </c>
    </row>
    <row r="279" spans="1:29" hidden="1" x14ac:dyDescent="0.2">
      <c r="A279" s="5" t="s">
        <v>916</v>
      </c>
      <c r="B279" s="5" t="s">
        <v>917</v>
      </c>
      <c r="C279" s="5" t="s">
        <v>918</v>
      </c>
      <c r="D279" s="5" t="s">
        <v>73</v>
      </c>
      <c r="E279" s="5" t="s">
        <v>41</v>
      </c>
      <c r="F279" s="6">
        <v>122482.056</v>
      </c>
      <c r="G279" s="6">
        <v>124133.344</v>
      </c>
      <c r="H279" s="6">
        <v>127447.95</v>
      </c>
      <c r="I279" s="6">
        <v>129752.338</v>
      </c>
      <c r="J279" s="6">
        <v>132750.802</v>
      </c>
      <c r="K279" s="6">
        <v>135010.71400000001</v>
      </c>
      <c r="L279" s="6">
        <v>137604.497</v>
      </c>
      <c r="M279" s="6">
        <v>139344.88200000001</v>
      </c>
      <c r="N279" s="6">
        <v>140707.19699999999</v>
      </c>
      <c r="O279" s="6">
        <v>141421.70300000001</v>
      </c>
      <c r="P279" s="6">
        <v>141221</v>
      </c>
      <c r="Q279" s="6">
        <v>141951.976</v>
      </c>
      <c r="R279" s="6">
        <v>142999.807</v>
      </c>
      <c r="S279" s="6">
        <v>144272.35399999999</v>
      </c>
      <c r="T279" s="6">
        <v>146535.57699999999</v>
      </c>
      <c r="U279" s="6">
        <v>149606.361</v>
      </c>
      <c r="V279" s="6">
        <v>152083.788</v>
      </c>
      <c r="W279" s="6">
        <v>154495.967</v>
      </c>
      <c r="X279" s="6">
        <v>156429.63800000001</v>
      </c>
      <c r="Y279" s="6">
        <v>158305.95699999999</v>
      </c>
      <c r="Z279" s="6">
        <v>18738.944</v>
      </c>
      <c r="AA279" s="7">
        <v>0.15298999999999999</v>
      </c>
      <c r="AB279" s="6">
        <v>17084.956999999999</v>
      </c>
      <c r="AC279" s="7">
        <v>0.12098</v>
      </c>
    </row>
    <row r="280" spans="1:29" hidden="1" x14ac:dyDescent="0.2">
      <c r="A280" s="5" t="s">
        <v>919</v>
      </c>
      <c r="B280" s="5" t="s">
        <v>920</v>
      </c>
      <c r="C280" s="5" t="s">
        <v>921</v>
      </c>
      <c r="D280" s="5" t="s">
        <v>66</v>
      </c>
      <c r="E280" s="5" t="s">
        <v>41</v>
      </c>
      <c r="F280" s="6">
        <v>10083.379000000001</v>
      </c>
      <c r="G280" s="6">
        <v>10123.183000000001</v>
      </c>
      <c r="H280" s="6">
        <v>10183.254999999999</v>
      </c>
      <c r="I280" s="6">
        <v>10178.038</v>
      </c>
      <c r="J280" s="6">
        <v>10185.599</v>
      </c>
      <c r="K280" s="6">
        <v>10201.605</v>
      </c>
      <c r="L280" s="6">
        <v>10308.218000000001</v>
      </c>
      <c r="M280" s="6">
        <v>10389.915999999999</v>
      </c>
      <c r="N280" s="6">
        <v>10438.74</v>
      </c>
      <c r="O280" s="6">
        <v>10476.566999999999</v>
      </c>
      <c r="P280" s="6">
        <v>10537</v>
      </c>
      <c r="Q280" s="6">
        <v>10592.982</v>
      </c>
      <c r="R280" s="6">
        <v>10720.377</v>
      </c>
      <c r="S280" s="6">
        <v>10773.584999999999</v>
      </c>
      <c r="T280" s="6">
        <v>10898.906000000001</v>
      </c>
      <c r="U280" s="6">
        <v>10944.370999999999</v>
      </c>
      <c r="V280" s="6">
        <v>10934.713</v>
      </c>
      <c r="W280" s="6">
        <v>10813.903</v>
      </c>
      <c r="X280" s="6">
        <v>10703.620999999999</v>
      </c>
      <c r="Y280" s="6">
        <v>10700.958000000001</v>
      </c>
      <c r="Z280" s="6">
        <v>453.62099999999998</v>
      </c>
      <c r="AA280" s="7">
        <v>4.4990000000000002E-2</v>
      </c>
      <c r="AB280" s="6">
        <v>163.958</v>
      </c>
      <c r="AC280" s="7">
        <v>1.5559999999999999E-2</v>
      </c>
    </row>
    <row r="281" spans="1:29" hidden="1" x14ac:dyDescent="0.2">
      <c r="A281" s="5" t="s">
        <v>922</v>
      </c>
      <c r="B281" s="5" t="s">
        <v>923</v>
      </c>
      <c r="C281" s="5" t="s">
        <v>924</v>
      </c>
      <c r="D281" s="5" t="s">
        <v>73</v>
      </c>
      <c r="E281" s="5" t="s">
        <v>41</v>
      </c>
      <c r="F281" s="6">
        <v>2925.998</v>
      </c>
      <c r="G281" s="6">
        <v>2941.7350000000001</v>
      </c>
      <c r="H281" s="6">
        <v>2939.2779999999998</v>
      </c>
      <c r="I281" s="6">
        <v>2951.7379999999998</v>
      </c>
      <c r="J281" s="6">
        <v>2951.4119999999998</v>
      </c>
      <c r="K281" s="6">
        <v>2979.7629999999999</v>
      </c>
      <c r="L281" s="6">
        <v>3023.3359999999998</v>
      </c>
      <c r="M281" s="6">
        <v>3063.6930000000002</v>
      </c>
      <c r="N281" s="6">
        <v>3102.0210000000002</v>
      </c>
      <c r="O281" s="6">
        <v>3097.627</v>
      </c>
      <c r="P281" s="6">
        <v>3100</v>
      </c>
      <c r="Q281" s="6">
        <v>3121.5749999999998</v>
      </c>
      <c r="R281" s="6">
        <v>3153.498</v>
      </c>
      <c r="S281" s="6">
        <v>3162.8409999999999</v>
      </c>
      <c r="T281" s="6">
        <v>3162.056</v>
      </c>
      <c r="U281" s="6">
        <v>3138.4859999999999</v>
      </c>
      <c r="V281" s="6">
        <v>3167.8409999999999</v>
      </c>
      <c r="W281" s="6">
        <v>3193.3</v>
      </c>
      <c r="X281" s="6">
        <v>3248.4870000000001</v>
      </c>
      <c r="Y281" s="6">
        <v>3329.0320000000002</v>
      </c>
      <c r="Z281" s="6">
        <v>174.00200000000001</v>
      </c>
      <c r="AA281" s="7">
        <v>5.9470000000000002E-2</v>
      </c>
      <c r="AB281" s="6">
        <v>229.03200000000001</v>
      </c>
      <c r="AC281" s="7">
        <v>7.3880000000000001E-2</v>
      </c>
    </row>
    <row r="282" spans="1:29" hidden="1" x14ac:dyDescent="0.2">
      <c r="A282" s="5" t="s">
        <v>925</v>
      </c>
      <c r="B282" s="5" t="s">
        <v>926</v>
      </c>
      <c r="C282" s="5" t="s">
        <v>927</v>
      </c>
      <c r="D282" s="5" t="s">
        <v>91</v>
      </c>
      <c r="E282" s="5" t="s">
        <v>41</v>
      </c>
      <c r="F282" s="6">
        <v>5559.5950000000003</v>
      </c>
      <c r="G282" s="6">
        <v>5819.3540000000003</v>
      </c>
      <c r="H282" s="6">
        <v>6065.6210000000001</v>
      </c>
      <c r="I282" s="6">
        <v>6270.4229999999998</v>
      </c>
      <c r="J282" s="6">
        <v>6549.2219999999998</v>
      </c>
      <c r="K282" s="6">
        <v>6799.1049999999996</v>
      </c>
      <c r="L282" s="6">
        <v>7093.8509999999997</v>
      </c>
      <c r="M282" s="6">
        <v>7413.0789999999997</v>
      </c>
      <c r="N282" s="6">
        <v>7762.7349999999997</v>
      </c>
      <c r="O282" s="6">
        <v>8067.7470000000003</v>
      </c>
      <c r="P282" s="6">
        <v>8342</v>
      </c>
      <c r="Q282" s="6">
        <v>8417.0660000000007</v>
      </c>
      <c r="R282" s="6">
        <v>8519.4590000000007</v>
      </c>
      <c r="S282" s="6">
        <v>8586.7060000000001</v>
      </c>
      <c r="T282" s="6">
        <v>8611.1200000000008</v>
      </c>
      <c r="U282" s="6">
        <v>8755.7009999999991</v>
      </c>
      <c r="V282" s="6">
        <v>8931.9120000000003</v>
      </c>
      <c r="W282" s="6">
        <v>9134.2530000000006</v>
      </c>
      <c r="X282" s="6">
        <v>9240.6659999999993</v>
      </c>
      <c r="Y282" s="6">
        <v>9331.1319999999996</v>
      </c>
      <c r="Z282" s="6">
        <v>2782.4050000000002</v>
      </c>
      <c r="AA282" s="7">
        <v>0.50046999999999997</v>
      </c>
      <c r="AB282" s="6">
        <v>989.13199999999995</v>
      </c>
      <c r="AC282" s="7">
        <v>0.11856999999999999</v>
      </c>
    </row>
    <row r="283" spans="1:29" hidden="1" x14ac:dyDescent="0.2">
      <c r="A283" s="5" t="s">
        <v>928</v>
      </c>
      <c r="B283" s="5" t="s">
        <v>929</v>
      </c>
      <c r="C283" s="5" t="s">
        <v>930</v>
      </c>
      <c r="D283" s="5" t="s">
        <v>62</v>
      </c>
      <c r="E283" s="5" t="s">
        <v>41</v>
      </c>
      <c r="F283" s="6">
        <v>1583.963</v>
      </c>
      <c r="G283" s="6">
        <v>1570.999</v>
      </c>
      <c r="H283" s="6">
        <v>1562.364</v>
      </c>
      <c r="I283" s="6">
        <v>1558.3009999999999</v>
      </c>
      <c r="J283" s="6">
        <v>1562.1030000000001</v>
      </c>
      <c r="K283" s="6">
        <v>1571.8019999999999</v>
      </c>
      <c r="L283" s="6">
        <v>1565.0429999999999</v>
      </c>
      <c r="M283" s="6">
        <v>1565.557</v>
      </c>
      <c r="N283" s="6">
        <v>1561.4159999999999</v>
      </c>
      <c r="O283" s="6">
        <v>1561.8810000000001</v>
      </c>
      <c r="P283" s="6">
        <v>1555</v>
      </c>
      <c r="Q283" s="6">
        <v>1557.0029999999999</v>
      </c>
      <c r="R283" s="6">
        <v>1559.903</v>
      </c>
      <c r="S283" s="6">
        <v>1563.7059999999999</v>
      </c>
      <c r="T283" s="6">
        <v>1561.4549999999999</v>
      </c>
      <c r="U283" s="6">
        <v>1572.1210000000001</v>
      </c>
      <c r="V283" s="6">
        <v>1562.2760000000001</v>
      </c>
      <c r="W283" s="6">
        <v>1566.2829999999999</v>
      </c>
      <c r="X283" s="6">
        <v>1571.096</v>
      </c>
      <c r="Y283" s="6">
        <v>1570.8109999999999</v>
      </c>
      <c r="Z283" s="6">
        <v>-28.963000000000001</v>
      </c>
      <c r="AA283" s="7" t="s">
        <v>931</v>
      </c>
      <c r="AB283" s="6">
        <v>15.811</v>
      </c>
      <c r="AC283" s="7">
        <v>1.017E-2</v>
      </c>
    </row>
    <row r="284" spans="1:29" hidden="1" x14ac:dyDescent="0.2">
      <c r="A284" s="5" t="s">
        <v>932</v>
      </c>
      <c r="B284" s="5" t="s">
        <v>933</v>
      </c>
      <c r="C284" s="5" t="s">
        <v>934</v>
      </c>
      <c r="D284" s="5" t="s">
        <v>62</v>
      </c>
      <c r="E284" s="5" t="s">
        <v>41</v>
      </c>
      <c r="F284" s="6">
        <v>31729.05</v>
      </c>
      <c r="G284" s="6">
        <v>31781.169000000002</v>
      </c>
      <c r="H284" s="6">
        <v>31903.428</v>
      </c>
      <c r="I284" s="6">
        <v>32097.828000000001</v>
      </c>
      <c r="J284" s="6">
        <v>32471.793000000001</v>
      </c>
      <c r="K284" s="6">
        <v>33107.129000000001</v>
      </c>
      <c r="L284" s="6">
        <v>33324.978000000003</v>
      </c>
      <c r="M284" s="6">
        <v>33526.618999999999</v>
      </c>
      <c r="N284" s="6">
        <v>33699.745000000003</v>
      </c>
      <c r="O284" s="6">
        <v>33904.805</v>
      </c>
      <c r="P284" s="6">
        <v>33848</v>
      </c>
      <c r="Q284" s="6">
        <v>33790.002</v>
      </c>
      <c r="R284" s="6">
        <v>34191.103000000003</v>
      </c>
      <c r="S284" s="6">
        <v>34325.152000000002</v>
      </c>
      <c r="T284" s="6">
        <v>34597.400999999998</v>
      </c>
      <c r="U284" s="6">
        <v>34744.089999999997</v>
      </c>
      <c r="V284" s="6">
        <v>34964.35</v>
      </c>
      <c r="W284" s="6">
        <v>35263.368000000002</v>
      </c>
      <c r="X284" s="6">
        <v>35399.01</v>
      </c>
      <c r="Y284" s="6">
        <v>35776.49</v>
      </c>
      <c r="Z284" s="6">
        <v>2118.9499999999998</v>
      </c>
      <c r="AA284" s="7">
        <v>6.6780000000000006E-2</v>
      </c>
      <c r="AB284" s="6">
        <v>1928.49</v>
      </c>
      <c r="AC284" s="7">
        <v>5.6980000000000003E-2</v>
      </c>
    </row>
    <row r="285" spans="1:29" hidden="1" x14ac:dyDescent="0.2">
      <c r="A285" s="5" t="s">
        <v>935</v>
      </c>
      <c r="B285" s="5" t="s">
        <v>936</v>
      </c>
      <c r="C285" s="5" t="s">
        <v>937</v>
      </c>
      <c r="D285" s="5" t="s">
        <v>91</v>
      </c>
      <c r="E285" s="5" t="s">
        <v>41</v>
      </c>
      <c r="F285" s="6">
        <v>13499.534</v>
      </c>
      <c r="G285" s="6">
        <v>13479.023999999999</v>
      </c>
      <c r="H285" s="6">
        <v>13394.743</v>
      </c>
      <c r="I285" s="6">
        <v>13460.73</v>
      </c>
      <c r="J285" s="6">
        <v>13464.644</v>
      </c>
      <c r="K285" s="6">
        <v>13458.203</v>
      </c>
      <c r="L285" s="6">
        <v>13494.179</v>
      </c>
      <c r="M285" s="6">
        <v>13542.153</v>
      </c>
      <c r="N285" s="6">
        <v>13574.504000000001</v>
      </c>
      <c r="O285" s="6">
        <v>13568.378000000001</v>
      </c>
      <c r="P285" s="6">
        <v>13564</v>
      </c>
      <c r="Q285" s="6">
        <v>13631.380999999999</v>
      </c>
      <c r="R285" s="6">
        <v>13676.529</v>
      </c>
      <c r="S285" s="6">
        <v>13710.642</v>
      </c>
      <c r="T285" s="6">
        <v>13743.477000000001</v>
      </c>
      <c r="U285" s="6">
        <v>13771.429</v>
      </c>
      <c r="V285" s="6">
        <v>13730.058000000001</v>
      </c>
      <c r="W285" s="6">
        <v>13799.745999999999</v>
      </c>
      <c r="X285" s="6">
        <v>13818.755999999999</v>
      </c>
      <c r="Y285" s="6">
        <v>13860.726000000001</v>
      </c>
      <c r="Z285" s="6">
        <v>64.465999999999994</v>
      </c>
      <c r="AA285" s="7">
        <v>4.7800000000000004E-3</v>
      </c>
      <c r="AB285" s="6">
        <v>296.726</v>
      </c>
      <c r="AC285" s="7">
        <v>2.188E-2</v>
      </c>
    </row>
    <row r="286" spans="1:29" hidden="1" x14ac:dyDescent="0.2">
      <c r="A286" s="5" t="s">
        <v>938</v>
      </c>
      <c r="B286" s="5" t="s">
        <v>939</v>
      </c>
      <c r="C286" s="5" t="s">
        <v>940</v>
      </c>
      <c r="D286" s="5" t="s">
        <v>106</v>
      </c>
      <c r="E286" s="5" t="s">
        <v>41</v>
      </c>
      <c r="F286" s="6">
        <v>3845.0210000000002</v>
      </c>
      <c r="G286" s="6">
        <v>3850.9409999999998</v>
      </c>
      <c r="H286" s="6">
        <v>3849.1320000000001</v>
      </c>
      <c r="I286" s="6">
        <v>3823.808</v>
      </c>
      <c r="J286" s="6">
        <v>3845.2069999999999</v>
      </c>
      <c r="K286" s="6">
        <v>3849.2510000000002</v>
      </c>
      <c r="L286" s="6">
        <v>3877.9839999999999</v>
      </c>
      <c r="M286" s="6">
        <v>3919.502</v>
      </c>
      <c r="N286" s="6">
        <v>3974.924</v>
      </c>
      <c r="O286" s="6">
        <v>4006.0749999999998</v>
      </c>
      <c r="P286" s="6">
        <v>4022</v>
      </c>
      <c r="Q286" s="6">
        <v>4028.078</v>
      </c>
      <c r="R286" s="6">
        <v>4036.627</v>
      </c>
      <c r="S286" s="6">
        <v>4043.9470000000001</v>
      </c>
      <c r="T286" s="6">
        <v>4062.4589999999998</v>
      </c>
      <c r="U286" s="6">
        <v>4063.7130000000002</v>
      </c>
      <c r="V286" s="6">
        <v>4081.0770000000002</v>
      </c>
      <c r="W286" s="6">
        <v>4093.357</v>
      </c>
      <c r="X286" s="6">
        <v>4110.6580000000004</v>
      </c>
      <c r="Y286" s="6">
        <v>4133.058</v>
      </c>
      <c r="Z286" s="6">
        <v>176.97900000000001</v>
      </c>
      <c r="AA286" s="7">
        <v>4.6030000000000001E-2</v>
      </c>
      <c r="AB286" s="6">
        <v>111.05800000000001</v>
      </c>
      <c r="AC286" s="7">
        <v>2.7609999999999999E-2</v>
      </c>
    </row>
    <row r="287" spans="1:29" hidden="1" x14ac:dyDescent="0.2">
      <c r="A287" s="5" t="s">
        <v>941</v>
      </c>
      <c r="B287" s="5" t="s">
        <v>942</v>
      </c>
      <c r="C287" s="5" t="s">
        <v>943</v>
      </c>
      <c r="D287" s="5" t="s">
        <v>73</v>
      </c>
      <c r="E287" s="5" t="s">
        <v>41</v>
      </c>
      <c r="F287" s="6">
        <v>14268.054</v>
      </c>
      <c r="G287" s="6">
        <v>14728.233</v>
      </c>
      <c r="H287" s="6">
        <v>15366.468999999999</v>
      </c>
      <c r="I287" s="6">
        <v>15893.574000000001</v>
      </c>
      <c r="J287" s="6">
        <v>16516.63</v>
      </c>
      <c r="K287" s="6">
        <v>17076.315999999999</v>
      </c>
      <c r="L287" s="6">
        <v>17678.346000000001</v>
      </c>
      <c r="M287" s="6">
        <v>18167.862000000001</v>
      </c>
      <c r="N287" s="6">
        <v>18584.058000000001</v>
      </c>
      <c r="O287" s="6">
        <v>18931.465</v>
      </c>
      <c r="P287" s="6">
        <v>19158</v>
      </c>
      <c r="Q287" s="6">
        <v>19268.531999999999</v>
      </c>
      <c r="R287" s="6">
        <v>19433.768</v>
      </c>
      <c r="S287" s="6">
        <v>19658.195</v>
      </c>
      <c r="T287" s="6">
        <v>20006.268</v>
      </c>
      <c r="U287" s="6">
        <v>20301.766</v>
      </c>
      <c r="V287" s="6">
        <v>20753.632000000001</v>
      </c>
      <c r="W287" s="6">
        <v>21084.917000000001</v>
      </c>
      <c r="X287" s="6">
        <v>21639.21</v>
      </c>
      <c r="Y287" s="6">
        <v>22192.951000000001</v>
      </c>
      <c r="Z287" s="6">
        <v>4889.9459999999999</v>
      </c>
      <c r="AA287" s="7">
        <v>0.34272000000000002</v>
      </c>
      <c r="AB287" s="6">
        <v>3034.951</v>
      </c>
      <c r="AC287" s="7">
        <v>0.15842000000000001</v>
      </c>
    </row>
    <row r="288" spans="1:29" hidden="1" x14ac:dyDescent="0.2">
      <c r="A288" s="5" t="s">
        <v>944</v>
      </c>
      <c r="B288" s="5" t="s">
        <v>945</v>
      </c>
      <c r="C288" s="5" t="s">
        <v>946</v>
      </c>
      <c r="D288" s="5" t="s">
        <v>49</v>
      </c>
      <c r="E288" s="5" t="s">
        <v>41</v>
      </c>
      <c r="F288" s="6">
        <v>391.15</v>
      </c>
      <c r="G288" s="6">
        <v>384.04399999999998</v>
      </c>
      <c r="H288" s="6">
        <v>375.78899999999999</v>
      </c>
      <c r="I288" s="6">
        <v>366.63299999999998</v>
      </c>
      <c r="J288" s="6">
        <v>362.55399999999997</v>
      </c>
      <c r="K288" s="6">
        <v>353.27</v>
      </c>
      <c r="L288" s="6">
        <v>341.96600000000001</v>
      </c>
      <c r="M288" s="6">
        <v>334.90499999999997</v>
      </c>
      <c r="N288" s="6">
        <v>327.66899999999998</v>
      </c>
      <c r="O288" s="6">
        <v>319.46499999999997</v>
      </c>
      <c r="P288" s="6">
        <v>313</v>
      </c>
      <c r="Q288" s="6">
        <v>311.505</v>
      </c>
      <c r="R288" s="6">
        <v>315.69099999999997</v>
      </c>
      <c r="S288" s="6">
        <v>320.50099999999998</v>
      </c>
      <c r="T288" s="6">
        <v>324.00200000000001</v>
      </c>
      <c r="U288" s="6">
        <v>310.57600000000002</v>
      </c>
      <c r="V288" s="6">
        <v>313.89</v>
      </c>
      <c r="W288" s="6">
        <v>314.09100000000001</v>
      </c>
      <c r="X288" s="6">
        <v>310.29000000000002</v>
      </c>
      <c r="Y288" s="6">
        <v>309.66800000000001</v>
      </c>
      <c r="Z288" s="6">
        <v>-78.150000000000006</v>
      </c>
      <c r="AA288" s="7" t="s">
        <v>947</v>
      </c>
      <c r="AB288" s="6">
        <v>-3.3319999999999999</v>
      </c>
      <c r="AC288" s="7" t="s">
        <v>948</v>
      </c>
    </row>
    <row r="289" spans="1:29" hidden="1" x14ac:dyDescent="0.2">
      <c r="A289" s="5" t="s">
        <v>949</v>
      </c>
      <c r="B289" s="5" t="s">
        <v>950</v>
      </c>
      <c r="C289" s="5" t="s">
        <v>951</v>
      </c>
      <c r="D289" s="5" t="s">
        <v>106</v>
      </c>
      <c r="E289" s="5" t="s">
        <v>41</v>
      </c>
      <c r="F289" s="6">
        <v>1660.251</v>
      </c>
      <c r="G289" s="6">
        <v>1641.4880000000001</v>
      </c>
      <c r="H289" s="6">
        <v>1613.414</v>
      </c>
      <c r="I289" s="6">
        <v>1617.51</v>
      </c>
      <c r="J289" s="6">
        <v>1608.5820000000001</v>
      </c>
      <c r="K289" s="6">
        <v>1605.2460000000001</v>
      </c>
      <c r="L289" s="6">
        <v>1625.6869999999999</v>
      </c>
      <c r="M289" s="6">
        <v>1636.4480000000001</v>
      </c>
      <c r="N289" s="6">
        <v>1649.5840000000001</v>
      </c>
      <c r="O289" s="6">
        <v>1658.5160000000001</v>
      </c>
      <c r="P289" s="6">
        <v>1649</v>
      </c>
      <c r="Q289" s="6">
        <v>1658.914</v>
      </c>
      <c r="R289" s="6">
        <v>1664.3820000000001</v>
      </c>
      <c r="S289" s="6">
        <v>1669.4839999999999</v>
      </c>
      <c r="T289" s="6">
        <v>1684.58</v>
      </c>
      <c r="U289" s="6">
        <v>1685.7260000000001</v>
      </c>
      <c r="V289" s="6">
        <v>1698.202</v>
      </c>
      <c r="W289" s="6">
        <v>1720.4469999999999</v>
      </c>
      <c r="X289" s="6">
        <v>1727.4069999999999</v>
      </c>
      <c r="Y289" s="6">
        <v>1745.0060000000001</v>
      </c>
      <c r="Z289" s="6">
        <v>-11.250999999999999</v>
      </c>
      <c r="AA289" s="7" t="s">
        <v>1079</v>
      </c>
      <c r="AB289" s="6">
        <v>96.006</v>
      </c>
      <c r="AC289" s="7">
        <v>5.8220000000000001E-2</v>
      </c>
    </row>
    <row r="290" spans="1:29" hidden="1" x14ac:dyDescent="0.2">
      <c r="A290" s="5" t="s">
        <v>953</v>
      </c>
      <c r="B290" s="5" t="s">
        <v>954</v>
      </c>
      <c r="C290" s="5" t="s">
        <v>955</v>
      </c>
      <c r="D290" s="5" t="s">
        <v>49</v>
      </c>
      <c r="E290" s="5" t="s">
        <v>41</v>
      </c>
      <c r="F290" s="6">
        <v>1111.508</v>
      </c>
      <c r="G290" s="6">
        <v>1109.683</v>
      </c>
      <c r="H290" s="6">
        <v>1108.3230000000001</v>
      </c>
      <c r="I290" s="6">
        <v>1108.8900000000001</v>
      </c>
      <c r="J290" s="6">
        <v>1110.085</v>
      </c>
      <c r="K290" s="6">
        <v>1113.521</v>
      </c>
      <c r="L290" s="6">
        <v>1119.758</v>
      </c>
      <c r="M290" s="6">
        <v>1121.6569999999999</v>
      </c>
      <c r="N290" s="6">
        <v>1126.674</v>
      </c>
      <c r="O290" s="6">
        <v>1123.9359999999999</v>
      </c>
      <c r="P290" s="6">
        <v>1116</v>
      </c>
      <c r="Q290" s="6">
        <v>1114.806</v>
      </c>
      <c r="R290" s="6">
        <v>1115.2860000000001</v>
      </c>
      <c r="S290" s="6">
        <v>1117.443</v>
      </c>
      <c r="T290" s="6">
        <v>1112.6759999999999</v>
      </c>
      <c r="U290" s="6">
        <v>1113.886</v>
      </c>
      <c r="V290" s="6">
        <v>1114.7850000000001</v>
      </c>
      <c r="W290" s="6">
        <v>1118.702</v>
      </c>
      <c r="X290" s="6">
        <v>1126.05</v>
      </c>
      <c r="Y290" s="6">
        <v>1129.8420000000001</v>
      </c>
      <c r="Z290" s="6">
        <v>4.492</v>
      </c>
      <c r="AA290" s="7">
        <v>4.0400000000000002E-3</v>
      </c>
      <c r="AB290" s="6">
        <v>13.842000000000001</v>
      </c>
      <c r="AC290" s="7">
        <v>1.24E-2</v>
      </c>
    </row>
    <row r="291" spans="1:29" hidden="1" x14ac:dyDescent="0.2">
      <c r="A291" s="5" t="s">
        <v>956</v>
      </c>
      <c r="B291" s="5" t="s">
        <v>957</v>
      </c>
      <c r="C291" s="5" t="s">
        <v>958</v>
      </c>
      <c r="D291" s="5" t="s">
        <v>106</v>
      </c>
      <c r="E291" s="5" t="s">
        <v>41</v>
      </c>
      <c r="F291" s="6">
        <v>37407.449999999997</v>
      </c>
      <c r="G291" s="6">
        <v>37724.644</v>
      </c>
      <c r="H291" s="6">
        <v>38096.358</v>
      </c>
      <c r="I291" s="6">
        <v>38281.962</v>
      </c>
      <c r="J291" s="6">
        <v>38697.692999999999</v>
      </c>
      <c r="K291" s="6">
        <v>39336.118999999999</v>
      </c>
      <c r="L291" s="6">
        <v>40009.267</v>
      </c>
      <c r="M291" s="6">
        <v>40633.175999999999</v>
      </c>
      <c r="N291" s="6">
        <v>41370.436000000002</v>
      </c>
      <c r="O291" s="6">
        <v>41751.54</v>
      </c>
      <c r="P291" s="6">
        <v>42053</v>
      </c>
      <c r="Q291" s="6">
        <v>42149.737000000001</v>
      </c>
      <c r="R291" s="6">
        <v>42268.559000000001</v>
      </c>
      <c r="S291" s="6">
        <v>42567.843999999997</v>
      </c>
      <c r="T291" s="6">
        <v>43146.47</v>
      </c>
      <c r="U291" s="6">
        <v>43452.51</v>
      </c>
      <c r="V291" s="6">
        <v>43726.733999999997</v>
      </c>
      <c r="W291" s="6">
        <v>44128.050999999999</v>
      </c>
      <c r="X291" s="6">
        <v>44644.703000000001</v>
      </c>
      <c r="Y291" s="6">
        <v>44848.385000000002</v>
      </c>
      <c r="Z291" s="6">
        <v>4645.55</v>
      </c>
      <c r="AA291" s="7">
        <v>0.12418999999999999</v>
      </c>
      <c r="AB291" s="6">
        <v>2795.3850000000002</v>
      </c>
      <c r="AC291" s="7">
        <v>6.6470000000000001E-2</v>
      </c>
    </row>
    <row r="292" spans="1:29" hidden="1" x14ac:dyDescent="0.2">
      <c r="A292" s="5" t="s">
        <v>959</v>
      </c>
      <c r="B292" s="5" t="s">
        <v>960</v>
      </c>
      <c r="C292" s="5" t="s">
        <v>961</v>
      </c>
      <c r="D292" s="5" t="s">
        <v>49</v>
      </c>
      <c r="E292" s="5" t="s">
        <v>41</v>
      </c>
      <c r="F292" s="6">
        <v>16782.137999999999</v>
      </c>
      <c r="G292" s="6">
        <v>16972.240000000002</v>
      </c>
      <c r="H292" s="6">
        <v>17186.319</v>
      </c>
      <c r="I292" s="6">
        <v>17178.982</v>
      </c>
      <c r="J292" s="6">
        <v>17291.312000000002</v>
      </c>
      <c r="K292" s="6">
        <v>17536.326000000001</v>
      </c>
      <c r="L292" s="6">
        <v>17866.897000000001</v>
      </c>
      <c r="M292" s="6">
        <v>18147.420999999998</v>
      </c>
      <c r="N292" s="6">
        <v>18390.455999999998</v>
      </c>
      <c r="O292" s="6">
        <v>18623.601999999999</v>
      </c>
      <c r="P292" s="6">
        <v>18802</v>
      </c>
      <c r="Q292" s="6">
        <v>18860.992999999999</v>
      </c>
      <c r="R292" s="6">
        <v>18992.141</v>
      </c>
      <c r="S292" s="6">
        <v>19200.91</v>
      </c>
      <c r="T292" s="6">
        <v>19354.984</v>
      </c>
      <c r="U292" s="6">
        <v>19465.388999999999</v>
      </c>
      <c r="V292" s="6">
        <v>19501.957999999999</v>
      </c>
      <c r="W292" s="6">
        <v>19727.490000000002</v>
      </c>
      <c r="X292" s="6">
        <v>19844.046999999999</v>
      </c>
      <c r="Y292" s="6">
        <v>20091.447</v>
      </c>
      <c r="Z292" s="6">
        <v>2019.8620000000001</v>
      </c>
      <c r="AA292" s="7">
        <v>0.12035999999999999</v>
      </c>
      <c r="AB292" s="6">
        <v>1289.4469999999999</v>
      </c>
      <c r="AC292" s="7">
        <v>6.8580000000000002E-2</v>
      </c>
    </row>
    <row r="293" spans="1:29" hidden="1" x14ac:dyDescent="0.2">
      <c r="A293" s="5" t="s">
        <v>962</v>
      </c>
      <c r="B293" s="5" t="s">
        <v>963</v>
      </c>
      <c r="C293" s="5" t="s">
        <v>964</v>
      </c>
      <c r="D293" s="5" t="s">
        <v>91</v>
      </c>
      <c r="E293" s="5" t="s">
        <v>41</v>
      </c>
      <c r="F293" s="6">
        <v>24078.58</v>
      </c>
      <c r="G293" s="6">
        <v>24479.564999999999</v>
      </c>
      <c r="H293" s="6">
        <v>24761.864000000001</v>
      </c>
      <c r="I293" s="6">
        <v>25324.492999999999</v>
      </c>
      <c r="J293" s="6">
        <v>25771.412</v>
      </c>
      <c r="K293" s="6">
        <v>26200.392</v>
      </c>
      <c r="L293" s="6">
        <v>26704.883000000002</v>
      </c>
      <c r="M293" s="6">
        <v>27217.802</v>
      </c>
      <c r="N293" s="6">
        <v>27726.79</v>
      </c>
      <c r="O293" s="6">
        <v>28182.877</v>
      </c>
      <c r="P293" s="6">
        <v>28578</v>
      </c>
      <c r="Q293" s="6">
        <v>28774.859</v>
      </c>
      <c r="R293" s="6">
        <v>28954.863000000001</v>
      </c>
      <c r="S293" s="6">
        <v>29214.013999999999</v>
      </c>
      <c r="T293" s="6">
        <v>29347.758999999998</v>
      </c>
      <c r="U293" s="6">
        <v>29433.01</v>
      </c>
      <c r="V293" s="6">
        <v>29371.482</v>
      </c>
      <c r="W293" s="6">
        <v>29579.838</v>
      </c>
      <c r="X293" s="6">
        <v>29802.737000000001</v>
      </c>
      <c r="Y293" s="6">
        <v>29928.324000000001</v>
      </c>
      <c r="Z293" s="6">
        <v>4499.42</v>
      </c>
      <c r="AA293" s="7">
        <v>0.18686</v>
      </c>
      <c r="AB293" s="6">
        <v>1350.3240000000001</v>
      </c>
      <c r="AC293" s="7">
        <v>4.725E-2</v>
      </c>
    </row>
    <row r="294" spans="1:29" hidden="1" x14ac:dyDescent="0.2">
      <c r="A294" s="5" t="s">
        <v>965</v>
      </c>
      <c r="B294" s="5" t="s">
        <v>966</v>
      </c>
      <c r="C294" s="5" t="s">
        <v>967</v>
      </c>
      <c r="D294" s="5" t="s">
        <v>40</v>
      </c>
      <c r="E294" s="5" t="s">
        <v>41</v>
      </c>
      <c r="F294" s="6">
        <v>4490.6549999999997</v>
      </c>
      <c r="G294" s="6">
        <v>4455.1379999999999</v>
      </c>
      <c r="H294" s="6">
        <v>4416.5069999999996</v>
      </c>
      <c r="I294" s="6">
        <v>4351.268</v>
      </c>
      <c r="J294" s="6">
        <v>4309.4449999999997</v>
      </c>
      <c r="K294" s="6">
        <v>4270.0429999999997</v>
      </c>
      <c r="L294" s="6">
        <v>4263.3779999999997</v>
      </c>
      <c r="M294" s="6">
        <v>4239.1130000000003</v>
      </c>
      <c r="N294" s="6">
        <v>4204.7479999999996</v>
      </c>
      <c r="O294" s="6">
        <v>4150.567</v>
      </c>
      <c r="P294" s="6">
        <v>4080</v>
      </c>
      <c r="Q294" s="6">
        <v>4166.143</v>
      </c>
      <c r="R294" s="6">
        <v>4222.2730000000001</v>
      </c>
      <c r="S294" s="6">
        <v>4246.1509999999998</v>
      </c>
      <c r="T294" s="6">
        <v>4249.8760000000002</v>
      </c>
      <c r="U294" s="6">
        <v>4270.5709999999999</v>
      </c>
      <c r="V294" s="6">
        <v>4213.2659999999996</v>
      </c>
      <c r="W294" s="6">
        <v>4253.2389999999996</v>
      </c>
      <c r="X294" s="6">
        <v>4315.567</v>
      </c>
      <c r="Y294" s="6">
        <v>4414.4979999999996</v>
      </c>
      <c r="Z294" s="6">
        <v>-410.65499999999997</v>
      </c>
      <c r="AA294" s="7" t="s">
        <v>968</v>
      </c>
      <c r="AB294" s="6">
        <v>334.49799999999999</v>
      </c>
      <c r="AC294" s="7">
        <v>8.1979999999999997E-2</v>
      </c>
    </row>
    <row r="295" spans="1:29" hidden="1" x14ac:dyDescent="0.2">
      <c r="A295" s="5" t="s">
        <v>969</v>
      </c>
      <c r="B295" s="5" t="s">
        <v>970</v>
      </c>
      <c r="C295" s="5" t="s">
        <v>971</v>
      </c>
      <c r="D295" s="5" t="s">
        <v>66</v>
      </c>
      <c r="E295" s="5" t="s">
        <v>41</v>
      </c>
      <c r="F295" s="6">
        <v>19453.637999999999</v>
      </c>
      <c r="G295" s="6">
        <v>19640.297999999999</v>
      </c>
      <c r="H295" s="6">
        <v>19917.559000000001</v>
      </c>
      <c r="I295" s="6">
        <v>20159.769</v>
      </c>
      <c r="J295" s="6">
        <v>20426.668000000001</v>
      </c>
      <c r="K295" s="6">
        <v>20707.218000000001</v>
      </c>
      <c r="L295" s="6">
        <v>21110.422999999999</v>
      </c>
      <c r="M295" s="6">
        <v>21459.076000000001</v>
      </c>
      <c r="N295" s="6">
        <v>21620.642</v>
      </c>
      <c r="O295" s="6">
        <v>21659.437999999998</v>
      </c>
      <c r="P295" s="6">
        <v>21606</v>
      </c>
      <c r="Q295" s="6">
        <v>21557.075000000001</v>
      </c>
      <c r="R295" s="6">
        <v>21679.412</v>
      </c>
      <c r="S295" s="6">
        <v>21814.106</v>
      </c>
      <c r="T295" s="6">
        <v>21818.942999999999</v>
      </c>
      <c r="U295" s="6">
        <v>22028.732</v>
      </c>
      <c r="V295" s="6">
        <v>22430.581999999999</v>
      </c>
      <c r="W295" s="6">
        <v>22899.714</v>
      </c>
      <c r="X295" s="6">
        <v>23408.363000000001</v>
      </c>
      <c r="Y295" s="6">
        <v>23952.956999999999</v>
      </c>
      <c r="Z295" s="6">
        <v>2152.3620000000001</v>
      </c>
      <c r="AA295" s="7">
        <v>0.11064</v>
      </c>
      <c r="AB295" s="6">
        <v>2346.9569999999999</v>
      </c>
      <c r="AC295" s="7">
        <v>0.10863</v>
      </c>
    </row>
    <row r="296" spans="1:29" hidden="1" x14ac:dyDescent="0.2">
      <c r="A296" s="5" t="s">
        <v>972</v>
      </c>
      <c r="B296" s="5" t="s">
        <v>973</v>
      </c>
      <c r="C296" s="5" t="s">
        <v>974</v>
      </c>
      <c r="D296" s="5" t="s">
        <v>73</v>
      </c>
      <c r="E296" s="5" t="s">
        <v>41</v>
      </c>
      <c r="F296" s="6">
        <v>6676.98</v>
      </c>
      <c r="G296" s="6">
        <v>6783.8710000000001</v>
      </c>
      <c r="H296" s="6">
        <v>6880.9549999999999</v>
      </c>
      <c r="I296" s="6">
        <v>6980.607</v>
      </c>
      <c r="J296" s="6">
        <v>7116.9989999999998</v>
      </c>
      <c r="K296" s="6">
        <v>7231.6450000000004</v>
      </c>
      <c r="L296" s="6">
        <v>7385.527</v>
      </c>
      <c r="M296" s="6">
        <v>7500.6419999999998</v>
      </c>
      <c r="N296" s="6">
        <v>7599.1459999999997</v>
      </c>
      <c r="O296" s="6">
        <v>7678.1270000000004</v>
      </c>
      <c r="P296" s="6">
        <v>7767</v>
      </c>
      <c r="Q296" s="6">
        <v>7827.8739999999998</v>
      </c>
      <c r="R296" s="6">
        <v>7872.7960000000003</v>
      </c>
      <c r="S296" s="6">
        <v>7905.5259999999998</v>
      </c>
      <c r="T296" s="6">
        <v>7982.567</v>
      </c>
      <c r="U296" s="6">
        <v>8097.4160000000002</v>
      </c>
      <c r="V296" s="6">
        <v>8227.9459999999999</v>
      </c>
      <c r="W296" s="6">
        <v>8395.5139999999992</v>
      </c>
      <c r="X296" s="6">
        <v>8532.6360000000004</v>
      </c>
      <c r="Y296" s="6">
        <v>8746.5300000000007</v>
      </c>
      <c r="Z296" s="6">
        <v>1090.02</v>
      </c>
      <c r="AA296" s="7">
        <v>0.16325000000000001</v>
      </c>
      <c r="AB296" s="6">
        <v>979.53</v>
      </c>
      <c r="AC296" s="7">
        <v>0.12611</v>
      </c>
    </row>
    <row r="297" spans="1:29" hidden="1" x14ac:dyDescent="0.2">
      <c r="A297" s="5" t="s">
        <v>975</v>
      </c>
      <c r="B297" s="5" t="s">
        <v>976</v>
      </c>
      <c r="C297" s="5" t="s">
        <v>977</v>
      </c>
      <c r="D297" s="5" t="s">
        <v>49</v>
      </c>
      <c r="E297" s="5" t="s">
        <v>41</v>
      </c>
      <c r="F297" s="6">
        <v>1453.288</v>
      </c>
      <c r="G297" s="6">
        <v>1454.3040000000001</v>
      </c>
      <c r="H297" s="6">
        <v>1430.3420000000001</v>
      </c>
      <c r="I297" s="6">
        <v>1395.4570000000001</v>
      </c>
      <c r="J297" s="6">
        <v>1397.9</v>
      </c>
      <c r="K297" s="6">
        <v>1387.885</v>
      </c>
      <c r="L297" s="6">
        <v>1378.5809999999999</v>
      </c>
      <c r="M297" s="6">
        <v>1374.4</v>
      </c>
      <c r="N297" s="6">
        <v>1368.761</v>
      </c>
      <c r="O297" s="6">
        <v>1350.8</v>
      </c>
      <c r="P297" s="6">
        <v>1329</v>
      </c>
      <c r="Q297" s="6">
        <v>1330.13</v>
      </c>
      <c r="R297" s="6">
        <v>1341.9839999999999</v>
      </c>
      <c r="S297" s="6">
        <v>1339.62</v>
      </c>
      <c r="T297" s="6">
        <v>1339.056</v>
      </c>
      <c r="U297" s="6">
        <v>1342.9059999999999</v>
      </c>
      <c r="V297" s="6">
        <v>1336.3969999999999</v>
      </c>
      <c r="W297" s="6">
        <v>1347.5540000000001</v>
      </c>
      <c r="X297" s="6">
        <v>1346.4069999999999</v>
      </c>
      <c r="Y297" s="6">
        <v>1356.2850000000001</v>
      </c>
      <c r="Z297" s="6">
        <v>-124.288</v>
      </c>
      <c r="AA297" s="7" t="s">
        <v>1080</v>
      </c>
      <c r="AB297" s="6">
        <v>27.285</v>
      </c>
      <c r="AC297" s="7">
        <v>2.053E-2</v>
      </c>
    </row>
    <row r="298" spans="1:29" hidden="1" x14ac:dyDescent="0.2">
      <c r="A298" s="5" t="s">
        <v>979</v>
      </c>
      <c r="B298" s="5" t="s">
        <v>980</v>
      </c>
      <c r="C298" s="5" t="s">
        <v>981</v>
      </c>
      <c r="D298" s="5" t="s">
        <v>40</v>
      </c>
      <c r="E298" s="5" t="s">
        <v>41</v>
      </c>
      <c r="F298" s="6">
        <v>2266.8910000000001</v>
      </c>
      <c r="G298" s="6">
        <v>2260.3220000000001</v>
      </c>
      <c r="H298" s="6">
        <v>2249.1350000000002</v>
      </c>
      <c r="I298" s="6">
        <v>2223.4290000000001</v>
      </c>
      <c r="J298" s="6">
        <v>2220.6779999999999</v>
      </c>
      <c r="K298" s="6">
        <v>2219.2109999999998</v>
      </c>
      <c r="L298" s="6">
        <v>2241.002</v>
      </c>
      <c r="M298" s="6">
        <v>2225.799</v>
      </c>
      <c r="N298" s="6">
        <v>2218.741</v>
      </c>
      <c r="O298" s="6">
        <v>2230.4830000000002</v>
      </c>
      <c r="P298" s="6">
        <v>2231</v>
      </c>
      <c r="Q298" s="6">
        <v>2231.0949999999998</v>
      </c>
      <c r="R298" s="6">
        <v>2228.8710000000001</v>
      </c>
      <c r="S298" s="6">
        <v>2228.0909999999999</v>
      </c>
      <c r="T298" s="6">
        <v>2235.578</v>
      </c>
      <c r="U298" s="6">
        <v>2238.8890000000001</v>
      </c>
      <c r="V298" s="6">
        <v>2227.1109999999999</v>
      </c>
      <c r="W298" s="6">
        <v>2219.9810000000002</v>
      </c>
      <c r="X298" s="6">
        <v>2239.433</v>
      </c>
      <c r="Y298" s="6">
        <v>2257.0439999999999</v>
      </c>
      <c r="Z298" s="6">
        <v>-35.890999999999998</v>
      </c>
      <c r="AA298" s="7" t="s">
        <v>982</v>
      </c>
      <c r="AB298" s="6">
        <v>26.044</v>
      </c>
      <c r="AC298" s="7">
        <v>1.167E-2</v>
      </c>
    </row>
    <row r="299" spans="1:29" hidden="1" x14ac:dyDescent="0.2">
      <c r="A299" s="5" t="s">
        <v>983</v>
      </c>
      <c r="B299" s="5" t="s">
        <v>984</v>
      </c>
      <c r="C299" s="5" t="s">
        <v>985</v>
      </c>
      <c r="D299" s="5" t="s">
        <v>106</v>
      </c>
      <c r="E299" s="5" t="s">
        <v>41</v>
      </c>
      <c r="F299" s="6">
        <v>512.06600000000003</v>
      </c>
      <c r="G299" s="6">
        <v>505.49700000000001</v>
      </c>
      <c r="H299" s="6">
        <v>497.82499999999999</v>
      </c>
      <c r="I299" s="6">
        <v>487.18299999999999</v>
      </c>
      <c r="J299" s="6">
        <v>482.73099999999999</v>
      </c>
      <c r="K299" s="6">
        <v>476.15800000000002</v>
      </c>
      <c r="L299" s="6">
        <v>472.66300000000001</v>
      </c>
      <c r="M299" s="6">
        <v>470.58100000000002</v>
      </c>
      <c r="N299" s="6">
        <v>470.02499999999998</v>
      </c>
      <c r="O299" s="6">
        <v>466.43200000000002</v>
      </c>
      <c r="P299" s="6">
        <v>461</v>
      </c>
      <c r="Q299" s="6">
        <v>465.36500000000001</v>
      </c>
      <c r="R299" s="6">
        <v>465.93799999999999</v>
      </c>
      <c r="S299" s="6">
        <v>472.94</v>
      </c>
      <c r="T299" s="6">
        <v>473.053</v>
      </c>
      <c r="U299" s="6">
        <v>472.685</v>
      </c>
      <c r="V299" s="6">
        <v>476.42899999999997</v>
      </c>
      <c r="W299" s="6">
        <v>494.209</v>
      </c>
      <c r="X299" s="6">
        <v>485.596</v>
      </c>
      <c r="Y299" s="6">
        <v>489.92</v>
      </c>
      <c r="Z299" s="6">
        <v>-51.066000000000003</v>
      </c>
      <c r="AA299" s="7" t="s">
        <v>1081</v>
      </c>
      <c r="AB299" s="6">
        <v>28.92</v>
      </c>
      <c r="AC299" s="7">
        <v>6.2729999999999994E-2</v>
      </c>
    </row>
    <row r="300" spans="1:29" hidden="1" x14ac:dyDescent="0.2">
      <c r="A300" s="5" t="s">
        <v>987</v>
      </c>
      <c r="B300" s="5" t="s">
        <v>988</v>
      </c>
      <c r="C300" s="5" t="s">
        <v>989</v>
      </c>
      <c r="D300" s="5" t="s">
        <v>40</v>
      </c>
      <c r="E300" s="5" t="s">
        <v>41</v>
      </c>
      <c r="F300" s="6">
        <v>3978.1280000000002</v>
      </c>
      <c r="G300" s="6">
        <v>4028.7579999999998</v>
      </c>
      <c r="H300" s="6">
        <v>4076.5210000000002</v>
      </c>
      <c r="I300" s="6">
        <v>4099.5590000000002</v>
      </c>
      <c r="J300" s="6">
        <v>4144.1440000000002</v>
      </c>
      <c r="K300" s="6">
        <v>4190.8760000000002</v>
      </c>
      <c r="L300" s="6">
        <v>4270.058</v>
      </c>
      <c r="M300" s="6">
        <v>4332.8819999999996</v>
      </c>
      <c r="N300" s="6">
        <v>4386.8149999999996</v>
      </c>
      <c r="O300" s="6">
        <v>4419.5209999999997</v>
      </c>
      <c r="P300" s="6">
        <v>4434</v>
      </c>
      <c r="Q300" s="6">
        <v>4433.7730000000001</v>
      </c>
      <c r="R300" s="6">
        <v>4444.8760000000002</v>
      </c>
      <c r="S300" s="6">
        <v>4439.0230000000001</v>
      </c>
      <c r="T300" s="6">
        <v>4435.9319999999998</v>
      </c>
      <c r="U300" s="6">
        <v>4459.2049999999999</v>
      </c>
      <c r="V300" s="6">
        <v>4492.192</v>
      </c>
      <c r="W300" s="6">
        <v>4501.28</v>
      </c>
      <c r="X300" s="6">
        <v>4564.4049999999997</v>
      </c>
      <c r="Y300" s="6">
        <v>4609.84</v>
      </c>
      <c r="Z300" s="6">
        <v>455.87200000000001</v>
      </c>
      <c r="AA300" s="7">
        <v>0.11459</v>
      </c>
      <c r="AB300" s="6">
        <v>175.84</v>
      </c>
      <c r="AC300" s="7">
        <v>3.9660000000000001E-2</v>
      </c>
    </row>
    <row r="301" spans="1:29" hidden="1" x14ac:dyDescent="0.2">
      <c r="A301" s="5" t="s">
        <v>990</v>
      </c>
      <c r="B301" s="5" t="s">
        <v>991</v>
      </c>
      <c r="C301" s="5" t="s">
        <v>992</v>
      </c>
      <c r="D301" s="5" t="s">
        <v>40</v>
      </c>
      <c r="E301" s="5" t="s">
        <v>41</v>
      </c>
      <c r="F301" s="6">
        <v>876.72400000000005</v>
      </c>
      <c r="G301" s="6">
        <v>884.84900000000005</v>
      </c>
      <c r="H301" s="6">
        <v>880.00099999999998</v>
      </c>
      <c r="I301" s="6">
        <v>871.35500000000002</v>
      </c>
      <c r="J301" s="6">
        <v>867.88300000000004</v>
      </c>
      <c r="K301" s="6">
        <v>865.83799999999997</v>
      </c>
      <c r="L301" s="6">
        <v>864.07399999999996</v>
      </c>
      <c r="M301" s="6">
        <v>858.5</v>
      </c>
      <c r="N301" s="6">
        <v>850.62199999999996</v>
      </c>
      <c r="O301" s="6">
        <v>843.03</v>
      </c>
      <c r="P301" s="6">
        <v>835</v>
      </c>
      <c r="Q301" s="6">
        <v>840.53300000000002</v>
      </c>
      <c r="R301" s="6">
        <v>860.85299999999995</v>
      </c>
      <c r="S301" s="6">
        <v>855.59</v>
      </c>
      <c r="T301" s="6">
        <v>851.55899999999997</v>
      </c>
      <c r="U301" s="6">
        <v>845.96799999999996</v>
      </c>
      <c r="V301" s="6">
        <v>834.06100000000004</v>
      </c>
      <c r="W301" s="6">
        <v>831.18299999999999</v>
      </c>
      <c r="X301" s="6">
        <v>835.78300000000002</v>
      </c>
      <c r="Y301" s="6">
        <v>830.41499999999996</v>
      </c>
      <c r="Z301" s="6">
        <v>-41.723999999999997</v>
      </c>
      <c r="AA301" s="7" t="s">
        <v>993</v>
      </c>
      <c r="AB301" s="6">
        <v>-4.585</v>
      </c>
      <c r="AC301" s="7" t="s">
        <v>994</v>
      </c>
    </row>
    <row r="302" spans="1:29" hidden="1" x14ac:dyDescent="0.2">
      <c r="A302" s="5" t="s">
        <v>995</v>
      </c>
      <c r="B302" s="5" t="s">
        <v>996</v>
      </c>
      <c r="C302" s="5" t="s">
        <v>997</v>
      </c>
      <c r="D302" s="5" t="s">
        <v>73</v>
      </c>
      <c r="E302" s="5" t="s">
        <v>41</v>
      </c>
      <c r="F302" s="6">
        <v>398.04</v>
      </c>
      <c r="G302" s="6">
        <v>397.78699999999998</v>
      </c>
      <c r="H302" s="6">
        <v>396.65</v>
      </c>
      <c r="I302" s="6">
        <v>395.91199999999998</v>
      </c>
      <c r="J302" s="6">
        <v>396.995</v>
      </c>
      <c r="K302" s="6">
        <v>396.291</v>
      </c>
      <c r="L302" s="6">
        <v>398.084</v>
      </c>
      <c r="M302" s="6">
        <v>397.92599999999999</v>
      </c>
      <c r="N302" s="6">
        <v>397.35</v>
      </c>
      <c r="O302" s="6">
        <v>395.45100000000002</v>
      </c>
      <c r="P302" s="6">
        <v>394</v>
      </c>
      <c r="Q302" s="6">
        <v>399.63499999999999</v>
      </c>
      <c r="R302" s="6">
        <v>396.93</v>
      </c>
      <c r="S302" s="6">
        <v>397.22399999999999</v>
      </c>
      <c r="T302" s="6">
        <v>398.68400000000003</v>
      </c>
      <c r="U302" s="6">
        <v>395.815</v>
      </c>
      <c r="V302" s="6">
        <v>396.41300000000001</v>
      </c>
      <c r="W302" s="6">
        <v>397.31599999999997</v>
      </c>
      <c r="X302" s="6">
        <v>396.93400000000003</v>
      </c>
      <c r="Y302" s="6">
        <v>397.84699999999998</v>
      </c>
      <c r="Z302" s="6">
        <v>-4.04</v>
      </c>
      <c r="AA302" s="7" t="s">
        <v>998</v>
      </c>
      <c r="AB302" s="6">
        <v>3.847</v>
      </c>
      <c r="AC302" s="7">
        <v>9.7599999999999996E-3</v>
      </c>
    </row>
    <row r="303" spans="1:29" hidden="1" x14ac:dyDescent="0.2">
      <c r="A303" s="5" t="s">
        <v>999</v>
      </c>
      <c r="B303" s="5" t="s">
        <v>216</v>
      </c>
      <c r="C303" s="5" t="s">
        <v>1000</v>
      </c>
      <c r="D303" s="5" t="s">
        <v>73</v>
      </c>
      <c r="E303" s="5" t="s">
        <v>41</v>
      </c>
      <c r="F303" s="6">
        <v>8935.2080000000005</v>
      </c>
      <c r="G303" s="6">
        <v>9235.7890000000007</v>
      </c>
      <c r="H303" s="6">
        <v>9534.5859999999993</v>
      </c>
      <c r="I303" s="6">
        <v>9838.0609999999997</v>
      </c>
      <c r="J303" s="6">
        <v>10127.6</v>
      </c>
      <c r="K303" s="6">
        <v>10437.123</v>
      </c>
      <c r="L303" s="6">
        <v>10784.145</v>
      </c>
      <c r="M303" s="6">
        <v>11113.710999999999</v>
      </c>
      <c r="N303" s="6">
        <v>11424.107</v>
      </c>
      <c r="O303" s="6">
        <v>11673.582</v>
      </c>
      <c r="P303" s="6">
        <v>11873</v>
      </c>
      <c r="Q303" s="6">
        <v>11949.496999999999</v>
      </c>
      <c r="R303" s="6">
        <v>12008.197</v>
      </c>
      <c r="S303" s="6">
        <v>12035.210999999999</v>
      </c>
      <c r="T303" s="6">
        <v>12169.003000000001</v>
      </c>
      <c r="U303" s="6">
        <v>12433.478999999999</v>
      </c>
      <c r="V303" s="6">
        <v>12615.294</v>
      </c>
      <c r="W303" s="6">
        <v>12863.106</v>
      </c>
      <c r="X303" s="6">
        <v>13182.072</v>
      </c>
      <c r="Y303" s="6">
        <v>13511.637000000001</v>
      </c>
      <c r="Z303" s="6">
        <v>2937.7919999999999</v>
      </c>
      <c r="AA303" s="7">
        <v>0.32879000000000003</v>
      </c>
      <c r="AB303" s="6">
        <v>1638.6369999999999</v>
      </c>
      <c r="AC303" s="7">
        <v>0.13800999999999999</v>
      </c>
    </row>
    <row r="304" spans="1:29" hidden="1" x14ac:dyDescent="0.2">
      <c r="A304" s="5" t="s">
        <v>1001</v>
      </c>
      <c r="B304" s="5" t="s">
        <v>1002</v>
      </c>
      <c r="C304" s="5" t="s">
        <v>1003</v>
      </c>
      <c r="D304" s="5" t="s">
        <v>91</v>
      </c>
      <c r="E304" s="5" t="s">
        <v>41</v>
      </c>
      <c r="F304" s="6">
        <v>70661.714999999997</v>
      </c>
      <c r="G304" s="6">
        <v>70950.387000000002</v>
      </c>
      <c r="H304" s="6">
        <v>70904.231</v>
      </c>
      <c r="I304" s="6">
        <v>71640.081000000006</v>
      </c>
      <c r="J304" s="6">
        <v>72063.126999999993</v>
      </c>
      <c r="K304" s="6">
        <v>72427.591</v>
      </c>
      <c r="L304" s="6">
        <v>73034.210000000006</v>
      </c>
      <c r="M304" s="6">
        <v>73718.838000000003</v>
      </c>
      <c r="N304" s="6">
        <v>74293.547999999995</v>
      </c>
      <c r="O304" s="6">
        <v>74653.266000000003</v>
      </c>
      <c r="P304" s="6">
        <v>75042</v>
      </c>
      <c r="Q304" s="6">
        <v>75285.642000000007</v>
      </c>
      <c r="R304" s="6">
        <v>75511.485000000001</v>
      </c>
      <c r="S304" s="6">
        <v>75977.551999999996</v>
      </c>
      <c r="T304" s="6">
        <v>76391.38</v>
      </c>
      <c r="U304" s="6">
        <v>76402.16</v>
      </c>
      <c r="V304" s="6">
        <v>76530.766000000003</v>
      </c>
      <c r="W304" s="6">
        <v>76950.127999999997</v>
      </c>
      <c r="X304" s="6">
        <v>77165.989000000001</v>
      </c>
      <c r="Y304" s="6">
        <v>77343.489000000001</v>
      </c>
      <c r="Z304" s="6">
        <v>4380.2849999999999</v>
      </c>
      <c r="AA304" s="7">
        <v>6.1990000000000003E-2</v>
      </c>
      <c r="AB304" s="6">
        <v>2301.489</v>
      </c>
      <c r="AC304" s="7">
        <v>3.0669999999999999E-2</v>
      </c>
    </row>
    <row r="305" spans="1:29" hidden="1" x14ac:dyDescent="0.2">
      <c r="A305" s="5" t="s">
        <v>1004</v>
      </c>
      <c r="B305" s="5" t="s">
        <v>1005</v>
      </c>
      <c r="C305" s="5" t="s">
        <v>1006</v>
      </c>
      <c r="D305" s="5" t="s">
        <v>40</v>
      </c>
      <c r="E305" s="5" t="s">
        <v>41</v>
      </c>
      <c r="F305" s="6">
        <v>20746.310000000001</v>
      </c>
      <c r="G305" s="6">
        <v>21478.177</v>
      </c>
      <c r="H305" s="6">
        <v>22332.722000000002</v>
      </c>
      <c r="I305" s="6">
        <v>23187.149000000001</v>
      </c>
      <c r="J305" s="6">
        <v>24106.957999999999</v>
      </c>
      <c r="K305" s="6">
        <v>25165.095000000001</v>
      </c>
      <c r="L305" s="6">
        <v>26116.458999999999</v>
      </c>
      <c r="M305" s="6">
        <v>27114.212</v>
      </c>
      <c r="N305" s="6">
        <v>28065.14</v>
      </c>
      <c r="O305" s="6">
        <v>28923.344000000001</v>
      </c>
      <c r="P305" s="6">
        <v>29592</v>
      </c>
      <c r="Q305" s="6">
        <v>29875.548999999999</v>
      </c>
      <c r="R305" s="6">
        <v>30139.156999999999</v>
      </c>
      <c r="S305" s="6">
        <v>30685.34</v>
      </c>
      <c r="T305" s="6">
        <v>31176.484</v>
      </c>
      <c r="U305" s="6">
        <v>31665.651000000002</v>
      </c>
      <c r="V305" s="6">
        <v>32368.337</v>
      </c>
      <c r="W305" s="6">
        <v>32875.195</v>
      </c>
      <c r="X305" s="6">
        <v>33580.03</v>
      </c>
      <c r="Y305" s="6">
        <v>34086.487000000001</v>
      </c>
      <c r="Z305" s="6">
        <v>8845.69</v>
      </c>
      <c r="AA305" s="7">
        <v>0.42637000000000003</v>
      </c>
      <c r="AB305" s="6">
        <v>4494.4870000000001</v>
      </c>
      <c r="AC305" s="7">
        <v>0.15187999999999999</v>
      </c>
    </row>
    <row r="306" spans="1:29" hidden="1" x14ac:dyDescent="0.2">
      <c r="A306" s="5" t="s">
        <v>1007</v>
      </c>
      <c r="B306" s="5" t="s">
        <v>1008</v>
      </c>
      <c r="C306" s="5" t="s">
        <v>1009</v>
      </c>
      <c r="D306" s="5" t="s">
        <v>91</v>
      </c>
      <c r="E306" s="5" t="s">
        <v>41</v>
      </c>
      <c r="F306" s="6">
        <v>4225.116</v>
      </c>
      <c r="G306" s="6">
        <v>4306.9049999999997</v>
      </c>
      <c r="H306" s="6">
        <v>4367.3829999999998</v>
      </c>
      <c r="I306" s="6">
        <v>4478.3789999999999</v>
      </c>
      <c r="J306" s="6">
        <v>4567.62</v>
      </c>
      <c r="K306" s="6">
        <v>4653.9210000000003</v>
      </c>
      <c r="L306" s="6">
        <v>4752.4390000000003</v>
      </c>
      <c r="M306" s="6">
        <v>4851.3270000000002</v>
      </c>
      <c r="N306" s="6">
        <v>4952.17</v>
      </c>
      <c r="O306" s="6">
        <v>5044.5209999999997</v>
      </c>
      <c r="P306" s="6">
        <v>5123</v>
      </c>
      <c r="Q306" s="6">
        <v>5184.8670000000002</v>
      </c>
      <c r="R306" s="6">
        <v>5222.88</v>
      </c>
      <c r="S306" s="6">
        <v>5266.375</v>
      </c>
      <c r="T306" s="6">
        <v>5314.835</v>
      </c>
      <c r="U306" s="6">
        <v>5320.1660000000002</v>
      </c>
      <c r="V306" s="6">
        <v>5313.63</v>
      </c>
      <c r="W306" s="6">
        <v>5351.07</v>
      </c>
      <c r="X306" s="6">
        <v>5391.4369999999999</v>
      </c>
      <c r="Y306" s="6">
        <v>5419.9520000000002</v>
      </c>
      <c r="Z306" s="6">
        <v>897.88400000000001</v>
      </c>
      <c r="AA306" s="7">
        <v>0.21251</v>
      </c>
      <c r="AB306" s="6">
        <v>296.952</v>
      </c>
      <c r="AC306" s="7">
        <v>5.7959999999999998E-2</v>
      </c>
    </row>
    <row r="308" spans="1:29" s="4" customFormat="1" x14ac:dyDescent="0.2">
      <c r="A308" s="4" t="s">
        <v>1010</v>
      </c>
    </row>
    <row r="309" spans="1:29" s="4" customFormat="1" x14ac:dyDescent="0.2">
      <c r="A309" s="4" t="s">
        <v>1011</v>
      </c>
    </row>
    <row r="310" spans="1:29" s="4" customFormat="1" x14ac:dyDescent="0.2">
      <c r="A310" s="4" t="s">
        <v>1012</v>
      </c>
    </row>
    <row r="311" spans="1:29" s="4" customFormat="1" x14ac:dyDescent="0.2">
      <c r="A311" s="4" t="s">
        <v>1013</v>
      </c>
    </row>
    <row r="312" spans="1:29" s="3" customFormat="1" x14ac:dyDescent="0.2">
      <c r="A312" s="3" t="s">
        <v>2</v>
      </c>
    </row>
    <row r="313" spans="1:29" s="4" customFormat="1" x14ac:dyDescent="0.2">
      <c r="A313" s="4" t="s">
        <v>1014</v>
      </c>
    </row>
  </sheetData>
  <autoFilter ref="A11:AC306" xr:uid="{53DCFF9D-5797-48C0-8AF6-AE00DE175372}">
    <filterColumn colId="0">
      <filters>
        <filter val="Steilacoom Historical School District"/>
      </filters>
    </filterColumn>
  </autoFilter>
  <pageMargins left="0.75" right="0.75" top="1" bottom="1" header="0.5" footer="0.5"/>
  <pageSetup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AC313"/>
  <sheetViews>
    <sheetView workbookViewId="0">
      <selection activeCell="A255" sqref="A255:XFD255"/>
    </sheetView>
  </sheetViews>
  <sheetFormatPr defaultColWidth="9.28515625" defaultRowHeight="10.199999999999999" x14ac:dyDescent="0.2"/>
  <cols>
    <col min="1" max="1" width="41.7109375" style="1" bestFit="1" customWidth="1"/>
    <col min="2" max="4" width="11.7109375" style="1" bestFit="1" customWidth="1"/>
    <col min="5" max="5" width="20" style="1" bestFit="1" customWidth="1"/>
    <col min="6" max="29" width="11.7109375" style="1" bestFit="1" customWidth="1"/>
    <col min="30" max="16384" width="9.28515625" style="1"/>
  </cols>
  <sheetData>
    <row r="1" spans="1:29" s="2" customFormat="1" ht="12" x14ac:dyDescent="0.25">
      <c r="A1" s="2" t="s">
        <v>1082</v>
      </c>
    </row>
    <row r="2" spans="1:29" s="2" customFormat="1" ht="12" x14ac:dyDescent="0.25">
      <c r="A2" s="2" t="s">
        <v>1</v>
      </c>
    </row>
    <row r="3" spans="1:29" s="3" customFormat="1" x14ac:dyDescent="0.2">
      <c r="A3" s="3" t="s">
        <v>2</v>
      </c>
    </row>
    <row r="4" spans="1:29" s="4" customFormat="1" x14ac:dyDescent="0.2">
      <c r="A4" s="4" t="s">
        <v>3</v>
      </c>
    </row>
    <row r="5" spans="1:29" s="4" customFormat="1" x14ac:dyDescent="0.2">
      <c r="A5" s="4" t="s">
        <v>4</v>
      </c>
    </row>
    <row r="6" spans="1:29" s="3" customFormat="1" x14ac:dyDescent="0.2">
      <c r="A6" s="3" t="s">
        <v>2</v>
      </c>
    </row>
    <row r="7" spans="1:29" s="4" customFormat="1" x14ac:dyDescent="0.2">
      <c r="A7" s="4" t="s">
        <v>5</v>
      </c>
    </row>
    <row r="8" spans="1:29" s="4" customFormat="1" x14ac:dyDescent="0.2">
      <c r="A8" s="4" t="s">
        <v>6</v>
      </c>
    </row>
    <row r="9" spans="1:29" s="4" customFormat="1" x14ac:dyDescent="0.2">
      <c r="A9" s="4" t="s">
        <v>7</v>
      </c>
    </row>
    <row r="11" spans="1:29" s="11" customFormat="1" ht="69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9" t="s">
        <v>1083</v>
      </c>
      <c r="G11" s="9" t="s">
        <v>1084</v>
      </c>
      <c r="H11" s="9" t="s">
        <v>1085</v>
      </c>
      <c r="I11" s="9" t="s">
        <v>1086</v>
      </c>
      <c r="J11" s="9" t="s">
        <v>1087</v>
      </c>
      <c r="K11" s="9" t="s">
        <v>1088</v>
      </c>
      <c r="L11" s="9" t="s">
        <v>1089</v>
      </c>
      <c r="M11" s="9" t="s">
        <v>1090</v>
      </c>
      <c r="N11" s="9" t="s">
        <v>1091</v>
      </c>
      <c r="O11" s="9" t="s">
        <v>1092</v>
      </c>
      <c r="P11" s="9" t="s">
        <v>1093</v>
      </c>
      <c r="Q11" s="9" t="s">
        <v>1094</v>
      </c>
      <c r="R11" s="9" t="s">
        <v>1095</v>
      </c>
      <c r="S11" s="9" t="s">
        <v>1096</v>
      </c>
      <c r="T11" s="9" t="s">
        <v>1097</v>
      </c>
      <c r="U11" s="9" t="s">
        <v>1098</v>
      </c>
      <c r="V11" s="9" t="s">
        <v>1099</v>
      </c>
      <c r="W11" s="9" t="s">
        <v>1100</v>
      </c>
      <c r="X11" s="9" t="s">
        <v>1101</v>
      </c>
      <c r="Y11" s="9" t="s">
        <v>1102</v>
      </c>
      <c r="Z11" s="9" t="s">
        <v>1103</v>
      </c>
      <c r="AA11" s="10" t="s">
        <v>1104</v>
      </c>
      <c r="AB11" s="9" t="s">
        <v>1105</v>
      </c>
      <c r="AC11" s="10" t="s">
        <v>1106</v>
      </c>
    </row>
    <row r="12" spans="1:29" hidden="1" x14ac:dyDescent="0.2">
      <c r="A12" s="5" t="s">
        <v>37</v>
      </c>
      <c r="B12" s="5" t="s">
        <v>38</v>
      </c>
      <c r="C12" s="5" t="s">
        <v>39</v>
      </c>
      <c r="D12" s="5" t="s">
        <v>40</v>
      </c>
      <c r="E12" s="5" t="s">
        <v>41</v>
      </c>
      <c r="F12" s="6">
        <v>249</v>
      </c>
      <c r="G12" s="6">
        <v>385.03</v>
      </c>
      <c r="H12" s="6">
        <v>384.33199999999999</v>
      </c>
      <c r="I12" s="6">
        <v>405.798</v>
      </c>
      <c r="J12" s="6">
        <v>386.827</v>
      </c>
      <c r="K12" s="6">
        <v>373.66300000000001</v>
      </c>
      <c r="L12" s="6">
        <v>363.88900000000001</v>
      </c>
      <c r="M12" s="6">
        <v>350.04199999999997</v>
      </c>
      <c r="N12" s="6">
        <v>340.62200000000001</v>
      </c>
      <c r="O12" s="6">
        <v>350.185</v>
      </c>
      <c r="P12" s="6">
        <v>346</v>
      </c>
      <c r="Q12" s="6">
        <v>344</v>
      </c>
      <c r="R12" s="6">
        <v>346</v>
      </c>
      <c r="S12" s="6">
        <v>333</v>
      </c>
      <c r="T12" s="6">
        <v>341</v>
      </c>
      <c r="U12" s="6">
        <v>331</v>
      </c>
      <c r="V12" s="6">
        <v>327</v>
      </c>
      <c r="W12" s="6">
        <v>302</v>
      </c>
      <c r="X12" s="6">
        <v>300</v>
      </c>
      <c r="Y12" s="6">
        <v>316</v>
      </c>
      <c r="Z12" s="6">
        <v>97</v>
      </c>
      <c r="AA12" s="7">
        <v>0.38956000000000002</v>
      </c>
      <c r="AB12" s="6">
        <v>-30</v>
      </c>
      <c r="AC12" s="7" t="s">
        <v>1107</v>
      </c>
    </row>
    <row r="13" spans="1:29" hidden="1" x14ac:dyDescent="0.2">
      <c r="A13" s="5" t="s">
        <v>43</v>
      </c>
      <c r="B13" s="5" t="s">
        <v>44</v>
      </c>
      <c r="C13" s="5" t="s">
        <v>45</v>
      </c>
      <c r="D13" s="5" t="s">
        <v>40</v>
      </c>
      <c r="E13" s="5" t="s">
        <v>41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7">
        <v>0</v>
      </c>
      <c r="AB13" s="6">
        <v>0</v>
      </c>
      <c r="AC13" s="7">
        <v>0</v>
      </c>
    </row>
    <row r="14" spans="1:29" hidden="1" x14ac:dyDescent="0.2">
      <c r="A14" s="5" t="s">
        <v>46</v>
      </c>
      <c r="B14" s="5" t="s">
        <v>47</v>
      </c>
      <c r="C14" s="5" t="s">
        <v>48</v>
      </c>
      <c r="D14" s="5" t="s">
        <v>49</v>
      </c>
      <c r="E14" s="5" t="s">
        <v>41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7">
        <v>0</v>
      </c>
      <c r="AB14" s="6">
        <v>0</v>
      </c>
      <c r="AC14" s="7">
        <v>0</v>
      </c>
    </row>
    <row r="15" spans="1:29" hidden="1" x14ac:dyDescent="0.2">
      <c r="A15" s="5" t="s">
        <v>52</v>
      </c>
      <c r="B15" s="5" t="s">
        <v>53</v>
      </c>
      <c r="C15" s="5" t="s">
        <v>54</v>
      </c>
      <c r="D15" s="5" t="s">
        <v>55</v>
      </c>
      <c r="E15" s="5" t="s">
        <v>41</v>
      </c>
      <c r="F15" s="6">
        <v>177.00200000000001</v>
      </c>
      <c r="G15" s="6">
        <v>170.52099999999999</v>
      </c>
      <c r="H15" s="6">
        <v>170.511</v>
      </c>
      <c r="I15" s="6">
        <v>171.91499999999999</v>
      </c>
      <c r="J15" s="6">
        <v>152.22399999999999</v>
      </c>
      <c r="K15" s="6">
        <v>148.32400000000001</v>
      </c>
      <c r="L15" s="6">
        <v>141.73099999999999</v>
      </c>
      <c r="M15" s="6">
        <v>133.62200000000001</v>
      </c>
      <c r="N15" s="6">
        <v>127.372</v>
      </c>
      <c r="O15" s="6">
        <v>114.96899999999999</v>
      </c>
      <c r="P15" s="6">
        <v>106</v>
      </c>
      <c r="Q15" s="6">
        <v>106</v>
      </c>
      <c r="R15" s="6">
        <v>106</v>
      </c>
      <c r="S15" s="6">
        <v>106</v>
      </c>
      <c r="T15" s="6">
        <v>135</v>
      </c>
      <c r="U15" s="6">
        <v>134</v>
      </c>
      <c r="V15" s="6">
        <v>134</v>
      </c>
      <c r="W15" s="6">
        <v>134</v>
      </c>
      <c r="X15" s="6">
        <v>134</v>
      </c>
      <c r="Y15" s="6">
        <v>134</v>
      </c>
      <c r="Z15" s="6">
        <v>-71.001999999999995</v>
      </c>
      <c r="AA15" s="7" t="s">
        <v>1108</v>
      </c>
      <c r="AB15" s="6">
        <v>28</v>
      </c>
      <c r="AC15" s="7">
        <v>0.26415</v>
      </c>
    </row>
    <row r="16" spans="1:29" hidden="1" x14ac:dyDescent="0.2">
      <c r="A16" s="5" t="s">
        <v>56</v>
      </c>
      <c r="B16" s="5" t="s">
        <v>57</v>
      </c>
      <c r="C16" s="5" t="s">
        <v>58</v>
      </c>
      <c r="D16" s="5" t="s">
        <v>55</v>
      </c>
      <c r="E16" s="5" t="s">
        <v>41</v>
      </c>
      <c r="F16" s="6">
        <v>185.02099999999999</v>
      </c>
      <c r="G16" s="6">
        <v>188.32300000000001</v>
      </c>
      <c r="H16" s="6">
        <v>176.672</v>
      </c>
      <c r="I16" s="6">
        <v>172.76</v>
      </c>
      <c r="J16" s="6">
        <v>165.82300000000001</v>
      </c>
      <c r="K16" s="6">
        <v>165.95</v>
      </c>
      <c r="L16" s="6">
        <v>164.02600000000001</v>
      </c>
      <c r="M16" s="6">
        <v>156.79900000000001</v>
      </c>
      <c r="N16" s="6">
        <v>152.595</v>
      </c>
      <c r="O16" s="6">
        <v>155.065</v>
      </c>
      <c r="P16" s="6">
        <v>153</v>
      </c>
      <c r="Q16" s="6">
        <v>153</v>
      </c>
      <c r="R16" s="6">
        <v>160</v>
      </c>
      <c r="S16" s="6">
        <v>150</v>
      </c>
      <c r="T16" s="6">
        <v>150</v>
      </c>
      <c r="U16" s="6">
        <v>147</v>
      </c>
      <c r="V16" s="6">
        <v>164</v>
      </c>
      <c r="W16" s="6">
        <v>138</v>
      </c>
      <c r="X16" s="6">
        <v>133</v>
      </c>
      <c r="Y16" s="6">
        <v>140</v>
      </c>
      <c r="Z16" s="6">
        <v>-32.021000000000001</v>
      </c>
      <c r="AA16" s="7" t="s">
        <v>1109</v>
      </c>
      <c r="AB16" s="6">
        <v>-13</v>
      </c>
      <c r="AC16" s="7" t="s">
        <v>1110</v>
      </c>
    </row>
    <row r="17" spans="1:29" hidden="1" x14ac:dyDescent="0.2">
      <c r="A17" s="5" t="s">
        <v>59</v>
      </c>
      <c r="B17" s="5" t="s">
        <v>60</v>
      </c>
      <c r="C17" s="5" t="s">
        <v>61</v>
      </c>
      <c r="D17" s="5" t="s">
        <v>62</v>
      </c>
      <c r="E17" s="5" t="s">
        <v>41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7">
        <v>0</v>
      </c>
      <c r="AB17" s="6">
        <v>0</v>
      </c>
      <c r="AC17" s="7">
        <v>0</v>
      </c>
    </row>
    <row r="18" spans="1:29" hidden="1" x14ac:dyDescent="0.2">
      <c r="A18" s="5" t="s">
        <v>63</v>
      </c>
      <c r="B18" s="5" t="s">
        <v>64</v>
      </c>
      <c r="C18" s="5" t="s">
        <v>65</v>
      </c>
      <c r="D18" s="5" t="s">
        <v>66</v>
      </c>
      <c r="E18" s="5" t="s">
        <v>41</v>
      </c>
      <c r="F18" s="6">
        <v>644.31700000000001</v>
      </c>
      <c r="G18" s="6">
        <v>654.25599999999997</v>
      </c>
      <c r="H18" s="6">
        <v>670.51400000000001</v>
      </c>
      <c r="I18" s="6">
        <v>680.53499999999997</v>
      </c>
      <c r="J18" s="6">
        <v>690.21500000000003</v>
      </c>
      <c r="K18" s="6">
        <v>706.75800000000004</v>
      </c>
      <c r="L18" s="6">
        <v>718.55</v>
      </c>
      <c r="M18" s="6">
        <v>731.07500000000005</v>
      </c>
      <c r="N18" s="6">
        <v>742.05100000000004</v>
      </c>
      <c r="O18" s="6">
        <v>755.05600000000004</v>
      </c>
      <c r="P18" s="6">
        <v>761</v>
      </c>
      <c r="Q18" s="6">
        <v>772</v>
      </c>
      <c r="R18" s="6">
        <v>769</v>
      </c>
      <c r="S18" s="6">
        <v>769</v>
      </c>
      <c r="T18" s="6">
        <v>778</v>
      </c>
      <c r="U18" s="6">
        <v>762</v>
      </c>
      <c r="V18" s="6">
        <v>769</v>
      </c>
      <c r="W18" s="6">
        <v>769</v>
      </c>
      <c r="X18" s="6">
        <v>751</v>
      </c>
      <c r="Y18" s="6">
        <v>771</v>
      </c>
      <c r="Z18" s="6">
        <v>116.68300000000001</v>
      </c>
      <c r="AA18" s="7">
        <v>0.18110000000000001</v>
      </c>
      <c r="AB18" s="6">
        <v>10</v>
      </c>
      <c r="AC18" s="7">
        <v>1.3140000000000001E-2</v>
      </c>
    </row>
    <row r="19" spans="1:29" hidden="1" x14ac:dyDescent="0.2">
      <c r="A19" s="5" t="s">
        <v>67</v>
      </c>
      <c r="B19" s="5" t="s">
        <v>68</v>
      </c>
      <c r="C19" s="5" t="s">
        <v>69</v>
      </c>
      <c r="D19" s="5" t="s">
        <v>66</v>
      </c>
      <c r="E19" s="5" t="s">
        <v>41</v>
      </c>
      <c r="F19" s="6">
        <v>163</v>
      </c>
      <c r="G19" s="6">
        <v>173.744</v>
      </c>
      <c r="H19" s="6">
        <v>180.435</v>
      </c>
      <c r="I19" s="6">
        <v>216.858</v>
      </c>
      <c r="J19" s="6">
        <v>194.596</v>
      </c>
      <c r="K19" s="6">
        <v>129.71700000000001</v>
      </c>
      <c r="L19" s="6">
        <v>167.75899999999999</v>
      </c>
      <c r="M19" s="6">
        <v>194.86699999999999</v>
      </c>
      <c r="N19" s="6">
        <v>203.63499999999999</v>
      </c>
      <c r="O19" s="6">
        <v>205.40100000000001</v>
      </c>
      <c r="P19" s="6">
        <v>211</v>
      </c>
      <c r="Q19" s="6">
        <v>207</v>
      </c>
      <c r="R19" s="6">
        <v>197</v>
      </c>
      <c r="S19" s="6">
        <v>207</v>
      </c>
      <c r="T19" s="6">
        <v>233</v>
      </c>
      <c r="U19" s="6">
        <v>232</v>
      </c>
      <c r="V19" s="6">
        <v>253</v>
      </c>
      <c r="W19" s="6">
        <v>251</v>
      </c>
      <c r="X19" s="6">
        <v>228</v>
      </c>
      <c r="Y19" s="6">
        <v>206</v>
      </c>
      <c r="Z19" s="6">
        <v>48</v>
      </c>
      <c r="AA19" s="7">
        <v>0.29448000000000002</v>
      </c>
      <c r="AB19" s="6">
        <v>-5</v>
      </c>
      <c r="AC19" s="7" t="s">
        <v>1111</v>
      </c>
    </row>
    <row r="20" spans="1:29" hidden="1" x14ac:dyDescent="0.2">
      <c r="A20" s="5" t="s">
        <v>70</v>
      </c>
      <c r="B20" s="5" t="s">
        <v>71</v>
      </c>
      <c r="C20" s="5" t="s">
        <v>72</v>
      </c>
      <c r="D20" s="5" t="s">
        <v>73</v>
      </c>
      <c r="E20" s="5" t="s">
        <v>41</v>
      </c>
      <c r="F20" s="6">
        <v>204.97399999999999</v>
      </c>
      <c r="G20" s="6">
        <v>215.39</v>
      </c>
      <c r="H20" s="6">
        <v>223.20699999999999</v>
      </c>
      <c r="I20" s="6">
        <v>225.77199999999999</v>
      </c>
      <c r="J20" s="6">
        <v>230.124</v>
      </c>
      <c r="K20" s="6">
        <v>238.16200000000001</v>
      </c>
      <c r="L20" s="6">
        <v>239.93600000000001</v>
      </c>
      <c r="M20" s="6">
        <v>267.084</v>
      </c>
      <c r="N20" s="6">
        <v>257.774</v>
      </c>
      <c r="O20" s="6">
        <v>269.14600000000002</v>
      </c>
      <c r="P20" s="6">
        <v>250</v>
      </c>
      <c r="Q20" s="6">
        <v>245</v>
      </c>
      <c r="R20" s="6">
        <v>248</v>
      </c>
      <c r="S20" s="6">
        <v>246</v>
      </c>
      <c r="T20" s="6">
        <v>248</v>
      </c>
      <c r="U20" s="6">
        <v>248</v>
      </c>
      <c r="V20" s="6">
        <v>230</v>
      </c>
      <c r="W20" s="6">
        <v>230</v>
      </c>
      <c r="X20" s="6">
        <v>225</v>
      </c>
      <c r="Y20" s="6">
        <v>225</v>
      </c>
      <c r="Z20" s="6">
        <v>45.026000000000003</v>
      </c>
      <c r="AA20" s="7">
        <v>0.21967</v>
      </c>
      <c r="AB20" s="6">
        <v>-25</v>
      </c>
      <c r="AC20" s="7" t="s">
        <v>1112</v>
      </c>
    </row>
    <row r="21" spans="1:29" hidden="1" x14ac:dyDescent="0.2">
      <c r="A21" s="5" t="s">
        <v>74</v>
      </c>
      <c r="B21" s="5" t="s">
        <v>75</v>
      </c>
      <c r="C21" s="5" t="s">
        <v>76</v>
      </c>
      <c r="D21" s="5" t="s">
        <v>66</v>
      </c>
      <c r="E21" s="5" t="s">
        <v>41</v>
      </c>
      <c r="F21" s="6">
        <v>1114.7190000000001</v>
      </c>
      <c r="G21" s="6">
        <v>1108.204</v>
      </c>
      <c r="H21" s="6">
        <v>1112.3800000000001</v>
      </c>
      <c r="I21" s="6">
        <v>1105.866</v>
      </c>
      <c r="J21" s="6">
        <v>1098.9580000000001</v>
      </c>
      <c r="K21" s="6">
        <v>1103.0509999999999</v>
      </c>
      <c r="L21" s="6">
        <v>1099.2940000000001</v>
      </c>
      <c r="M21" s="6">
        <v>1096.8920000000001</v>
      </c>
      <c r="N21" s="6">
        <v>1092.364</v>
      </c>
      <c r="O21" s="6">
        <v>1091.0530000000001</v>
      </c>
      <c r="P21" s="6">
        <v>1079</v>
      </c>
      <c r="Q21" s="6">
        <v>1057</v>
      </c>
      <c r="R21" s="6">
        <v>1070</v>
      </c>
      <c r="S21" s="6">
        <v>1073</v>
      </c>
      <c r="T21" s="6">
        <v>1074</v>
      </c>
      <c r="U21" s="6">
        <v>1068</v>
      </c>
      <c r="V21" s="6">
        <v>1053</v>
      </c>
      <c r="W21" s="6">
        <v>1035</v>
      </c>
      <c r="X21" s="6">
        <v>1010</v>
      </c>
      <c r="Y21" s="6">
        <v>1282</v>
      </c>
      <c r="Z21" s="6">
        <v>-35.719000000000001</v>
      </c>
      <c r="AA21" s="7" t="s">
        <v>1113</v>
      </c>
      <c r="AB21" s="6">
        <v>203</v>
      </c>
      <c r="AC21" s="7">
        <v>0.18814</v>
      </c>
    </row>
    <row r="22" spans="1:29" hidden="1" x14ac:dyDescent="0.2">
      <c r="A22" s="5" t="s">
        <v>77</v>
      </c>
      <c r="B22" s="5" t="s">
        <v>78</v>
      </c>
      <c r="C22" s="5" t="s">
        <v>79</v>
      </c>
      <c r="D22" s="5" t="s">
        <v>55</v>
      </c>
      <c r="E22" s="5" t="s">
        <v>41</v>
      </c>
      <c r="F22" s="6">
        <v>4659.0200000000004</v>
      </c>
      <c r="G22" s="6">
        <v>4761.8959999999997</v>
      </c>
      <c r="H22" s="6">
        <v>4779.3159999999998</v>
      </c>
      <c r="I22" s="6">
        <v>4818.5829999999996</v>
      </c>
      <c r="J22" s="6">
        <v>4865.9920000000002</v>
      </c>
      <c r="K22" s="6">
        <v>4949.0510000000004</v>
      </c>
      <c r="L22" s="6">
        <v>5013.6210000000001</v>
      </c>
      <c r="M22" s="6">
        <v>5079.0780000000004</v>
      </c>
      <c r="N22" s="6">
        <v>5141.0839999999998</v>
      </c>
      <c r="O22" s="6">
        <v>5222.2060000000001</v>
      </c>
      <c r="P22" s="6">
        <v>5176</v>
      </c>
      <c r="Q22" s="6">
        <v>5284</v>
      </c>
      <c r="R22" s="6">
        <v>5336.049</v>
      </c>
      <c r="S22" s="6">
        <v>5466.0309999999999</v>
      </c>
      <c r="T22" s="6">
        <v>5519.0140000000001</v>
      </c>
      <c r="U22" s="6">
        <v>5332.049</v>
      </c>
      <c r="V22" s="6">
        <v>5307.1049999999996</v>
      </c>
      <c r="W22" s="6">
        <v>5470.0619999999999</v>
      </c>
      <c r="X22" s="6">
        <v>5325.0619999999999</v>
      </c>
      <c r="Y22" s="6">
        <v>5428.1360000000004</v>
      </c>
      <c r="Z22" s="6">
        <v>516.98</v>
      </c>
      <c r="AA22" s="7">
        <v>0.11096</v>
      </c>
      <c r="AB22" s="6">
        <v>252.136</v>
      </c>
      <c r="AC22" s="7">
        <v>4.8710000000000003E-2</v>
      </c>
    </row>
    <row r="23" spans="1:29" hidden="1" x14ac:dyDescent="0.2">
      <c r="A23" s="5" t="s">
        <v>80</v>
      </c>
      <c r="B23" s="5" t="s">
        <v>81</v>
      </c>
      <c r="C23" s="5" t="s">
        <v>82</v>
      </c>
      <c r="D23" s="5" t="s">
        <v>49</v>
      </c>
      <c r="E23" s="5" t="s">
        <v>41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7">
        <v>0</v>
      </c>
      <c r="AB23" s="6">
        <v>0</v>
      </c>
      <c r="AC23" s="7">
        <v>0</v>
      </c>
    </row>
    <row r="24" spans="1:29" hidden="1" x14ac:dyDescent="0.2">
      <c r="A24" s="5" t="s">
        <v>85</v>
      </c>
      <c r="B24" s="5" t="s">
        <v>86</v>
      </c>
      <c r="C24" s="5" t="s">
        <v>87</v>
      </c>
      <c r="D24" s="5" t="s">
        <v>66</v>
      </c>
      <c r="E24" s="5" t="s">
        <v>41</v>
      </c>
      <c r="F24" s="6">
        <v>1050.4269999999999</v>
      </c>
      <c r="G24" s="6">
        <v>1014.087</v>
      </c>
      <c r="H24" s="6">
        <v>987.14099999999996</v>
      </c>
      <c r="I24" s="6">
        <v>959.63400000000001</v>
      </c>
      <c r="J24" s="6">
        <v>936.5</v>
      </c>
      <c r="K24" s="6">
        <v>920.87800000000004</v>
      </c>
      <c r="L24" s="6">
        <v>899.91399999999999</v>
      </c>
      <c r="M24" s="6">
        <v>870.10599999999999</v>
      </c>
      <c r="N24" s="6">
        <v>823.9</v>
      </c>
      <c r="O24" s="6">
        <v>760.01900000000001</v>
      </c>
      <c r="P24" s="6">
        <v>664</v>
      </c>
      <c r="Q24" s="6">
        <v>1311.413</v>
      </c>
      <c r="R24" s="6">
        <v>1309.4390000000001</v>
      </c>
      <c r="S24" s="6">
        <v>1169.69</v>
      </c>
      <c r="T24" s="6">
        <v>1225.9559999999999</v>
      </c>
      <c r="U24" s="6">
        <v>1069.7090000000001</v>
      </c>
      <c r="V24" s="6">
        <v>1181.5360000000001</v>
      </c>
      <c r="W24" s="6">
        <v>1130.769</v>
      </c>
      <c r="X24" s="6">
        <v>1231.3150000000001</v>
      </c>
      <c r="Y24" s="6">
        <v>1270.941</v>
      </c>
      <c r="Z24" s="6">
        <v>-386.42700000000002</v>
      </c>
      <c r="AA24" s="7" t="s">
        <v>1114</v>
      </c>
      <c r="AB24" s="6">
        <v>606.94100000000003</v>
      </c>
      <c r="AC24" s="7">
        <v>0.91407000000000005</v>
      </c>
    </row>
    <row r="25" spans="1:29" hidden="1" x14ac:dyDescent="0.2">
      <c r="A25" s="5" t="s">
        <v>88</v>
      </c>
      <c r="B25" s="5" t="s">
        <v>89</v>
      </c>
      <c r="C25" s="5" t="s">
        <v>90</v>
      </c>
      <c r="D25" s="5" t="s">
        <v>91</v>
      </c>
      <c r="E25" s="5" t="s">
        <v>41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7">
        <v>0</v>
      </c>
      <c r="AB25" s="6">
        <v>0</v>
      </c>
      <c r="AC25" s="7">
        <v>0</v>
      </c>
    </row>
    <row r="26" spans="1:29" hidden="1" x14ac:dyDescent="0.2">
      <c r="A26" s="5" t="s">
        <v>93</v>
      </c>
      <c r="B26" s="5" t="s">
        <v>94</v>
      </c>
      <c r="C26" s="5" t="s">
        <v>95</v>
      </c>
      <c r="D26" s="5" t="s">
        <v>55</v>
      </c>
      <c r="E26" s="5" t="s">
        <v>41</v>
      </c>
      <c r="F26" s="6">
        <v>88.001000000000005</v>
      </c>
      <c r="G26" s="6">
        <v>90.2</v>
      </c>
      <c r="H26" s="6">
        <v>87.912999999999997</v>
      </c>
      <c r="I26" s="6">
        <v>88.680999999999997</v>
      </c>
      <c r="J26" s="6">
        <v>87.481999999999999</v>
      </c>
      <c r="K26" s="6">
        <v>87.74</v>
      </c>
      <c r="L26" s="6">
        <v>87.415999999999997</v>
      </c>
      <c r="M26" s="6">
        <v>87.183000000000007</v>
      </c>
      <c r="N26" s="6">
        <v>87.394999999999996</v>
      </c>
      <c r="O26" s="6">
        <v>89.617000000000004</v>
      </c>
      <c r="P26" s="6">
        <v>86</v>
      </c>
      <c r="Q26" s="6">
        <v>86</v>
      </c>
      <c r="R26" s="6">
        <v>83</v>
      </c>
      <c r="S26" s="6">
        <v>79</v>
      </c>
      <c r="T26" s="6">
        <v>70</v>
      </c>
      <c r="U26" s="6">
        <v>74</v>
      </c>
      <c r="V26" s="6">
        <v>72</v>
      </c>
      <c r="W26" s="6">
        <v>72</v>
      </c>
      <c r="X26" s="6">
        <v>72</v>
      </c>
      <c r="Y26" s="6">
        <v>72</v>
      </c>
      <c r="Z26" s="6">
        <v>-2.0009999999999999</v>
      </c>
      <c r="AA26" s="7" t="s">
        <v>1115</v>
      </c>
      <c r="AB26" s="6">
        <v>-14</v>
      </c>
      <c r="AC26" s="7" t="s">
        <v>1116</v>
      </c>
    </row>
    <row r="27" spans="1:29" hidden="1" x14ac:dyDescent="0.2">
      <c r="A27" s="5" t="s">
        <v>96</v>
      </c>
      <c r="B27" s="5" t="s">
        <v>97</v>
      </c>
      <c r="C27" s="5" t="s">
        <v>98</v>
      </c>
      <c r="D27" s="5" t="s">
        <v>40</v>
      </c>
      <c r="E27" s="5" t="s">
        <v>41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7">
        <v>0</v>
      </c>
      <c r="AB27" s="6">
        <v>0</v>
      </c>
      <c r="AC27" s="7">
        <v>0</v>
      </c>
    </row>
    <row r="28" spans="1:29" hidden="1" x14ac:dyDescent="0.2">
      <c r="A28" s="5" t="s">
        <v>99</v>
      </c>
      <c r="B28" s="5" t="s">
        <v>100</v>
      </c>
      <c r="C28" s="5" t="s">
        <v>101</v>
      </c>
      <c r="D28" s="5" t="s">
        <v>102</v>
      </c>
      <c r="E28" s="5" t="s">
        <v>41</v>
      </c>
      <c r="F28" s="6">
        <v>2523.0010000000002</v>
      </c>
      <c r="G28" s="6">
        <v>2777.011</v>
      </c>
      <c r="H28" s="6">
        <v>2964.56</v>
      </c>
      <c r="I28" s="6">
        <v>3191.0459999999998</v>
      </c>
      <c r="J28" s="6">
        <v>3265.5250000000001</v>
      </c>
      <c r="K28" s="6">
        <v>2667.1089999999999</v>
      </c>
      <c r="L28" s="6">
        <v>3255.1779999999999</v>
      </c>
      <c r="M28" s="6">
        <v>3684.88</v>
      </c>
      <c r="N28" s="6">
        <v>3898.3629999999998</v>
      </c>
      <c r="O28" s="6">
        <v>4032.2049999999999</v>
      </c>
      <c r="P28" s="6">
        <v>4190</v>
      </c>
      <c r="Q28" s="6">
        <v>5121</v>
      </c>
      <c r="R28" s="6">
        <v>5717</v>
      </c>
      <c r="S28" s="6">
        <v>3969</v>
      </c>
      <c r="T28" s="6">
        <v>4490</v>
      </c>
      <c r="U28" s="6">
        <v>5119</v>
      </c>
      <c r="V28" s="6">
        <v>5132</v>
      </c>
      <c r="W28" s="6">
        <v>5288</v>
      </c>
      <c r="X28" s="6">
        <v>5204</v>
      </c>
      <c r="Y28" s="6">
        <v>5244</v>
      </c>
      <c r="Z28" s="6">
        <v>1666.999</v>
      </c>
      <c r="AA28" s="7">
        <v>0.66071999999999997</v>
      </c>
      <c r="AB28" s="6">
        <v>1054</v>
      </c>
      <c r="AC28" s="7">
        <v>0.25155</v>
      </c>
    </row>
    <row r="29" spans="1:29" hidden="1" x14ac:dyDescent="0.2">
      <c r="A29" s="5" t="s">
        <v>103</v>
      </c>
      <c r="B29" s="5" t="s">
        <v>104</v>
      </c>
      <c r="C29" s="5" t="s">
        <v>105</v>
      </c>
      <c r="D29" s="5" t="s">
        <v>106</v>
      </c>
      <c r="E29" s="5" t="s">
        <v>41</v>
      </c>
      <c r="F29" s="6">
        <v>64</v>
      </c>
      <c r="G29" s="6">
        <v>66.843999999999994</v>
      </c>
      <c r="H29" s="6">
        <v>72.019000000000005</v>
      </c>
      <c r="I29" s="6">
        <v>70.896000000000001</v>
      </c>
      <c r="J29" s="6">
        <v>72.459999999999994</v>
      </c>
      <c r="K29" s="6">
        <v>77.563999999999993</v>
      </c>
      <c r="L29" s="6">
        <v>83.846999999999994</v>
      </c>
      <c r="M29" s="6">
        <v>82.149000000000001</v>
      </c>
      <c r="N29" s="6">
        <v>85.995999999999995</v>
      </c>
      <c r="O29" s="6">
        <v>87.22</v>
      </c>
      <c r="P29" s="6">
        <v>89</v>
      </c>
      <c r="Q29" s="6">
        <v>89</v>
      </c>
      <c r="R29" s="6">
        <v>89</v>
      </c>
      <c r="S29" s="6">
        <v>89</v>
      </c>
      <c r="T29" s="6">
        <v>89</v>
      </c>
      <c r="U29" s="6">
        <v>89</v>
      </c>
      <c r="V29" s="6">
        <v>87</v>
      </c>
      <c r="W29" s="6">
        <v>89</v>
      </c>
      <c r="X29" s="6">
        <v>89</v>
      </c>
      <c r="Y29" s="6">
        <v>89</v>
      </c>
      <c r="Z29" s="6">
        <v>25</v>
      </c>
      <c r="AA29" s="7">
        <v>0.39062999999999998</v>
      </c>
      <c r="AB29" s="6">
        <v>0</v>
      </c>
      <c r="AC29" s="7">
        <v>0</v>
      </c>
    </row>
    <row r="30" spans="1:29" hidden="1" x14ac:dyDescent="0.2">
      <c r="A30" s="5" t="s">
        <v>107</v>
      </c>
      <c r="B30" s="5" t="s">
        <v>108</v>
      </c>
      <c r="C30" s="5" t="s">
        <v>109</v>
      </c>
      <c r="D30" s="5" t="s">
        <v>106</v>
      </c>
      <c r="E30" s="5" t="s">
        <v>41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7">
        <v>0</v>
      </c>
      <c r="AB30" s="6">
        <v>0</v>
      </c>
      <c r="AC30" s="7">
        <v>0</v>
      </c>
    </row>
    <row r="31" spans="1:29" hidden="1" x14ac:dyDescent="0.2">
      <c r="A31" s="5" t="s">
        <v>110</v>
      </c>
      <c r="B31" s="5" t="s">
        <v>111</v>
      </c>
      <c r="C31" s="5" t="s">
        <v>112</v>
      </c>
      <c r="D31" s="5" t="s">
        <v>102</v>
      </c>
      <c r="E31" s="5" t="s">
        <v>41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7">
        <v>0</v>
      </c>
      <c r="AB31" s="6">
        <v>0</v>
      </c>
      <c r="AC31" s="7">
        <v>0</v>
      </c>
    </row>
    <row r="32" spans="1:29" hidden="1" x14ac:dyDescent="0.2">
      <c r="A32" s="5" t="s">
        <v>113</v>
      </c>
      <c r="B32" s="5" t="s">
        <v>114</v>
      </c>
      <c r="C32" s="5" t="s">
        <v>115</v>
      </c>
      <c r="D32" s="5" t="s">
        <v>55</v>
      </c>
      <c r="E32" s="5" t="s">
        <v>41</v>
      </c>
      <c r="F32" s="6">
        <v>204.25</v>
      </c>
      <c r="G32" s="6">
        <v>200.453</v>
      </c>
      <c r="H32" s="6">
        <v>204.86799999999999</v>
      </c>
      <c r="I32" s="6">
        <v>212.25899999999999</v>
      </c>
      <c r="J32" s="6">
        <v>190.54400000000001</v>
      </c>
      <c r="K32" s="6">
        <v>190.01900000000001</v>
      </c>
      <c r="L32" s="6">
        <v>186.321</v>
      </c>
      <c r="M32" s="6">
        <v>180.73500000000001</v>
      </c>
      <c r="N32" s="6">
        <v>177.50899999999999</v>
      </c>
      <c r="O32" s="6">
        <v>166.143</v>
      </c>
      <c r="P32" s="6">
        <v>159</v>
      </c>
      <c r="Q32" s="6">
        <v>156</v>
      </c>
      <c r="R32" s="6">
        <v>156</v>
      </c>
      <c r="S32" s="6">
        <v>165</v>
      </c>
      <c r="T32" s="6">
        <v>142</v>
      </c>
      <c r="U32" s="6">
        <v>154</v>
      </c>
      <c r="V32" s="6">
        <v>144</v>
      </c>
      <c r="W32" s="6">
        <v>156</v>
      </c>
      <c r="X32" s="6">
        <v>157</v>
      </c>
      <c r="Y32" s="6">
        <v>158</v>
      </c>
      <c r="Z32" s="6">
        <v>-45.25</v>
      </c>
      <c r="AA32" s="7" t="s">
        <v>1117</v>
      </c>
      <c r="AB32" s="6">
        <v>-1</v>
      </c>
      <c r="AC32" s="7" t="s">
        <v>1118</v>
      </c>
    </row>
    <row r="33" spans="1:29" hidden="1" x14ac:dyDescent="0.2">
      <c r="A33" s="5" t="s">
        <v>116</v>
      </c>
      <c r="B33" s="5" t="s">
        <v>117</v>
      </c>
      <c r="C33" s="5" t="s">
        <v>118</v>
      </c>
      <c r="D33" s="5" t="s">
        <v>73</v>
      </c>
      <c r="E33" s="5" t="s">
        <v>41</v>
      </c>
      <c r="F33" s="6">
        <v>72</v>
      </c>
      <c r="G33" s="6">
        <v>75.424999999999997</v>
      </c>
      <c r="H33" s="6">
        <v>77.921999999999997</v>
      </c>
      <c r="I33" s="6">
        <v>78.644000000000005</v>
      </c>
      <c r="J33" s="6">
        <v>80.016000000000005</v>
      </c>
      <c r="K33" s="6">
        <v>82.53</v>
      </c>
      <c r="L33" s="6">
        <v>83.097999999999999</v>
      </c>
      <c r="M33" s="6">
        <v>91.248999999999995</v>
      </c>
      <c r="N33" s="6">
        <v>88.408000000000001</v>
      </c>
      <c r="O33" s="6">
        <v>91.584999999999994</v>
      </c>
      <c r="P33" s="6">
        <v>86</v>
      </c>
      <c r="Q33" s="6">
        <v>85</v>
      </c>
      <c r="R33" s="6">
        <v>75</v>
      </c>
      <c r="S33" s="6">
        <v>83</v>
      </c>
      <c r="T33" s="6">
        <v>83</v>
      </c>
      <c r="U33" s="6">
        <v>83</v>
      </c>
      <c r="V33" s="6">
        <v>86</v>
      </c>
      <c r="W33" s="6">
        <v>86</v>
      </c>
      <c r="X33" s="6">
        <v>86</v>
      </c>
      <c r="Y33" s="6">
        <v>86</v>
      </c>
      <c r="Z33" s="6">
        <v>14</v>
      </c>
      <c r="AA33" s="7">
        <v>0.19444</v>
      </c>
      <c r="AB33" s="6">
        <v>0</v>
      </c>
      <c r="AC33" s="7">
        <v>0</v>
      </c>
    </row>
    <row r="34" spans="1:29" hidden="1" x14ac:dyDescent="0.2">
      <c r="A34" s="5" t="s">
        <v>119</v>
      </c>
      <c r="B34" s="5" t="s">
        <v>120</v>
      </c>
      <c r="C34" s="5" t="s">
        <v>121</v>
      </c>
      <c r="D34" s="5" t="s">
        <v>102</v>
      </c>
      <c r="E34" s="5" t="s">
        <v>41</v>
      </c>
      <c r="F34" s="6">
        <v>873.00099999999998</v>
      </c>
      <c r="G34" s="6">
        <v>888.08500000000004</v>
      </c>
      <c r="H34" s="6">
        <v>915.01599999999996</v>
      </c>
      <c r="I34" s="6">
        <v>883.33500000000004</v>
      </c>
      <c r="J34" s="6">
        <v>897.08799999999997</v>
      </c>
      <c r="K34" s="6">
        <v>876.35900000000004</v>
      </c>
      <c r="L34" s="6">
        <v>885.66899999999998</v>
      </c>
      <c r="M34" s="6">
        <v>911.68399999999997</v>
      </c>
      <c r="N34" s="6">
        <v>881.54100000000005</v>
      </c>
      <c r="O34" s="6">
        <v>859.21199999999999</v>
      </c>
      <c r="P34" s="6">
        <v>906</v>
      </c>
      <c r="Q34" s="6">
        <v>907</v>
      </c>
      <c r="R34" s="6">
        <v>911</v>
      </c>
      <c r="S34" s="6">
        <v>897</v>
      </c>
      <c r="T34" s="6">
        <v>873</v>
      </c>
      <c r="U34" s="6">
        <v>902</v>
      </c>
      <c r="V34" s="6">
        <v>900</v>
      </c>
      <c r="W34" s="6">
        <v>901</v>
      </c>
      <c r="X34" s="6">
        <v>876</v>
      </c>
      <c r="Y34" s="6">
        <v>822</v>
      </c>
      <c r="Z34" s="6">
        <v>32.999000000000002</v>
      </c>
      <c r="AA34" s="7">
        <v>3.78E-2</v>
      </c>
      <c r="AB34" s="6">
        <v>-84</v>
      </c>
      <c r="AC34" s="7" t="s">
        <v>1119</v>
      </c>
    </row>
    <row r="35" spans="1:29" hidden="1" x14ac:dyDescent="0.2">
      <c r="A35" s="5" t="s">
        <v>124</v>
      </c>
      <c r="B35" s="5" t="s">
        <v>125</v>
      </c>
      <c r="C35" s="5" t="s">
        <v>126</v>
      </c>
      <c r="D35" s="5" t="s">
        <v>66</v>
      </c>
      <c r="E35" s="5" t="s">
        <v>41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7">
        <v>0</v>
      </c>
      <c r="AB35" s="6">
        <v>0</v>
      </c>
      <c r="AC35" s="7">
        <v>0</v>
      </c>
    </row>
    <row r="36" spans="1:29" hidden="1" x14ac:dyDescent="0.2">
      <c r="A36" s="5" t="s">
        <v>127</v>
      </c>
      <c r="B36" s="5" t="s">
        <v>128</v>
      </c>
      <c r="C36" s="5" t="s">
        <v>129</v>
      </c>
      <c r="D36" s="5" t="s">
        <v>106</v>
      </c>
      <c r="E36" s="5" t="s">
        <v>41</v>
      </c>
      <c r="F36" s="6">
        <v>58</v>
      </c>
      <c r="G36" s="6">
        <v>54.087000000000003</v>
      </c>
      <c r="H36" s="6">
        <v>56.936999999999998</v>
      </c>
      <c r="I36" s="6">
        <v>55.694000000000003</v>
      </c>
      <c r="J36" s="6">
        <v>54.19</v>
      </c>
      <c r="K36" s="6">
        <v>56.667999999999999</v>
      </c>
      <c r="L36" s="6">
        <v>53.871000000000002</v>
      </c>
      <c r="M36" s="6">
        <v>53.323</v>
      </c>
      <c r="N36" s="6">
        <v>49.692</v>
      </c>
      <c r="O36" s="6">
        <v>44.243000000000002</v>
      </c>
      <c r="P36" s="6">
        <v>40</v>
      </c>
      <c r="Q36" s="6">
        <v>40</v>
      </c>
      <c r="R36" s="6">
        <v>40</v>
      </c>
      <c r="S36" s="6">
        <v>40</v>
      </c>
      <c r="T36" s="6">
        <v>40</v>
      </c>
      <c r="U36" s="6">
        <v>40</v>
      </c>
      <c r="V36" s="6">
        <v>40</v>
      </c>
      <c r="W36" s="6">
        <v>40</v>
      </c>
      <c r="X36" s="6">
        <v>40</v>
      </c>
      <c r="Y36" s="6">
        <v>40</v>
      </c>
      <c r="Z36" s="6">
        <v>-18</v>
      </c>
      <c r="AA36" s="7" t="s">
        <v>1120</v>
      </c>
      <c r="AB36" s="6">
        <v>0</v>
      </c>
      <c r="AC36" s="7">
        <v>0</v>
      </c>
    </row>
    <row r="37" spans="1:29" hidden="1" x14ac:dyDescent="0.2">
      <c r="A37" s="5" t="s">
        <v>130</v>
      </c>
      <c r="B37" s="5" t="s">
        <v>131</v>
      </c>
      <c r="C37" s="5" t="s">
        <v>132</v>
      </c>
      <c r="D37" s="5" t="s">
        <v>106</v>
      </c>
      <c r="E37" s="5" t="s">
        <v>41</v>
      </c>
      <c r="F37" s="6">
        <v>129.999</v>
      </c>
      <c r="G37" s="6">
        <v>123.776</v>
      </c>
      <c r="H37" s="6">
        <v>133.88800000000001</v>
      </c>
      <c r="I37" s="6">
        <v>134.357</v>
      </c>
      <c r="J37" s="6">
        <v>134.23099999999999</v>
      </c>
      <c r="K37" s="6">
        <v>144.97499999999999</v>
      </c>
      <c r="L37" s="6">
        <v>141.71199999999999</v>
      </c>
      <c r="M37" s="6">
        <v>144.91499999999999</v>
      </c>
      <c r="N37" s="6">
        <v>139.01</v>
      </c>
      <c r="O37" s="6">
        <v>126.982</v>
      </c>
      <c r="P37" s="6">
        <v>118</v>
      </c>
      <c r="Q37" s="6">
        <v>110</v>
      </c>
      <c r="R37" s="6">
        <v>101</v>
      </c>
      <c r="S37" s="6">
        <v>97</v>
      </c>
      <c r="T37" s="6">
        <v>98</v>
      </c>
      <c r="U37" s="6">
        <v>100</v>
      </c>
      <c r="V37" s="6">
        <v>96</v>
      </c>
      <c r="W37" s="6">
        <v>99</v>
      </c>
      <c r="X37" s="6">
        <v>100</v>
      </c>
      <c r="Y37" s="6">
        <v>100</v>
      </c>
      <c r="Z37" s="6">
        <v>-11.999000000000001</v>
      </c>
      <c r="AA37" s="7" t="s">
        <v>1121</v>
      </c>
      <c r="AB37" s="6">
        <v>-18</v>
      </c>
      <c r="AC37" s="7" t="s">
        <v>1122</v>
      </c>
    </row>
    <row r="38" spans="1:29" hidden="1" x14ac:dyDescent="0.2">
      <c r="A38" s="5" t="s">
        <v>133</v>
      </c>
      <c r="B38" s="5" t="s">
        <v>134</v>
      </c>
      <c r="C38" s="5" t="s">
        <v>135</v>
      </c>
      <c r="D38" s="5" t="s">
        <v>73</v>
      </c>
      <c r="E38" s="5" t="s">
        <v>41</v>
      </c>
      <c r="F38" s="6">
        <v>21.792999999999999</v>
      </c>
      <c r="G38" s="6">
        <v>20.911999999999999</v>
      </c>
      <c r="H38" s="6">
        <v>18.654</v>
      </c>
      <c r="I38" s="6">
        <v>16.721</v>
      </c>
      <c r="J38" s="6">
        <v>14.683</v>
      </c>
      <c r="K38" s="6">
        <v>12.999000000000001</v>
      </c>
      <c r="L38" s="6">
        <v>11.371</v>
      </c>
      <c r="M38" s="6">
        <v>9.516</v>
      </c>
      <c r="N38" s="6">
        <v>7.633</v>
      </c>
      <c r="O38" s="6">
        <v>5.8970000000000002</v>
      </c>
      <c r="P38" s="6">
        <v>4</v>
      </c>
      <c r="Q38" s="6">
        <v>4</v>
      </c>
      <c r="R38" s="6">
        <v>4</v>
      </c>
      <c r="S38" s="6">
        <v>4</v>
      </c>
      <c r="T38" s="6">
        <v>4</v>
      </c>
      <c r="U38" s="6">
        <v>4</v>
      </c>
      <c r="V38" s="6">
        <v>4</v>
      </c>
      <c r="W38" s="6">
        <v>4</v>
      </c>
      <c r="X38" s="6">
        <v>4</v>
      </c>
      <c r="Y38" s="6">
        <v>4</v>
      </c>
      <c r="Z38" s="6">
        <v>-17.792999999999999</v>
      </c>
      <c r="AA38" s="7" t="s">
        <v>1123</v>
      </c>
      <c r="AB38" s="6">
        <v>0</v>
      </c>
      <c r="AC38" s="7">
        <v>0</v>
      </c>
    </row>
    <row r="39" spans="1:29" hidden="1" x14ac:dyDescent="0.2">
      <c r="A39" s="5" t="s">
        <v>136</v>
      </c>
      <c r="B39" s="5" t="s">
        <v>137</v>
      </c>
      <c r="C39" s="5" t="s">
        <v>138</v>
      </c>
      <c r="D39" s="5" t="s">
        <v>73</v>
      </c>
      <c r="E39" s="5" t="s">
        <v>41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7">
        <v>0</v>
      </c>
      <c r="AB39" s="6">
        <v>0</v>
      </c>
      <c r="AC39" s="7">
        <v>0</v>
      </c>
    </row>
    <row r="40" spans="1:29" hidden="1" x14ac:dyDescent="0.2">
      <c r="A40" s="5" t="s">
        <v>140</v>
      </c>
      <c r="B40" s="5" t="s">
        <v>141</v>
      </c>
      <c r="C40" s="5" t="s">
        <v>142</v>
      </c>
      <c r="D40" s="5" t="s">
        <v>102</v>
      </c>
      <c r="E40" s="5" t="s">
        <v>41</v>
      </c>
      <c r="F40" s="6">
        <v>3103.002</v>
      </c>
      <c r="G40" s="6">
        <v>3156.6669999999999</v>
      </c>
      <c r="H40" s="6">
        <v>3138.864</v>
      </c>
      <c r="I40" s="6">
        <v>3458.011</v>
      </c>
      <c r="J40" s="6">
        <v>3092.098</v>
      </c>
      <c r="K40" s="6">
        <v>2425.8719999999998</v>
      </c>
      <c r="L40" s="6">
        <v>2722.4670000000001</v>
      </c>
      <c r="M40" s="6">
        <v>2860.9430000000002</v>
      </c>
      <c r="N40" s="6">
        <v>2851.6390000000001</v>
      </c>
      <c r="O40" s="6">
        <v>2800.4470000000001</v>
      </c>
      <c r="P40" s="6">
        <v>2751</v>
      </c>
      <c r="Q40" s="6">
        <v>2776</v>
      </c>
      <c r="R40" s="6">
        <v>2626</v>
      </c>
      <c r="S40" s="6">
        <v>2617</v>
      </c>
      <c r="T40" s="6">
        <v>2618</v>
      </c>
      <c r="U40" s="6">
        <v>2769</v>
      </c>
      <c r="V40" s="6">
        <v>3699</v>
      </c>
      <c r="W40" s="6">
        <v>2896</v>
      </c>
      <c r="X40" s="6">
        <v>2995</v>
      </c>
      <c r="Y40" s="6">
        <v>2847</v>
      </c>
      <c r="Z40" s="6">
        <v>-352.00200000000001</v>
      </c>
      <c r="AA40" s="7" t="s">
        <v>1124</v>
      </c>
      <c r="AB40" s="6">
        <v>96</v>
      </c>
      <c r="AC40" s="7">
        <v>3.49E-2</v>
      </c>
    </row>
    <row r="41" spans="1:29" hidden="1" x14ac:dyDescent="0.2">
      <c r="A41" s="5" t="s">
        <v>143</v>
      </c>
      <c r="B41" s="5" t="s">
        <v>144</v>
      </c>
      <c r="C41" s="5" t="s">
        <v>145</v>
      </c>
      <c r="D41" s="5" t="s">
        <v>49</v>
      </c>
      <c r="E41" s="5" t="s">
        <v>41</v>
      </c>
      <c r="F41" s="6">
        <v>938.99699999999996</v>
      </c>
      <c r="G41" s="6">
        <v>967.28800000000001</v>
      </c>
      <c r="H41" s="6">
        <v>944.68899999999996</v>
      </c>
      <c r="I41" s="6">
        <v>920.91200000000003</v>
      </c>
      <c r="J41" s="6">
        <v>871.30200000000002</v>
      </c>
      <c r="K41" s="6">
        <v>833.36300000000006</v>
      </c>
      <c r="L41" s="6">
        <v>806.42100000000005</v>
      </c>
      <c r="M41" s="6">
        <v>784.24699999999996</v>
      </c>
      <c r="N41" s="6">
        <v>729.14700000000005</v>
      </c>
      <c r="O41" s="6">
        <v>713.29</v>
      </c>
      <c r="P41" s="6">
        <v>713</v>
      </c>
      <c r="Q41" s="6">
        <v>705</v>
      </c>
      <c r="R41" s="6">
        <v>718</v>
      </c>
      <c r="S41" s="6">
        <v>721</v>
      </c>
      <c r="T41" s="6">
        <v>740</v>
      </c>
      <c r="U41" s="6">
        <v>691</v>
      </c>
      <c r="V41" s="6">
        <v>736</v>
      </c>
      <c r="W41" s="6">
        <v>711</v>
      </c>
      <c r="X41" s="6">
        <v>836</v>
      </c>
      <c r="Y41" s="6">
        <v>846</v>
      </c>
      <c r="Z41" s="6">
        <v>-225.99700000000001</v>
      </c>
      <c r="AA41" s="7" t="s">
        <v>1125</v>
      </c>
      <c r="AB41" s="6">
        <v>133</v>
      </c>
      <c r="AC41" s="7">
        <v>0.18654000000000001</v>
      </c>
    </row>
    <row r="42" spans="1:29" hidden="1" x14ac:dyDescent="0.2">
      <c r="A42" s="5" t="s">
        <v>146</v>
      </c>
      <c r="B42" s="5" t="s">
        <v>147</v>
      </c>
      <c r="C42" s="5" t="s">
        <v>148</v>
      </c>
      <c r="D42" s="5" t="s">
        <v>40</v>
      </c>
      <c r="E42" s="5" t="s">
        <v>41</v>
      </c>
      <c r="F42" s="6">
        <v>499</v>
      </c>
      <c r="G42" s="6">
        <v>476.99799999999999</v>
      </c>
      <c r="H42" s="6">
        <v>496.286</v>
      </c>
      <c r="I42" s="6">
        <v>456.04399999999998</v>
      </c>
      <c r="J42" s="6">
        <v>430.57499999999999</v>
      </c>
      <c r="K42" s="6">
        <v>421.839</v>
      </c>
      <c r="L42" s="6">
        <v>434.08699999999999</v>
      </c>
      <c r="M42" s="6">
        <v>423.87599999999998</v>
      </c>
      <c r="N42" s="6">
        <v>376.56299999999999</v>
      </c>
      <c r="O42" s="6">
        <v>348.56900000000002</v>
      </c>
      <c r="P42" s="6">
        <v>318</v>
      </c>
      <c r="Q42" s="6">
        <v>326</v>
      </c>
      <c r="R42" s="6">
        <v>326</v>
      </c>
      <c r="S42" s="6">
        <v>303</v>
      </c>
      <c r="T42" s="6">
        <v>293</v>
      </c>
      <c r="U42" s="6">
        <v>294</v>
      </c>
      <c r="V42" s="6">
        <v>287</v>
      </c>
      <c r="W42" s="6">
        <v>296</v>
      </c>
      <c r="X42" s="6">
        <v>311</v>
      </c>
      <c r="Y42" s="6">
        <v>306</v>
      </c>
      <c r="Z42" s="6">
        <v>-181</v>
      </c>
      <c r="AA42" s="7" t="s">
        <v>1126</v>
      </c>
      <c r="AB42" s="6">
        <v>-12</v>
      </c>
      <c r="AC42" s="7" t="s">
        <v>1127</v>
      </c>
    </row>
    <row r="43" spans="1:29" hidden="1" x14ac:dyDescent="0.2">
      <c r="A43" s="5" t="s">
        <v>149</v>
      </c>
      <c r="B43" s="5" t="s">
        <v>150</v>
      </c>
      <c r="C43" s="5" t="s">
        <v>151</v>
      </c>
      <c r="D43" s="5" t="s">
        <v>40</v>
      </c>
      <c r="E43" s="5" t="s">
        <v>41</v>
      </c>
      <c r="F43" s="6">
        <v>477.06400000000002</v>
      </c>
      <c r="G43" s="6">
        <v>482.15199999999999</v>
      </c>
      <c r="H43" s="6">
        <v>490.83699999999999</v>
      </c>
      <c r="I43" s="6">
        <v>491.22399999999999</v>
      </c>
      <c r="J43" s="6">
        <v>495.29199999999997</v>
      </c>
      <c r="K43" s="6">
        <v>501.39499999999998</v>
      </c>
      <c r="L43" s="6">
        <v>513.65200000000004</v>
      </c>
      <c r="M43" s="6">
        <v>521.73400000000004</v>
      </c>
      <c r="N43" s="6">
        <v>523.98800000000006</v>
      </c>
      <c r="O43" s="6">
        <v>526.26099999999997</v>
      </c>
      <c r="P43" s="6">
        <v>526</v>
      </c>
      <c r="Q43" s="6">
        <v>573</v>
      </c>
      <c r="R43" s="6">
        <v>557</v>
      </c>
      <c r="S43" s="6">
        <v>590</v>
      </c>
      <c r="T43" s="6">
        <v>583</v>
      </c>
      <c r="U43" s="6">
        <v>546</v>
      </c>
      <c r="V43" s="6">
        <v>560</v>
      </c>
      <c r="W43" s="6">
        <v>563</v>
      </c>
      <c r="X43" s="6">
        <v>577</v>
      </c>
      <c r="Y43" s="6">
        <v>569</v>
      </c>
      <c r="Z43" s="6">
        <v>48.936</v>
      </c>
      <c r="AA43" s="7">
        <v>0.10258</v>
      </c>
      <c r="AB43" s="6">
        <v>43</v>
      </c>
      <c r="AC43" s="7">
        <v>8.1750000000000003E-2</v>
      </c>
    </row>
    <row r="44" spans="1:29" hidden="1" x14ac:dyDescent="0.2">
      <c r="A44" s="5" t="s">
        <v>152</v>
      </c>
      <c r="B44" s="5" t="s">
        <v>153</v>
      </c>
      <c r="C44" s="5" t="s">
        <v>154</v>
      </c>
      <c r="D44" s="5" t="s">
        <v>49</v>
      </c>
      <c r="E44" s="5" t="s">
        <v>41</v>
      </c>
      <c r="F44" s="6">
        <v>4286.0410000000002</v>
      </c>
      <c r="G44" s="6">
        <v>4287.8370000000004</v>
      </c>
      <c r="H44" s="6">
        <v>4263.6080000000002</v>
      </c>
      <c r="I44" s="6">
        <v>4191.643</v>
      </c>
      <c r="J44" s="6">
        <v>4130.6620000000003</v>
      </c>
      <c r="K44" s="6">
        <v>4111.5110000000004</v>
      </c>
      <c r="L44" s="6">
        <v>4103.5770000000002</v>
      </c>
      <c r="M44" s="6">
        <v>4092.5030000000002</v>
      </c>
      <c r="N44" s="6">
        <v>3950.922</v>
      </c>
      <c r="O44" s="6">
        <v>3953.0059999999999</v>
      </c>
      <c r="P44" s="6">
        <v>4020</v>
      </c>
      <c r="Q44" s="6">
        <v>3972</v>
      </c>
      <c r="R44" s="6">
        <v>4055.761</v>
      </c>
      <c r="S44" s="6">
        <v>4353.933</v>
      </c>
      <c r="T44" s="6">
        <v>4484</v>
      </c>
      <c r="U44" s="6">
        <v>4532.05</v>
      </c>
      <c r="V44" s="6">
        <v>4709.0259999999998</v>
      </c>
      <c r="W44" s="6">
        <v>4503.34</v>
      </c>
      <c r="X44" s="6">
        <v>4352.2790000000005</v>
      </c>
      <c r="Y44" s="6">
        <v>4305.97</v>
      </c>
      <c r="Z44" s="6">
        <v>-266.041</v>
      </c>
      <c r="AA44" s="7" t="s">
        <v>1128</v>
      </c>
      <c r="AB44" s="6">
        <v>285.97000000000003</v>
      </c>
      <c r="AC44" s="7">
        <v>7.1139999999999995E-2</v>
      </c>
    </row>
    <row r="45" spans="1:29" hidden="1" x14ac:dyDescent="0.2">
      <c r="A45" s="5" t="s">
        <v>155</v>
      </c>
      <c r="B45" s="5" t="s">
        <v>156</v>
      </c>
      <c r="C45" s="5" t="s">
        <v>157</v>
      </c>
      <c r="D45" s="5" t="s">
        <v>49</v>
      </c>
      <c r="E45" s="5" t="s">
        <v>41</v>
      </c>
      <c r="F45" s="6">
        <v>68</v>
      </c>
      <c r="G45" s="6">
        <v>70.894999999999996</v>
      </c>
      <c r="H45" s="6">
        <v>70.230999999999995</v>
      </c>
      <c r="I45" s="6">
        <v>65.906999999999996</v>
      </c>
      <c r="J45" s="6">
        <v>69.528000000000006</v>
      </c>
      <c r="K45" s="6">
        <v>68.712999999999994</v>
      </c>
      <c r="L45" s="6">
        <v>60.72</v>
      </c>
      <c r="M45" s="6">
        <v>60.247</v>
      </c>
      <c r="N45" s="6">
        <v>58.972999999999999</v>
      </c>
      <c r="O45" s="6">
        <v>58.320999999999998</v>
      </c>
      <c r="P45" s="6">
        <v>56</v>
      </c>
      <c r="Q45" s="6">
        <v>58</v>
      </c>
      <c r="R45" s="6">
        <v>56</v>
      </c>
      <c r="S45" s="6">
        <v>56</v>
      </c>
      <c r="T45" s="6">
        <v>56</v>
      </c>
      <c r="U45" s="6">
        <v>56</v>
      </c>
      <c r="V45" s="6">
        <v>56</v>
      </c>
      <c r="W45" s="6">
        <v>56</v>
      </c>
      <c r="X45" s="6">
        <v>56</v>
      </c>
      <c r="Y45" s="6">
        <v>56</v>
      </c>
      <c r="Z45" s="6">
        <v>-12</v>
      </c>
      <c r="AA45" s="7" t="s">
        <v>1129</v>
      </c>
      <c r="AB45" s="6">
        <v>0</v>
      </c>
      <c r="AC45" s="7">
        <v>0</v>
      </c>
    </row>
    <row r="46" spans="1:29" hidden="1" x14ac:dyDescent="0.2">
      <c r="A46" s="5" t="s">
        <v>158</v>
      </c>
      <c r="B46" s="5" t="s">
        <v>159</v>
      </c>
      <c r="C46" s="5" t="s">
        <v>160</v>
      </c>
      <c r="D46" s="5" t="s">
        <v>102</v>
      </c>
      <c r="E46" s="5" t="s">
        <v>41</v>
      </c>
      <c r="F46" s="6">
        <v>62</v>
      </c>
      <c r="G46" s="6">
        <v>64.274000000000001</v>
      </c>
      <c r="H46" s="6">
        <v>70.356999999999999</v>
      </c>
      <c r="I46" s="6">
        <v>75.278000000000006</v>
      </c>
      <c r="J46" s="6">
        <v>80.412999999999997</v>
      </c>
      <c r="K46" s="6">
        <v>82.266000000000005</v>
      </c>
      <c r="L46" s="6">
        <v>85.599000000000004</v>
      </c>
      <c r="M46" s="6">
        <v>87.091999999999999</v>
      </c>
      <c r="N46" s="6">
        <v>90.474999999999994</v>
      </c>
      <c r="O46" s="6">
        <v>93.474000000000004</v>
      </c>
      <c r="P46" s="6">
        <v>96</v>
      </c>
      <c r="Q46" s="6">
        <v>96</v>
      </c>
      <c r="R46" s="6">
        <v>96</v>
      </c>
      <c r="S46" s="6">
        <v>96</v>
      </c>
      <c r="T46" s="6">
        <v>96</v>
      </c>
      <c r="U46" s="6">
        <v>96</v>
      </c>
      <c r="V46" s="6">
        <v>96</v>
      </c>
      <c r="W46" s="6">
        <v>96</v>
      </c>
      <c r="X46" s="6">
        <v>96</v>
      </c>
      <c r="Y46" s="6">
        <v>96</v>
      </c>
      <c r="Z46" s="6">
        <v>34</v>
      </c>
      <c r="AA46" s="7">
        <v>0.54839000000000004</v>
      </c>
      <c r="AB46" s="6">
        <v>0</v>
      </c>
      <c r="AC46" s="7">
        <v>0</v>
      </c>
    </row>
    <row r="47" spans="1:29" hidden="1" x14ac:dyDescent="0.2">
      <c r="A47" s="5" t="s">
        <v>161</v>
      </c>
      <c r="B47" s="5" t="s">
        <v>162</v>
      </c>
      <c r="C47" s="5" t="s">
        <v>163</v>
      </c>
      <c r="D47" s="5" t="s">
        <v>62</v>
      </c>
      <c r="E47" s="5" t="s">
        <v>41</v>
      </c>
      <c r="F47" s="6">
        <v>342</v>
      </c>
      <c r="G47" s="6">
        <v>341</v>
      </c>
      <c r="H47" s="6">
        <v>310</v>
      </c>
      <c r="I47" s="6">
        <v>269</v>
      </c>
      <c r="J47" s="6">
        <v>236</v>
      </c>
      <c r="K47" s="6">
        <v>239</v>
      </c>
      <c r="L47" s="6">
        <v>229</v>
      </c>
      <c r="M47" s="6">
        <v>215</v>
      </c>
      <c r="N47" s="6">
        <v>202</v>
      </c>
      <c r="O47" s="6">
        <v>188</v>
      </c>
      <c r="P47" s="6">
        <v>174</v>
      </c>
      <c r="Q47" s="6">
        <v>154</v>
      </c>
      <c r="R47" s="6">
        <v>152</v>
      </c>
      <c r="S47" s="6">
        <v>144</v>
      </c>
      <c r="T47" s="6">
        <v>161</v>
      </c>
      <c r="U47" s="6">
        <v>147</v>
      </c>
      <c r="V47" s="6">
        <v>145</v>
      </c>
      <c r="W47" s="6">
        <v>138</v>
      </c>
      <c r="X47" s="6">
        <v>142</v>
      </c>
      <c r="Y47" s="6">
        <v>142</v>
      </c>
      <c r="Z47" s="6">
        <v>-168</v>
      </c>
      <c r="AA47" s="7" t="s">
        <v>1130</v>
      </c>
      <c r="AB47" s="6">
        <v>-32</v>
      </c>
      <c r="AC47" s="7" t="s">
        <v>1131</v>
      </c>
    </row>
    <row r="48" spans="1:29" hidden="1" x14ac:dyDescent="0.2">
      <c r="A48" s="5" t="s">
        <v>164</v>
      </c>
      <c r="B48" s="5" t="s">
        <v>165</v>
      </c>
      <c r="C48" s="5" t="s">
        <v>166</v>
      </c>
      <c r="D48" s="5" t="s">
        <v>91</v>
      </c>
      <c r="E48" s="5" t="s">
        <v>41</v>
      </c>
      <c r="F48" s="6">
        <v>6</v>
      </c>
      <c r="G48" s="6">
        <v>5.7670000000000003</v>
      </c>
      <c r="H48" s="6">
        <v>5.4850000000000003</v>
      </c>
      <c r="I48" s="6">
        <v>5.282</v>
      </c>
      <c r="J48" s="6">
        <v>5.9429999999999996</v>
      </c>
      <c r="K48" s="6">
        <v>5.4409999999999998</v>
      </c>
      <c r="L48" s="6">
        <v>4.7530000000000001</v>
      </c>
      <c r="M48" s="6">
        <v>3.891</v>
      </c>
      <c r="N48" s="6">
        <v>3.3</v>
      </c>
      <c r="O48" s="6">
        <v>2.2589999999999999</v>
      </c>
      <c r="P48" s="6">
        <v>2</v>
      </c>
      <c r="Q48" s="6">
        <v>2</v>
      </c>
      <c r="R48" s="6">
        <v>2</v>
      </c>
      <c r="S48" s="6">
        <v>2</v>
      </c>
      <c r="T48" s="6">
        <v>2</v>
      </c>
      <c r="U48" s="6">
        <v>2</v>
      </c>
      <c r="V48" s="6">
        <v>2</v>
      </c>
      <c r="W48" s="6">
        <v>2</v>
      </c>
      <c r="X48" s="6">
        <v>2</v>
      </c>
      <c r="Y48" s="6">
        <v>2</v>
      </c>
      <c r="Z48" s="6">
        <v>-4</v>
      </c>
      <c r="AA48" s="7" t="s">
        <v>1132</v>
      </c>
      <c r="AB48" s="6">
        <v>0</v>
      </c>
      <c r="AC48" s="7">
        <v>0</v>
      </c>
    </row>
    <row r="49" spans="1:29" hidden="1" x14ac:dyDescent="0.2">
      <c r="A49" s="5" t="s">
        <v>167</v>
      </c>
      <c r="B49" s="5" t="s">
        <v>168</v>
      </c>
      <c r="C49" s="5" t="s">
        <v>169</v>
      </c>
      <c r="D49" s="5" t="s">
        <v>66</v>
      </c>
      <c r="E49" s="5" t="s">
        <v>41</v>
      </c>
      <c r="F49" s="6">
        <v>6529.2420000000002</v>
      </c>
      <c r="G49" s="6">
        <v>6274.3339999999998</v>
      </c>
      <c r="H49" s="6">
        <v>6072.4750000000004</v>
      </c>
      <c r="I49" s="6">
        <v>5826.5370000000003</v>
      </c>
      <c r="J49" s="6">
        <v>5607.1409999999996</v>
      </c>
      <c r="K49" s="6">
        <v>5462.4040000000005</v>
      </c>
      <c r="L49" s="6">
        <v>5264.0469999999996</v>
      </c>
      <c r="M49" s="6">
        <v>5021.5450000000001</v>
      </c>
      <c r="N49" s="6">
        <v>4703.5469999999996</v>
      </c>
      <c r="O49" s="6">
        <v>4363.9570000000003</v>
      </c>
      <c r="P49" s="6">
        <v>3846</v>
      </c>
      <c r="Q49" s="6">
        <v>7767.567</v>
      </c>
      <c r="R49" s="6">
        <v>7726.5619999999999</v>
      </c>
      <c r="S49" s="6">
        <v>6907.2780000000002</v>
      </c>
      <c r="T49" s="6">
        <v>7272.0259999999998</v>
      </c>
      <c r="U49" s="6">
        <v>6257.384</v>
      </c>
      <c r="V49" s="6">
        <v>6941.6189999999997</v>
      </c>
      <c r="W49" s="6">
        <v>6660.0360000000001</v>
      </c>
      <c r="X49" s="6">
        <v>7230.4759999999997</v>
      </c>
      <c r="Y49" s="6">
        <v>7523.8549999999996</v>
      </c>
      <c r="Z49" s="6">
        <v>-2683.2420000000002</v>
      </c>
      <c r="AA49" s="7" t="s">
        <v>1133</v>
      </c>
      <c r="AB49" s="6">
        <v>3677.855</v>
      </c>
      <c r="AC49" s="7">
        <v>0.95628000000000002</v>
      </c>
    </row>
    <row r="50" spans="1:29" hidden="1" x14ac:dyDescent="0.2">
      <c r="A50" s="5" t="s">
        <v>171</v>
      </c>
      <c r="B50" s="5" t="s">
        <v>172</v>
      </c>
      <c r="C50" s="5" t="s">
        <v>173</v>
      </c>
      <c r="D50" s="5" t="s">
        <v>49</v>
      </c>
      <c r="E50" s="5" t="s">
        <v>41</v>
      </c>
      <c r="F50" s="6">
        <v>195.114</v>
      </c>
      <c r="G50" s="6">
        <v>182.19800000000001</v>
      </c>
      <c r="H50" s="6">
        <v>176.18899999999999</v>
      </c>
      <c r="I50" s="6">
        <v>150.66900000000001</v>
      </c>
      <c r="J50" s="6">
        <v>144.18299999999999</v>
      </c>
      <c r="K50" s="6">
        <v>139.352</v>
      </c>
      <c r="L50" s="6">
        <v>124.559</v>
      </c>
      <c r="M50" s="6">
        <v>111.289</v>
      </c>
      <c r="N50" s="6">
        <v>109.892</v>
      </c>
      <c r="O50" s="6">
        <v>103.33</v>
      </c>
      <c r="P50" s="6">
        <v>92</v>
      </c>
      <c r="Q50" s="6">
        <v>91</v>
      </c>
      <c r="R50" s="6">
        <v>81</v>
      </c>
      <c r="S50" s="6">
        <v>70</v>
      </c>
      <c r="T50" s="6">
        <v>65</v>
      </c>
      <c r="U50" s="6">
        <v>78</v>
      </c>
      <c r="V50" s="6">
        <v>74</v>
      </c>
      <c r="W50" s="6">
        <v>93</v>
      </c>
      <c r="X50" s="6">
        <v>107</v>
      </c>
      <c r="Y50" s="6">
        <v>95</v>
      </c>
      <c r="Z50" s="6">
        <v>-103.114</v>
      </c>
      <c r="AA50" s="7" t="s">
        <v>1134</v>
      </c>
      <c r="AB50" s="6">
        <v>3</v>
      </c>
      <c r="AC50" s="7">
        <v>3.261E-2</v>
      </c>
    </row>
    <row r="51" spans="1:29" hidden="1" x14ac:dyDescent="0.2">
      <c r="A51" s="5" t="s">
        <v>175</v>
      </c>
      <c r="B51" s="5" t="s">
        <v>176</v>
      </c>
      <c r="C51" s="5" t="s">
        <v>177</v>
      </c>
      <c r="D51" s="5" t="s">
        <v>62</v>
      </c>
      <c r="E51" s="5" t="s">
        <v>41</v>
      </c>
      <c r="F51" s="6">
        <v>1414.0319999999999</v>
      </c>
      <c r="G51" s="6">
        <v>1301.296</v>
      </c>
      <c r="H51" s="6">
        <v>1218.1369999999999</v>
      </c>
      <c r="I51" s="6">
        <v>1150.482</v>
      </c>
      <c r="J51" s="6">
        <v>1085.3810000000001</v>
      </c>
      <c r="K51" s="6">
        <v>993.16800000000001</v>
      </c>
      <c r="L51" s="6">
        <v>910.13300000000004</v>
      </c>
      <c r="M51" s="6">
        <v>874.96400000000006</v>
      </c>
      <c r="N51" s="6">
        <v>813.62699999999995</v>
      </c>
      <c r="O51" s="6">
        <v>765.61800000000005</v>
      </c>
      <c r="P51" s="6">
        <v>722</v>
      </c>
      <c r="Q51" s="6">
        <v>703</v>
      </c>
      <c r="R51" s="6">
        <v>737</v>
      </c>
      <c r="S51" s="6">
        <v>824</v>
      </c>
      <c r="T51" s="6">
        <v>838</v>
      </c>
      <c r="U51" s="6">
        <v>813.17100000000005</v>
      </c>
      <c r="V51" s="6">
        <v>809.40099999999995</v>
      </c>
      <c r="W51" s="6">
        <v>876.11599999999999</v>
      </c>
      <c r="X51" s="6">
        <v>788.346</v>
      </c>
      <c r="Y51" s="6">
        <v>820.86500000000001</v>
      </c>
      <c r="Z51" s="6">
        <v>-692.03200000000004</v>
      </c>
      <c r="AA51" s="7" t="s">
        <v>1135</v>
      </c>
      <c r="AB51" s="6">
        <v>98.864999999999995</v>
      </c>
      <c r="AC51" s="7">
        <v>0.13693</v>
      </c>
    </row>
    <row r="52" spans="1:29" hidden="1" x14ac:dyDescent="0.2">
      <c r="A52" s="5" t="s">
        <v>178</v>
      </c>
      <c r="B52" s="5" t="s">
        <v>179</v>
      </c>
      <c r="C52" s="5" t="s">
        <v>180</v>
      </c>
      <c r="D52" s="5" t="s">
        <v>49</v>
      </c>
      <c r="E52" s="5" t="s">
        <v>41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7">
        <v>0</v>
      </c>
      <c r="AB52" s="6">
        <v>0</v>
      </c>
      <c r="AC52" s="7">
        <v>0</v>
      </c>
    </row>
    <row r="53" spans="1:29" hidden="1" x14ac:dyDescent="0.2">
      <c r="A53" s="5" t="s">
        <v>182</v>
      </c>
      <c r="B53" s="5" t="s">
        <v>183</v>
      </c>
      <c r="C53" s="5" t="s">
        <v>184</v>
      </c>
      <c r="D53" s="5" t="s">
        <v>49</v>
      </c>
      <c r="E53" s="5" t="s">
        <v>41</v>
      </c>
      <c r="F53" s="6">
        <v>4.0010000000000003</v>
      </c>
      <c r="G53" s="6">
        <v>3.8210000000000002</v>
      </c>
      <c r="H53" s="6">
        <v>3.4249999999999998</v>
      </c>
      <c r="I53" s="6">
        <v>2.8660000000000001</v>
      </c>
      <c r="J53" s="6">
        <v>2.641</v>
      </c>
      <c r="K53" s="6">
        <v>2.2170000000000001</v>
      </c>
      <c r="L53" s="6">
        <v>1.5960000000000001</v>
      </c>
      <c r="M53" s="6">
        <v>1.212</v>
      </c>
      <c r="N53" s="6">
        <v>0.80800000000000005</v>
      </c>
      <c r="O53" s="6">
        <v>0.40799999999999997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-4.0010000000000003</v>
      </c>
      <c r="AA53" s="7" t="s">
        <v>1136</v>
      </c>
      <c r="AB53" s="6">
        <v>0</v>
      </c>
      <c r="AC53" s="7">
        <v>0</v>
      </c>
    </row>
    <row r="54" spans="1:29" hidden="1" x14ac:dyDescent="0.2">
      <c r="A54" s="5" t="s">
        <v>185</v>
      </c>
      <c r="B54" s="5" t="s">
        <v>186</v>
      </c>
      <c r="C54" s="5" t="s">
        <v>187</v>
      </c>
      <c r="D54" s="5" t="s">
        <v>62</v>
      </c>
      <c r="E54" s="5" t="s">
        <v>41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7">
        <v>0</v>
      </c>
      <c r="AB54" s="6">
        <v>0</v>
      </c>
      <c r="AC54" s="7">
        <v>0</v>
      </c>
    </row>
    <row r="55" spans="1:29" hidden="1" x14ac:dyDescent="0.2">
      <c r="A55" s="5" t="s">
        <v>188</v>
      </c>
      <c r="B55" s="5" t="s">
        <v>189</v>
      </c>
      <c r="C55" s="5" t="s">
        <v>190</v>
      </c>
      <c r="D55" s="5" t="s">
        <v>49</v>
      </c>
      <c r="E55" s="5" t="s">
        <v>41</v>
      </c>
      <c r="F55" s="6">
        <v>258.00799999999998</v>
      </c>
      <c r="G55" s="6">
        <v>263.09399999999999</v>
      </c>
      <c r="H55" s="6">
        <v>256.596</v>
      </c>
      <c r="I55" s="6">
        <v>239.017</v>
      </c>
      <c r="J55" s="6">
        <v>245.31100000000001</v>
      </c>
      <c r="K55" s="6">
        <v>238.21799999999999</v>
      </c>
      <c r="L55" s="6">
        <v>211.19300000000001</v>
      </c>
      <c r="M55" s="6">
        <v>205.416</v>
      </c>
      <c r="N55" s="6">
        <v>197.54599999999999</v>
      </c>
      <c r="O55" s="6">
        <v>190.946</v>
      </c>
      <c r="P55" s="6">
        <v>180</v>
      </c>
      <c r="Q55" s="6">
        <v>185</v>
      </c>
      <c r="R55" s="6">
        <v>180</v>
      </c>
      <c r="S55" s="6">
        <v>179</v>
      </c>
      <c r="T55" s="6">
        <v>168</v>
      </c>
      <c r="U55" s="6">
        <v>167</v>
      </c>
      <c r="V55" s="6">
        <v>185</v>
      </c>
      <c r="W55" s="6">
        <v>182</v>
      </c>
      <c r="X55" s="6">
        <v>182</v>
      </c>
      <c r="Y55" s="6">
        <v>182</v>
      </c>
      <c r="Z55" s="6">
        <v>-78.007999999999996</v>
      </c>
      <c r="AA55" s="7" t="s">
        <v>1137</v>
      </c>
      <c r="AB55" s="6">
        <v>2</v>
      </c>
      <c r="AC55" s="7">
        <v>1.111E-2</v>
      </c>
    </row>
    <row r="56" spans="1:29" hidden="1" x14ac:dyDescent="0.2">
      <c r="A56" s="5" t="s">
        <v>192</v>
      </c>
      <c r="B56" s="5" t="s">
        <v>193</v>
      </c>
      <c r="C56" s="5" t="s">
        <v>194</v>
      </c>
      <c r="D56" s="5" t="s">
        <v>55</v>
      </c>
      <c r="E56" s="5" t="s">
        <v>41</v>
      </c>
      <c r="F56" s="6">
        <v>22</v>
      </c>
      <c r="G56" s="6">
        <v>20.919</v>
      </c>
      <c r="H56" s="6">
        <v>19.776</v>
      </c>
      <c r="I56" s="6">
        <v>18.620999999999999</v>
      </c>
      <c r="J56" s="6">
        <v>17.242000000000001</v>
      </c>
      <c r="K56" s="6">
        <v>16.167999999999999</v>
      </c>
      <c r="L56" s="6">
        <v>15.01</v>
      </c>
      <c r="M56" s="6">
        <v>13.813000000000001</v>
      </c>
      <c r="N56" s="6">
        <v>12.590999999999999</v>
      </c>
      <c r="O56" s="6">
        <v>11.589</v>
      </c>
      <c r="P56" s="6">
        <v>10</v>
      </c>
      <c r="Q56" s="6">
        <v>10</v>
      </c>
      <c r="R56" s="6">
        <v>10</v>
      </c>
      <c r="S56" s="6">
        <v>10</v>
      </c>
      <c r="T56" s="6">
        <v>10</v>
      </c>
      <c r="U56" s="6">
        <v>10</v>
      </c>
      <c r="V56" s="6">
        <v>10</v>
      </c>
      <c r="W56" s="6">
        <v>10</v>
      </c>
      <c r="X56" s="6">
        <v>10</v>
      </c>
      <c r="Y56" s="6">
        <v>10</v>
      </c>
      <c r="Z56" s="6">
        <v>-12</v>
      </c>
      <c r="AA56" s="7" t="s">
        <v>1138</v>
      </c>
      <c r="AB56" s="6">
        <v>0</v>
      </c>
      <c r="AC56" s="7">
        <v>0</v>
      </c>
    </row>
    <row r="57" spans="1:29" hidden="1" x14ac:dyDescent="0.2">
      <c r="A57" s="5" t="s">
        <v>195</v>
      </c>
      <c r="B57" s="5" t="s">
        <v>196</v>
      </c>
      <c r="C57" s="5" t="s">
        <v>197</v>
      </c>
      <c r="D57" s="5" t="s">
        <v>55</v>
      </c>
      <c r="E57" s="5" t="s">
        <v>41</v>
      </c>
      <c r="F57" s="6">
        <v>4</v>
      </c>
      <c r="G57" s="6">
        <v>6.625</v>
      </c>
      <c r="H57" s="6">
        <v>9.6620000000000008</v>
      </c>
      <c r="I57" s="6">
        <v>13.169</v>
      </c>
      <c r="J57" s="6">
        <v>14.750999999999999</v>
      </c>
      <c r="K57" s="6">
        <v>17.818999999999999</v>
      </c>
      <c r="L57" s="6">
        <v>20.667000000000002</v>
      </c>
      <c r="M57" s="6">
        <v>23.303000000000001</v>
      </c>
      <c r="N57" s="6">
        <v>26.280999999999999</v>
      </c>
      <c r="O57" s="6">
        <v>27.855</v>
      </c>
      <c r="P57" s="6">
        <v>30</v>
      </c>
      <c r="Q57" s="6">
        <v>30</v>
      </c>
      <c r="R57" s="6">
        <v>30</v>
      </c>
      <c r="S57" s="6">
        <v>30</v>
      </c>
      <c r="T57" s="6">
        <v>30</v>
      </c>
      <c r="U57" s="6">
        <v>30</v>
      </c>
      <c r="V57" s="6">
        <v>30</v>
      </c>
      <c r="W57" s="6">
        <v>30</v>
      </c>
      <c r="X57" s="6">
        <v>30</v>
      </c>
      <c r="Y57" s="6">
        <v>30</v>
      </c>
      <c r="Z57" s="6">
        <v>26</v>
      </c>
      <c r="AA57" s="7">
        <v>6.5</v>
      </c>
      <c r="AB57" s="6">
        <v>0</v>
      </c>
      <c r="AC57" s="7">
        <v>0</v>
      </c>
    </row>
    <row r="58" spans="1:29" hidden="1" x14ac:dyDescent="0.2">
      <c r="A58" s="5" t="s">
        <v>198</v>
      </c>
      <c r="B58" s="5" t="s">
        <v>199</v>
      </c>
      <c r="C58" s="5" t="s">
        <v>200</v>
      </c>
      <c r="D58" s="5" t="s">
        <v>40</v>
      </c>
      <c r="E58" s="5" t="s">
        <v>41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7">
        <v>0</v>
      </c>
      <c r="AB58" s="6">
        <v>0</v>
      </c>
      <c r="AC58" s="7">
        <v>0</v>
      </c>
    </row>
    <row r="59" spans="1:29" hidden="1" x14ac:dyDescent="0.2">
      <c r="A59" s="5" t="s">
        <v>201</v>
      </c>
      <c r="B59" s="5" t="s">
        <v>202</v>
      </c>
      <c r="C59" s="5" t="s">
        <v>203</v>
      </c>
      <c r="D59" s="5" t="s">
        <v>106</v>
      </c>
      <c r="E59" s="5" t="s">
        <v>41</v>
      </c>
      <c r="F59" s="6">
        <v>0</v>
      </c>
      <c r="G59" s="6">
        <v>0.59799999999999998</v>
      </c>
      <c r="H59" s="6">
        <v>1.19</v>
      </c>
      <c r="I59" s="6">
        <v>1.7649999999999999</v>
      </c>
      <c r="J59" s="6">
        <v>2.3559999999999999</v>
      </c>
      <c r="K59" s="6">
        <v>2.9350000000000001</v>
      </c>
      <c r="L59" s="6">
        <v>3.5329999999999999</v>
      </c>
      <c r="M59" s="6">
        <v>4.1470000000000002</v>
      </c>
      <c r="N59" s="6">
        <v>4.7859999999999996</v>
      </c>
      <c r="O59" s="6">
        <v>5.4029999999999996</v>
      </c>
      <c r="P59" s="6">
        <v>6</v>
      </c>
      <c r="Q59" s="6">
        <v>6</v>
      </c>
      <c r="R59" s="6">
        <v>6</v>
      </c>
      <c r="S59" s="6">
        <v>6</v>
      </c>
      <c r="T59" s="6">
        <v>6</v>
      </c>
      <c r="U59" s="6">
        <v>6</v>
      </c>
      <c r="V59" s="6">
        <v>6</v>
      </c>
      <c r="W59" s="6">
        <v>6</v>
      </c>
      <c r="X59" s="6">
        <v>6</v>
      </c>
      <c r="Y59" s="6">
        <v>6</v>
      </c>
      <c r="Z59" s="6">
        <v>6</v>
      </c>
      <c r="AA59" s="7">
        <v>0</v>
      </c>
      <c r="AB59" s="6">
        <v>0</v>
      </c>
      <c r="AC59" s="7">
        <v>0</v>
      </c>
    </row>
    <row r="60" spans="1:29" hidden="1" x14ac:dyDescent="0.2">
      <c r="A60" s="5" t="s">
        <v>205</v>
      </c>
      <c r="B60" s="5" t="s">
        <v>206</v>
      </c>
      <c r="C60" s="5" t="s">
        <v>207</v>
      </c>
      <c r="D60" s="5" t="s">
        <v>55</v>
      </c>
      <c r="E60" s="5" t="s">
        <v>41</v>
      </c>
      <c r="F60" s="6">
        <v>134</v>
      </c>
      <c r="G60" s="6">
        <v>135.33600000000001</v>
      </c>
      <c r="H60" s="6">
        <v>157.61199999999999</v>
      </c>
      <c r="I60" s="6">
        <v>145.45500000000001</v>
      </c>
      <c r="J60" s="6">
        <v>160.91800000000001</v>
      </c>
      <c r="K60" s="6">
        <v>174.79499999999999</v>
      </c>
      <c r="L60" s="6">
        <v>182.864</v>
      </c>
      <c r="M60" s="6">
        <v>188.23099999999999</v>
      </c>
      <c r="N60" s="6">
        <v>163.61799999999999</v>
      </c>
      <c r="O60" s="6">
        <v>164.345</v>
      </c>
      <c r="P60" s="6">
        <v>177</v>
      </c>
      <c r="Q60" s="6">
        <v>176</v>
      </c>
      <c r="R60" s="6">
        <v>178</v>
      </c>
      <c r="S60" s="6">
        <v>166</v>
      </c>
      <c r="T60" s="6">
        <v>171</v>
      </c>
      <c r="U60" s="6">
        <v>170</v>
      </c>
      <c r="V60" s="6">
        <v>170</v>
      </c>
      <c r="W60" s="6">
        <v>132</v>
      </c>
      <c r="X60" s="6">
        <v>118</v>
      </c>
      <c r="Y60" s="6">
        <v>115</v>
      </c>
      <c r="Z60" s="6">
        <v>43</v>
      </c>
      <c r="AA60" s="7">
        <v>0.32090000000000002</v>
      </c>
      <c r="AB60" s="6">
        <v>-62</v>
      </c>
      <c r="AC60" s="7" t="s">
        <v>1139</v>
      </c>
    </row>
    <row r="61" spans="1:29" hidden="1" x14ac:dyDescent="0.2">
      <c r="A61" s="5" t="s">
        <v>208</v>
      </c>
      <c r="B61" s="5" t="s">
        <v>209</v>
      </c>
      <c r="C61" s="5" t="s">
        <v>210</v>
      </c>
      <c r="D61" s="5" t="s">
        <v>102</v>
      </c>
      <c r="E61" s="5" t="s">
        <v>41</v>
      </c>
      <c r="F61" s="6">
        <v>9</v>
      </c>
      <c r="G61" s="6">
        <v>9.0399999999999991</v>
      </c>
      <c r="H61" s="6">
        <v>9.2590000000000003</v>
      </c>
      <c r="I61" s="6">
        <v>8.7330000000000005</v>
      </c>
      <c r="J61" s="6">
        <v>8.8109999999999999</v>
      </c>
      <c r="K61" s="6">
        <v>8.3729999999999993</v>
      </c>
      <c r="L61" s="6">
        <v>8.3330000000000002</v>
      </c>
      <c r="M61" s="6">
        <v>8.6170000000000009</v>
      </c>
      <c r="N61" s="6">
        <v>8.0350000000000001</v>
      </c>
      <c r="O61" s="6">
        <v>7.7080000000000002</v>
      </c>
      <c r="P61" s="6">
        <v>8</v>
      </c>
      <c r="Q61" s="6">
        <v>8</v>
      </c>
      <c r="R61" s="6">
        <v>8</v>
      </c>
      <c r="S61" s="6">
        <v>8</v>
      </c>
      <c r="T61" s="6">
        <v>8</v>
      </c>
      <c r="U61" s="6">
        <v>8</v>
      </c>
      <c r="V61" s="6">
        <v>8</v>
      </c>
      <c r="W61" s="6">
        <v>8</v>
      </c>
      <c r="X61" s="6">
        <v>8</v>
      </c>
      <c r="Y61" s="6">
        <v>8</v>
      </c>
      <c r="Z61" s="6">
        <v>-1</v>
      </c>
      <c r="AA61" s="7" t="s">
        <v>1140</v>
      </c>
      <c r="AB61" s="6">
        <v>0</v>
      </c>
      <c r="AC61" s="7">
        <v>0</v>
      </c>
    </row>
    <row r="62" spans="1:29" hidden="1" x14ac:dyDescent="0.2">
      <c r="A62" s="5" t="s">
        <v>211</v>
      </c>
      <c r="B62" s="5" t="s">
        <v>212</v>
      </c>
      <c r="C62" s="5" t="s">
        <v>213</v>
      </c>
      <c r="D62" s="5" t="s">
        <v>49</v>
      </c>
      <c r="E62" s="5" t="s">
        <v>41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7">
        <v>0</v>
      </c>
      <c r="AB62" s="6">
        <v>0</v>
      </c>
      <c r="AC62" s="7">
        <v>0</v>
      </c>
    </row>
    <row r="63" spans="1:29" hidden="1" x14ac:dyDescent="0.2">
      <c r="A63" s="5" t="s">
        <v>214</v>
      </c>
      <c r="B63" s="5" t="s">
        <v>215</v>
      </c>
      <c r="C63" s="5" t="s">
        <v>216</v>
      </c>
      <c r="D63" s="5" t="s">
        <v>49</v>
      </c>
      <c r="E63" s="5" t="s">
        <v>41</v>
      </c>
      <c r="F63" s="6">
        <v>189.001</v>
      </c>
      <c r="G63" s="6">
        <v>194.233</v>
      </c>
      <c r="H63" s="6">
        <v>195.553</v>
      </c>
      <c r="I63" s="6">
        <v>192.81299999999999</v>
      </c>
      <c r="J63" s="6">
        <v>191.577</v>
      </c>
      <c r="K63" s="6">
        <v>190.95500000000001</v>
      </c>
      <c r="L63" s="6">
        <v>190.70400000000001</v>
      </c>
      <c r="M63" s="6">
        <v>189.78100000000001</v>
      </c>
      <c r="N63" s="6">
        <v>189.48400000000001</v>
      </c>
      <c r="O63" s="6">
        <v>189.37</v>
      </c>
      <c r="P63" s="6">
        <v>188</v>
      </c>
      <c r="Q63" s="6">
        <v>188</v>
      </c>
      <c r="R63" s="6">
        <v>188</v>
      </c>
      <c r="S63" s="6">
        <v>188</v>
      </c>
      <c r="T63" s="6">
        <v>188</v>
      </c>
      <c r="U63" s="6">
        <v>188</v>
      </c>
      <c r="V63" s="6">
        <v>188</v>
      </c>
      <c r="W63" s="6">
        <v>188</v>
      </c>
      <c r="X63" s="6">
        <v>188</v>
      </c>
      <c r="Y63" s="6">
        <v>188</v>
      </c>
      <c r="Z63" s="6">
        <v>-1.0009999999999999</v>
      </c>
      <c r="AA63" s="7" t="s">
        <v>1141</v>
      </c>
      <c r="AB63" s="6">
        <v>0</v>
      </c>
      <c r="AC63" s="7">
        <v>0</v>
      </c>
    </row>
    <row r="64" spans="1:29" hidden="1" x14ac:dyDescent="0.2">
      <c r="A64" s="5" t="s">
        <v>218</v>
      </c>
      <c r="B64" s="5" t="s">
        <v>219</v>
      </c>
      <c r="C64" s="5" t="s">
        <v>220</v>
      </c>
      <c r="D64" s="5" t="s">
        <v>49</v>
      </c>
      <c r="E64" s="5" t="s">
        <v>41</v>
      </c>
      <c r="F64" s="6">
        <v>5.0019999999999998</v>
      </c>
      <c r="G64" s="6">
        <v>4.726</v>
      </c>
      <c r="H64" s="6">
        <v>4.4160000000000004</v>
      </c>
      <c r="I64" s="6">
        <v>4.0469999999999997</v>
      </c>
      <c r="J64" s="6">
        <v>3.7389999999999999</v>
      </c>
      <c r="K64" s="6">
        <v>3.5350000000000001</v>
      </c>
      <c r="L64" s="6">
        <v>3.2829999999999999</v>
      </c>
      <c r="M64" s="6">
        <v>2.7730000000000001</v>
      </c>
      <c r="N64" s="6">
        <v>2.6339999999999999</v>
      </c>
      <c r="O64" s="6">
        <v>1.9510000000000001</v>
      </c>
      <c r="P64" s="6">
        <v>2</v>
      </c>
      <c r="Q64" s="6">
        <v>2</v>
      </c>
      <c r="R64" s="6">
        <v>2</v>
      </c>
      <c r="S64" s="6">
        <v>2</v>
      </c>
      <c r="T64" s="6">
        <v>2</v>
      </c>
      <c r="U64" s="6">
        <v>2</v>
      </c>
      <c r="V64" s="6">
        <v>2</v>
      </c>
      <c r="W64" s="6">
        <v>2</v>
      </c>
      <c r="X64" s="6">
        <v>2</v>
      </c>
      <c r="Y64" s="6">
        <v>2</v>
      </c>
      <c r="Z64" s="6">
        <v>-3.0019999999999998</v>
      </c>
      <c r="AA64" s="7" t="s">
        <v>1142</v>
      </c>
      <c r="AB64" s="6">
        <v>0</v>
      </c>
      <c r="AC64" s="7">
        <v>0</v>
      </c>
    </row>
    <row r="65" spans="1:29" hidden="1" x14ac:dyDescent="0.2">
      <c r="A65" s="5" t="s">
        <v>221</v>
      </c>
      <c r="B65" s="5" t="s">
        <v>222</v>
      </c>
      <c r="C65" s="5" t="s">
        <v>223</v>
      </c>
      <c r="D65" s="5" t="s">
        <v>91</v>
      </c>
      <c r="E65" s="5" t="s">
        <v>41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7">
        <v>0</v>
      </c>
      <c r="AB65" s="6">
        <v>0</v>
      </c>
      <c r="AC65" s="7">
        <v>0</v>
      </c>
    </row>
    <row r="66" spans="1:29" hidden="1" x14ac:dyDescent="0.2">
      <c r="A66" s="5" t="s">
        <v>224</v>
      </c>
      <c r="B66" s="5" t="s">
        <v>225</v>
      </c>
      <c r="C66" s="5" t="s">
        <v>226</v>
      </c>
      <c r="D66" s="5" t="s">
        <v>55</v>
      </c>
      <c r="E66" s="5" t="s">
        <v>41</v>
      </c>
      <c r="F66" s="6">
        <v>3</v>
      </c>
      <c r="G66" s="6">
        <v>3.419</v>
      </c>
      <c r="H66" s="6">
        <v>3.5609999999999999</v>
      </c>
      <c r="I66" s="6">
        <v>3.8410000000000002</v>
      </c>
      <c r="J66" s="6">
        <v>4.0439999999999996</v>
      </c>
      <c r="K66" s="6">
        <v>4.4189999999999996</v>
      </c>
      <c r="L66" s="6">
        <v>4.7489999999999997</v>
      </c>
      <c r="M66" s="6">
        <v>4.9180000000000001</v>
      </c>
      <c r="N66" s="6">
        <v>5.1689999999999996</v>
      </c>
      <c r="O66" s="6">
        <v>5.6589999999999998</v>
      </c>
      <c r="P66" s="6">
        <v>6</v>
      </c>
      <c r="Q66" s="6">
        <v>6</v>
      </c>
      <c r="R66" s="6">
        <v>6</v>
      </c>
      <c r="S66" s="6">
        <v>6</v>
      </c>
      <c r="T66" s="6">
        <v>6</v>
      </c>
      <c r="U66" s="6">
        <v>6</v>
      </c>
      <c r="V66" s="6">
        <v>6</v>
      </c>
      <c r="W66" s="6">
        <v>6</v>
      </c>
      <c r="X66" s="6">
        <v>6</v>
      </c>
      <c r="Y66" s="6">
        <v>6</v>
      </c>
      <c r="Z66" s="6">
        <v>3</v>
      </c>
      <c r="AA66" s="7">
        <v>1</v>
      </c>
      <c r="AB66" s="6">
        <v>0</v>
      </c>
      <c r="AC66" s="7">
        <v>0</v>
      </c>
    </row>
    <row r="67" spans="1:29" hidden="1" x14ac:dyDescent="0.2">
      <c r="A67" s="5" t="s">
        <v>227</v>
      </c>
      <c r="B67" s="5" t="s">
        <v>228</v>
      </c>
      <c r="C67" s="5" t="s">
        <v>229</v>
      </c>
      <c r="D67" s="5" t="s">
        <v>49</v>
      </c>
      <c r="E67" s="5" t="s">
        <v>41</v>
      </c>
      <c r="F67" s="6">
        <v>76.001000000000005</v>
      </c>
      <c r="G67" s="6">
        <v>80.334999999999994</v>
      </c>
      <c r="H67" s="6">
        <v>77.509</v>
      </c>
      <c r="I67" s="6">
        <v>76.832999999999998</v>
      </c>
      <c r="J67" s="6">
        <v>77.739000000000004</v>
      </c>
      <c r="K67" s="6">
        <v>78.894999999999996</v>
      </c>
      <c r="L67" s="6">
        <v>69.724999999999994</v>
      </c>
      <c r="M67" s="6">
        <v>64.125</v>
      </c>
      <c r="N67" s="6">
        <v>59.777000000000001</v>
      </c>
      <c r="O67" s="6">
        <v>54.878</v>
      </c>
      <c r="P67" s="6">
        <v>49</v>
      </c>
      <c r="Q67" s="6">
        <v>50</v>
      </c>
      <c r="R67" s="6">
        <v>49</v>
      </c>
      <c r="S67" s="6">
        <v>18</v>
      </c>
      <c r="T67" s="6">
        <v>18</v>
      </c>
      <c r="U67" s="6">
        <v>18</v>
      </c>
      <c r="V67" s="6">
        <v>18</v>
      </c>
      <c r="W67" s="6">
        <v>18</v>
      </c>
      <c r="X67" s="6">
        <v>18</v>
      </c>
      <c r="Y67" s="6">
        <v>18</v>
      </c>
      <c r="Z67" s="6">
        <v>-27.001000000000001</v>
      </c>
      <c r="AA67" s="7" t="s">
        <v>1143</v>
      </c>
      <c r="AB67" s="6">
        <v>-31</v>
      </c>
      <c r="AC67" s="7" t="s">
        <v>1144</v>
      </c>
    </row>
    <row r="68" spans="1:29" hidden="1" x14ac:dyDescent="0.2">
      <c r="A68" s="5" t="s">
        <v>230</v>
      </c>
      <c r="B68" s="5" t="s">
        <v>231</v>
      </c>
      <c r="C68" s="5" t="s">
        <v>232</v>
      </c>
      <c r="D68" s="5" t="s">
        <v>62</v>
      </c>
      <c r="E68" s="5" t="s">
        <v>41</v>
      </c>
      <c r="F68" s="6">
        <v>78.007000000000005</v>
      </c>
      <c r="G68" s="6">
        <v>76.093000000000004</v>
      </c>
      <c r="H68" s="6">
        <v>75.138000000000005</v>
      </c>
      <c r="I68" s="6">
        <v>81.823999999999998</v>
      </c>
      <c r="J68" s="6">
        <v>76.102000000000004</v>
      </c>
      <c r="K68" s="6">
        <v>81.754999999999995</v>
      </c>
      <c r="L68" s="6">
        <v>79.826999999999998</v>
      </c>
      <c r="M68" s="6">
        <v>77.882999999999996</v>
      </c>
      <c r="N68" s="6">
        <v>68.641999999999996</v>
      </c>
      <c r="O68" s="6">
        <v>75.974000000000004</v>
      </c>
      <c r="P68" s="6">
        <v>75</v>
      </c>
      <c r="Q68" s="6">
        <v>68</v>
      </c>
      <c r="R68" s="6">
        <v>70</v>
      </c>
      <c r="S68" s="6">
        <v>80</v>
      </c>
      <c r="T68" s="6">
        <v>80</v>
      </c>
      <c r="U68" s="6">
        <v>67</v>
      </c>
      <c r="V68" s="6">
        <v>70</v>
      </c>
      <c r="W68" s="6">
        <v>66</v>
      </c>
      <c r="X68" s="6">
        <v>66</v>
      </c>
      <c r="Y68" s="6">
        <v>58</v>
      </c>
      <c r="Z68" s="6">
        <v>-3.0070000000000001</v>
      </c>
      <c r="AA68" s="7" t="s">
        <v>1145</v>
      </c>
      <c r="AB68" s="6">
        <v>-17</v>
      </c>
      <c r="AC68" s="7" t="s">
        <v>1146</v>
      </c>
    </row>
    <row r="69" spans="1:29" hidden="1" x14ac:dyDescent="0.2">
      <c r="A69" s="5" t="s">
        <v>233</v>
      </c>
      <c r="B69" s="5" t="s">
        <v>234</v>
      </c>
      <c r="C69" s="5" t="s">
        <v>235</v>
      </c>
      <c r="D69" s="5" t="s">
        <v>49</v>
      </c>
      <c r="E69" s="5" t="s">
        <v>41</v>
      </c>
      <c r="F69" s="6">
        <v>47</v>
      </c>
      <c r="G69" s="6">
        <v>49.777000000000001</v>
      </c>
      <c r="H69" s="6">
        <v>49.667999999999999</v>
      </c>
      <c r="I69" s="6">
        <v>49.591000000000001</v>
      </c>
      <c r="J69" s="6">
        <v>47.807000000000002</v>
      </c>
      <c r="K69" s="6">
        <v>46.625</v>
      </c>
      <c r="L69" s="6">
        <v>45.975000000000001</v>
      </c>
      <c r="M69" s="6">
        <v>45.802</v>
      </c>
      <c r="N69" s="6">
        <v>43.66</v>
      </c>
      <c r="O69" s="6">
        <v>43.829000000000001</v>
      </c>
      <c r="P69" s="6">
        <v>45</v>
      </c>
      <c r="Q69" s="6">
        <v>45</v>
      </c>
      <c r="R69" s="6">
        <v>45</v>
      </c>
      <c r="S69" s="6">
        <v>45</v>
      </c>
      <c r="T69" s="6">
        <v>45</v>
      </c>
      <c r="U69" s="6">
        <v>45</v>
      </c>
      <c r="V69" s="6">
        <v>45</v>
      </c>
      <c r="W69" s="6">
        <v>45</v>
      </c>
      <c r="X69" s="6">
        <v>45</v>
      </c>
      <c r="Y69" s="6">
        <v>45</v>
      </c>
      <c r="Z69" s="6">
        <v>-2</v>
      </c>
      <c r="AA69" s="7" t="s">
        <v>1147</v>
      </c>
      <c r="AB69" s="6">
        <v>0</v>
      </c>
      <c r="AC69" s="7">
        <v>0</v>
      </c>
    </row>
    <row r="70" spans="1:29" hidden="1" x14ac:dyDescent="0.2">
      <c r="A70" s="5" t="s">
        <v>236</v>
      </c>
      <c r="B70" s="5" t="s">
        <v>237</v>
      </c>
      <c r="C70" s="5" t="s">
        <v>238</v>
      </c>
      <c r="D70" s="5" t="s">
        <v>66</v>
      </c>
      <c r="E70" s="5" t="s">
        <v>41</v>
      </c>
      <c r="F70" s="6">
        <v>3.15</v>
      </c>
      <c r="G70" s="6">
        <v>2.839</v>
      </c>
      <c r="H70" s="6">
        <v>2.5550000000000002</v>
      </c>
      <c r="I70" s="6">
        <v>2.2959999999999998</v>
      </c>
      <c r="J70" s="6">
        <v>2.0179999999999998</v>
      </c>
      <c r="K70" s="6">
        <v>1.81</v>
      </c>
      <c r="L70" s="6">
        <v>1.5209999999999999</v>
      </c>
      <c r="M70" s="6">
        <v>1.1870000000000001</v>
      </c>
      <c r="N70" s="6">
        <v>0.79900000000000004</v>
      </c>
      <c r="O70" s="6">
        <v>0.38500000000000001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-3.15</v>
      </c>
      <c r="AA70" s="7" t="s">
        <v>1136</v>
      </c>
      <c r="AB70" s="6">
        <v>0</v>
      </c>
      <c r="AC70" s="7">
        <v>0</v>
      </c>
    </row>
    <row r="71" spans="1:29" hidden="1" x14ac:dyDescent="0.2">
      <c r="A71" s="5" t="s">
        <v>239</v>
      </c>
      <c r="B71" s="5" t="s">
        <v>240</v>
      </c>
      <c r="C71" s="5" t="s">
        <v>241</v>
      </c>
      <c r="D71" s="5" t="s">
        <v>62</v>
      </c>
      <c r="E71" s="5" t="s">
        <v>41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7">
        <v>0</v>
      </c>
      <c r="AB71" s="6">
        <v>0</v>
      </c>
      <c r="AC71" s="7">
        <v>0</v>
      </c>
    </row>
    <row r="72" spans="1:29" hidden="1" x14ac:dyDescent="0.2">
      <c r="A72" s="5" t="s">
        <v>244</v>
      </c>
      <c r="B72" s="5" t="s">
        <v>245</v>
      </c>
      <c r="C72" s="5" t="s">
        <v>246</v>
      </c>
      <c r="D72" s="5" t="s">
        <v>49</v>
      </c>
      <c r="E72" s="5" t="s">
        <v>41</v>
      </c>
      <c r="F72" s="6">
        <v>65</v>
      </c>
      <c r="G72" s="6">
        <v>67.643000000000001</v>
      </c>
      <c r="H72" s="6">
        <v>66.293999999999997</v>
      </c>
      <c r="I72" s="6">
        <v>64.983000000000004</v>
      </c>
      <c r="J72" s="6">
        <v>61.468000000000004</v>
      </c>
      <c r="K72" s="6">
        <v>58.787999999999997</v>
      </c>
      <c r="L72" s="6">
        <v>56.814</v>
      </c>
      <c r="M72" s="6">
        <v>55.444000000000003</v>
      </c>
      <c r="N72" s="6">
        <v>51.738</v>
      </c>
      <c r="O72" s="6">
        <v>50.811</v>
      </c>
      <c r="P72" s="6">
        <v>51</v>
      </c>
      <c r="Q72" s="6">
        <v>65</v>
      </c>
      <c r="R72" s="6">
        <v>62</v>
      </c>
      <c r="S72" s="6">
        <v>80</v>
      </c>
      <c r="T72" s="6">
        <v>85</v>
      </c>
      <c r="U72" s="6">
        <v>84</v>
      </c>
      <c r="V72" s="6">
        <v>84</v>
      </c>
      <c r="W72" s="6">
        <v>84</v>
      </c>
      <c r="X72" s="6">
        <v>87</v>
      </c>
      <c r="Y72" s="6">
        <v>86</v>
      </c>
      <c r="Z72" s="6">
        <v>-14</v>
      </c>
      <c r="AA72" s="7" t="s">
        <v>1148</v>
      </c>
      <c r="AB72" s="6">
        <v>35</v>
      </c>
      <c r="AC72" s="7">
        <v>0.68627000000000005</v>
      </c>
    </row>
    <row r="73" spans="1:29" hidden="1" x14ac:dyDescent="0.2">
      <c r="A73" s="5" t="s">
        <v>247</v>
      </c>
      <c r="B73" s="5" t="s">
        <v>248</v>
      </c>
      <c r="C73" s="5" t="s">
        <v>249</v>
      </c>
      <c r="D73" s="5" t="s">
        <v>91</v>
      </c>
      <c r="E73" s="5" t="s">
        <v>41</v>
      </c>
      <c r="F73" s="6">
        <v>20</v>
      </c>
      <c r="G73" s="6">
        <v>23.013000000000002</v>
      </c>
      <c r="H73" s="6">
        <v>25.797000000000001</v>
      </c>
      <c r="I73" s="6">
        <v>29.895</v>
      </c>
      <c r="J73" s="6">
        <v>32.988</v>
      </c>
      <c r="K73" s="6">
        <v>36.447000000000003</v>
      </c>
      <c r="L73" s="6">
        <v>38.503999999999998</v>
      </c>
      <c r="M73" s="6">
        <v>38.055999999999997</v>
      </c>
      <c r="N73" s="6">
        <v>41.792999999999999</v>
      </c>
      <c r="O73" s="6">
        <v>48.603999999999999</v>
      </c>
      <c r="P73" s="6">
        <v>47</v>
      </c>
      <c r="Q73" s="6">
        <v>47</v>
      </c>
      <c r="R73" s="6">
        <v>47</v>
      </c>
      <c r="S73" s="6">
        <v>47</v>
      </c>
      <c r="T73" s="6">
        <v>47</v>
      </c>
      <c r="U73" s="6">
        <v>47</v>
      </c>
      <c r="V73" s="6">
        <v>47</v>
      </c>
      <c r="W73" s="6">
        <v>47</v>
      </c>
      <c r="X73" s="6">
        <v>47</v>
      </c>
      <c r="Y73" s="6">
        <v>47</v>
      </c>
      <c r="Z73" s="6">
        <v>27</v>
      </c>
      <c r="AA73" s="7">
        <v>1.35</v>
      </c>
      <c r="AB73" s="6">
        <v>0</v>
      </c>
      <c r="AC73" s="7">
        <v>0</v>
      </c>
    </row>
    <row r="74" spans="1:29" hidden="1" x14ac:dyDescent="0.2">
      <c r="A74" s="5" t="s">
        <v>250</v>
      </c>
      <c r="B74" s="5" t="s">
        <v>251</v>
      </c>
      <c r="C74" s="5" t="s">
        <v>252</v>
      </c>
      <c r="D74" s="5" t="s">
        <v>106</v>
      </c>
      <c r="E74" s="5" t="s">
        <v>41</v>
      </c>
      <c r="F74" s="6">
        <v>236.001</v>
      </c>
      <c r="G74" s="6">
        <v>210.97800000000001</v>
      </c>
      <c r="H74" s="6">
        <v>217.83</v>
      </c>
      <c r="I74" s="6">
        <v>207.935</v>
      </c>
      <c r="J74" s="6">
        <v>193.39599999999999</v>
      </c>
      <c r="K74" s="6">
        <v>185.81899999999999</v>
      </c>
      <c r="L74" s="6">
        <v>180.44900000000001</v>
      </c>
      <c r="M74" s="6">
        <v>170.495</v>
      </c>
      <c r="N74" s="6">
        <v>161.25899999999999</v>
      </c>
      <c r="O74" s="6">
        <v>142.78700000000001</v>
      </c>
      <c r="P74" s="6">
        <v>135</v>
      </c>
      <c r="Q74" s="6">
        <v>131</v>
      </c>
      <c r="R74" s="6">
        <v>135</v>
      </c>
      <c r="S74" s="6">
        <v>126</v>
      </c>
      <c r="T74" s="6">
        <v>126</v>
      </c>
      <c r="U74" s="6">
        <v>128</v>
      </c>
      <c r="V74" s="6">
        <v>129</v>
      </c>
      <c r="W74" s="6">
        <v>127</v>
      </c>
      <c r="X74" s="6">
        <v>128</v>
      </c>
      <c r="Y74" s="6">
        <v>127</v>
      </c>
      <c r="Z74" s="6">
        <v>-101.001</v>
      </c>
      <c r="AA74" s="7" t="s">
        <v>1149</v>
      </c>
      <c r="AB74" s="6">
        <v>-8</v>
      </c>
      <c r="AC74" s="7" t="s">
        <v>1150</v>
      </c>
    </row>
    <row r="75" spans="1:29" hidden="1" x14ac:dyDescent="0.2">
      <c r="A75" s="5" t="s">
        <v>253</v>
      </c>
      <c r="B75" s="5" t="s">
        <v>254</v>
      </c>
      <c r="C75" s="5" t="s">
        <v>255</v>
      </c>
      <c r="D75" s="5" t="s">
        <v>91</v>
      </c>
      <c r="E75" s="5" t="s">
        <v>41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7">
        <v>0</v>
      </c>
      <c r="AB75" s="6">
        <v>0</v>
      </c>
      <c r="AC75" s="7">
        <v>0</v>
      </c>
    </row>
    <row r="76" spans="1:29" hidden="1" x14ac:dyDescent="0.2">
      <c r="A76" s="5" t="s">
        <v>256</v>
      </c>
      <c r="B76" s="5" t="s">
        <v>257</v>
      </c>
      <c r="C76" s="5" t="s">
        <v>258</v>
      </c>
      <c r="D76" s="5" t="s">
        <v>66</v>
      </c>
      <c r="E76" s="5" t="s">
        <v>41</v>
      </c>
      <c r="F76" s="6">
        <v>63.002000000000002</v>
      </c>
      <c r="G76" s="6">
        <v>58.238</v>
      </c>
      <c r="H76" s="6">
        <v>53.984999999999999</v>
      </c>
      <c r="I76" s="6">
        <v>50.3</v>
      </c>
      <c r="J76" s="6">
        <v>46.335999999999999</v>
      </c>
      <c r="K76" s="6">
        <v>44.326999999999998</v>
      </c>
      <c r="L76" s="6">
        <v>40.503</v>
      </c>
      <c r="M76" s="6">
        <v>35.966999999999999</v>
      </c>
      <c r="N76" s="6">
        <v>30.131</v>
      </c>
      <c r="O76" s="6">
        <v>23.099</v>
      </c>
      <c r="P76" s="6">
        <v>14</v>
      </c>
      <c r="Q76" s="6">
        <v>14</v>
      </c>
      <c r="R76" s="6">
        <v>14</v>
      </c>
      <c r="S76" s="6">
        <v>14</v>
      </c>
      <c r="T76" s="6">
        <v>14</v>
      </c>
      <c r="U76" s="6">
        <v>14</v>
      </c>
      <c r="V76" s="6">
        <v>14</v>
      </c>
      <c r="W76" s="6">
        <v>14</v>
      </c>
      <c r="X76" s="6">
        <v>14</v>
      </c>
      <c r="Y76" s="6">
        <v>14</v>
      </c>
      <c r="Z76" s="6">
        <v>-49.002000000000002</v>
      </c>
      <c r="AA76" s="7" t="s">
        <v>1151</v>
      </c>
      <c r="AB76" s="6">
        <v>0</v>
      </c>
      <c r="AC76" s="7">
        <v>0</v>
      </c>
    </row>
    <row r="77" spans="1:29" hidden="1" x14ac:dyDescent="0.2">
      <c r="A77" s="5" t="s">
        <v>259</v>
      </c>
      <c r="B77" s="5" t="s">
        <v>260</v>
      </c>
      <c r="C77" s="5" t="s">
        <v>261</v>
      </c>
      <c r="D77" s="5" t="s">
        <v>55</v>
      </c>
      <c r="E77" s="5" t="s">
        <v>41</v>
      </c>
      <c r="F77" s="6">
        <v>1112.644</v>
      </c>
      <c r="G77" s="6">
        <v>1188.838</v>
      </c>
      <c r="H77" s="6">
        <v>1170.0440000000001</v>
      </c>
      <c r="I77" s="6">
        <v>1199.6410000000001</v>
      </c>
      <c r="J77" s="6">
        <v>1206.723</v>
      </c>
      <c r="K77" s="6">
        <v>1265.029</v>
      </c>
      <c r="L77" s="6">
        <v>1309.2719999999999</v>
      </c>
      <c r="M77" s="6">
        <v>1310.0719999999999</v>
      </c>
      <c r="N77" s="6">
        <v>1334.2170000000001</v>
      </c>
      <c r="O77" s="6">
        <v>1418.4929999999999</v>
      </c>
      <c r="P77" s="6">
        <v>1464</v>
      </c>
      <c r="Q77" s="6">
        <v>1470</v>
      </c>
      <c r="R77" s="6">
        <v>1430</v>
      </c>
      <c r="S77" s="6">
        <v>1439</v>
      </c>
      <c r="T77" s="6">
        <v>1390</v>
      </c>
      <c r="U77" s="6">
        <v>1410</v>
      </c>
      <c r="V77" s="6">
        <v>1407</v>
      </c>
      <c r="W77" s="6">
        <v>1426</v>
      </c>
      <c r="X77" s="6">
        <v>1425</v>
      </c>
      <c r="Y77" s="6">
        <v>1419</v>
      </c>
      <c r="Z77" s="6">
        <v>351.35599999999999</v>
      </c>
      <c r="AA77" s="7">
        <v>0.31578000000000001</v>
      </c>
      <c r="AB77" s="6">
        <v>-45</v>
      </c>
      <c r="AC77" s="7" t="s">
        <v>1152</v>
      </c>
    </row>
    <row r="78" spans="1:29" hidden="1" x14ac:dyDescent="0.2">
      <c r="A78" s="5" t="s">
        <v>262</v>
      </c>
      <c r="B78" s="5" t="s">
        <v>263</v>
      </c>
      <c r="C78" s="5" t="s">
        <v>264</v>
      </c>
      <c r="D78" s="5" t="s">
        <v>91</v>
      </c>
      <c r="E78" s="5" t="s">
        <v>41</v>
      </c>
      <c r="F78" s="6">
        <v>2147.0360000000001</v>
      </c>
      <c r="G78" s="6">
        <v>2192.0010000000002</v>
      </c>
      <c r="H78" s="6">
        <v>2232.5369999999998</v>
      </c>
      <c r="I78" s="6">
        <v>2308.4760000000001</v>
      </c>
      <c r="J78" s="6">
        <v>2546.33</v>
      </c>
      <c r="K78" s="6">
        <v>2583.895</v>
      </c>
      <c r="L78" s="6">
        <v>2567.5100000000002</v>
      </c>
      <c r="M78" s="6">
        <v>2518.0329999999999</v>
      </c>
      <c r="N78" s="6">
        <v>2523.6759999999999</v>
      </c>
      <c r="O78" s="6">
        <v>2266.5500000000002</v>
      </c>
      <c r="P78" s="6">
        <v>2403</v>
      </c>
      <c r="Q78" s="6">
        <v>2403</v>
      </c>
      <c r="R78" s="6">
        <v>2177</v>
      </c>
      <c r="S78" s="6">
        <v>2148</v>
      </c>
      <c r="T78" s="6">
        <v>2324</v>
      </c>
      <c r="U78" s="6">
        <v>2064.973</v>
      </c>
      <c r="V78" s="6">
        <v>2357.9850000000001</v>
      </c>
      <c r="W78" s="6">
        <v>2475.9940000000001</v>
      </c>
      <c r="X78" s="6">
        <v>2558.9949999999999</v>
      </c>
      <c r="Y78" s="6">
        <v>2543.9940000000001</v>
      </c>
      <c r="Z78" s="6">
        <v>255.964</v>
      </c>
      <c r="AA78" s="7">
        <v>0.11922000000000001</v>
      </c>
      <c r="AB78" s="6">
        <v>140.994</v>
      </c>
      <c r="AC78" s="7">
        <v>5.867E-2</v>
      </c>
    </row>
    <row r="79" spans="1:29" hidden="1" x14ac:dyDescent="0.2">
      <c r="A79" s="5" t="s">
        <v>265</v>
      </c>
      <c r="B79" s="5" t="s">
        <v>266</v>
      </c>
      <c r="C79" s="5" t="s">
        <v>267</v>
      </c>
      <c r="D79" s="5" t="s">
        <v>40</v>
      </c>
      <c r="E79" s="5" t="s">
        <v>41</v>
      </c>
      <c r="F79" s="6">
        <v>44</v>
      </c>
      <c r="G79" s="6">
        <v>66.516999999999996</v>
      </c>
      <c r="H79" s="6">
        <v>62.755000000000003</v>
      </c>
      <c r="I79" s="6">
        <v>62.451999999999998</v>
      </c>
      <c r="J79" s="6">
        <v>68.046999999999997</v>
      </c>
      <c r="K79" s="6">
        <v>60.774999999999999</v>
      </c>
      <c r="L79" s="6">
        <v>55.802</v>
      </c>
      <c r="M79" s="6">
        <v>52.36</v>
      </c>
      <c r="N79" s="6">
        <v>50.756</v>
      </c>
      <c r="O79" s="6">
        <v>50.787999999999997</v>
      </c>
      <c r="P79" s="6">
        <v>51</v>
      </c>
      <c r="Q79" s="6">
        <v>54</v>
      </c>
      <c r="R79" s="6">
        <v>55</v>
      </c>
      <c r="S79" s="6">
        <v>54</v>
      </c>
      <c r="T79" s="6">
        <v>55</v>
      </c>
      <c r="U79" s="6">
        <v>55</v>
      </c>
      <c r="V79" s="6">
        <v>55</v>
      </c>
      <c r="W79" s="6">
        <v>57</v>
      </c>
      <c r="X79" s="6">
        <v>57</v>
      </c>
      <c r="Y79" s="6">
        <v>57</v>
      </c>
      <c r="Z79" s="6">
        <v>7</v>
      </c>
      <c r="AA79" s="7">
        <v>0.15909000000000001</v>
      </c>
      <c r="AB79" s="6">
        <v>6</v>
      </c>
      <c r="AC79" s="7">
        <v>0.11765</v>
      </c>
    </row>
    <row r="80" spans="1:29" hidden="1" x14ac:dyDescent="0.2">
      <c r="A80" s="5" t="s">
        <v>268</v>
      </c>
      <c r="B80" s="5" t="s">
        <v>269</v>
      </c>
      <c r="C80" s="5" t="s">
        <v>270</v>
      </c>
      <c r="D80" s="5" t="s">
        <v>49</v>
      </c>
      <c r="E80" s="5" t="s">
        <v>41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7">
        <v>0</v>
      </c>
      <c r="AB80" s="6">
        <v>0</v>
      </c>
      <c r="AC80" s="7">
        <v>0</v>
      </c>
    </row>
    <row r="81" spans="1:29" hidden="1" x14ac:dyDescent="0.2">
      <c r="A81" s="5" t="s">
        <v>272</v>
      </c>
      <c r="B81" s="5" t="s">
        <v>273</v>
      </c>
      <c r="C81" s="5" t="s">
        <v>274</v>
      </c>
      <c r="D81" s="5" t="s">
        <v>106</v>
      </c>
      <c r="E81" s="5" t="s">
        <v>41</v>
      </c>
      <c r="F81" s="6">
        <v>3</v>
      </c>
      <c r="G81" s="6">
        <v>3.1779999999999999</v>
      </c>
      <c r="H81" s="6">
        <v>3.7559999999999998</v>
      </c>
      <c r="I81" s="6">
        <v>4.0999999999999996</v>
      </c>
      <c r="J81" s="6">
        <v>4.4340000000000002</v>
      </c>
      <c r="K81" s="6">
        <v>5.0839999999999996</v>
      </c>
      <c r="L81" s="6">
        <v>5.35</v>
      </c>
      <c r="M81" s="6">
        <v>5.81</v>
      </c>
      <c r="N81" s="6">
        <v>5.9989999999999997</v>
      </c>
      <c r="O81" s="6">
        <v>5.9630000000000001</v>
      </c>
      <c r="P81" s="6">
        <v>6</v>
      </c>
      <c r="Q81" s="6">
        <v>6</v>
      </c>
      <c r="R81" s="6">
        <v>6</v>
      </c>
      <c r="S81" s="6">
        <v>6</v>
      </c>
      <c r="T81" s="6">
        <v>6</v>
      </c>
      <c r="U81" s="6">
        <v>6</v>
      </c>
      <c r="V81" s="6">
        <v>6</v>
      </c>
      <c r="W81" s="6">
        <v>6</v>
      </c>
      <c r="X81" s="6">
        <v>6</v>
      </c>
      <c r="Y81" s="6">
        <v>6</v>
      </c>
      <c r="Z81" s="6">
        <v>3</v>
      </c>
      <c r="AA81" s="7">
        <v>1</v>
      </c>
      <c r="AB81" s="6">
        <v>0</v>
      </c>
      <c r="AC81" s="7">
        <v>0</v>
      </c>
    </row>
    <row r="82" spans="1:29" hidden="1" x14ac:dyDescent="0.2">
      <c r="A82" s="5" t="s">
        <v>275</v>
      </c>
      <c r="B82" s="5" t="s">
        <v>276</v>
      </c>
      <c r="C82" s="5" t="s">
        <v>277</v>
      </c>
      <c r="D82" s="5" t="s">
        <v>66</v>
      </c>
      <c r="E82" s="5" t="s">
        <v>41</v>
      </c>
      <c r="F82" s="6">
        <v>260.19499999999999</v>
      </c>
      <c r="G82" s="6">
        <v>245.18899999999999</v>
      </c>
      <c r="H82" s="6">
        <v>232.52500000000001</v>
      </c>
      <c r="I82" s="6">
        <v>217.57599999999999</v>
      </c>
      <c r="J82" s="6">
        <v>202.62100000000001</v>
      </c>
      <c r="K82" s="6">
        <v>189.65799999999999</v>
      </c>
      <c r="L82" s="6">
        <v>175.226</v>
      </c>
      <c r="M82" s="6">
        <v>161.005</v>
      </c>
      <c r="N82" s="6">
        <v>146.47</v>
      </c>
      <c r="O82" s="6">
        <v>132.363</v>
      </c>
      <c r="P82" s="6">
        <v>117</v>
      </c>
      <c r="Q82" s="6">
        <v>112</v>
      </c>
      <c r="R82" s="6">
        <v>131</v>
      </c>
      <c r="S82" s="6">
        <v>131</v>
      </c>
      <c r="T82" s="6">
        <v>134</v>
      </c>
      <c r="U82" s="6">
        <v>135</v>
      </c>
      <c r="V82" s="6">
        <v>126</v>
      </c>
      <c r="W82" s="6">
        <v>126</v>
      </c>
      <c r="X82" s="6">
        <v>155</v>
      </c>
      <c r="Y82" s="6">
        <v>146</v>
      </c>
      <c r="Z82" s="6">
        <v>-143.19499999999999</v>
      </c>
      <c r="AA82" s="7" t="s">
        <v>1153</v>
      </c>
      <c r="AB82" s="6">
        <v>29</v>
      </c>
      <c r="AC82" s="7">
        <v>0.24786</v>
      </c>
    </row>
    <row r="83" spans="1:29" hidden="1" x14ac:dyDescent="0.2">
      <c r="A83" s="5" t="s">
        <v>279</v>
      </c>
      <c r="B83" s="5" t="s">
        <v>280</v>
      </c>
      <c r="C83" s="5" t="s">
        <v>281</v>
      </c>
      <c r="D83" s="5" t="s">
        <v>106</v>
      </c>
      <c r="E83" s="5" t="s">
        <v>41</v>
      </c>
      <c r="F83" s="6">
        <v>256.00099999999998</v>
      </c>
      <c r="G83" s="6">
        <v>264.726</v>
      </c>
      <c r="H83" s="6">
        <v>272.30599999999998</v>
      </c>
      <c r="I83" s="6">
        <v>276.17899999999997</v>
      </c>
      <c r="J83" s="6">
        <v>285.70400000000001</v>
      </c>
      <c r="K83" s="6">
        <v>296.68700000000001</v>
      </c>
      <c r="L83" s="6">
        <v>302.899</v>
      </c>
      <c r="M83" s="6">
        <v>304.98099999999999</v>
      </c>
      <c r="N83" s="6">
        <v>313.91399999999999</v>
      </c>
      <c r="O83" s="6">
        <v>322.64100000000002</v>
      </c>
      <c r="P83" s="6">
        <v>329</v>
      </c>
      <c r="Q83" s="6">
        <v>317</v>
      </c>
      <c r="R83" s="6">
        <v>320</v>
      </c>
      <c r="S83" s="6">
        <v>322</v>
      </c>
      <c r="T83" s="6">
        <v>321</v>
      </c>
      <c r="U83" s="6">
        <v>323</v>
      </c>
      <c r="V83" s="6">
        <v>330</v>
      </c>
      <c r="W83" s="6">
        <v>328</v>
      </c>
      <c r="X83" s="6">
        <v>319</v>
      </c>
      <c r="Y83" s="6">
        <v>322</v>
      </c>
      <c r="Z83" s="6">
        <v>72.998999999999995</v>
      </c>
      <c r="AA83" s="7">
        <v>0.28515000000000001</v>
      </c>
      <c r="AB83" s="6">
        <v>-7</v>
      </c>
      <c r="AC83" s="7" t="s">
        <v>1154</v>
      </c>
    </row>
    <row r="84" spans="1:29" hidden="1" x14ac:dyDescent="0.2">
      <c r="A84" s="5" t="s">
        <v>282</v>
      </c>
      <c r="B84" s="5" t="s">
        <v>283</v>
      </c>
      <c r="C84" s="5" t="s">
        <v>284</v>
      </c>
      <c r="D84" s="5" t="s">
        <v>40</v>
      </c>
      <c r="E84" s="5" t="s">
        <v>41</v>
      </c>
      <c r="F84" s="6">
        <v>6</v>
      </c>
      <c r="G84" s="6">
        <v>5.7530000000000001</v>
      </c>
      <c r="H84" s="6">
        <v>6.0049999999999999</v>
      </c>
      <c r="I84" s="6">
        <v>5.5380000000000003</v>
      </c>
      <c r="J84" s="6">
        <v>5.2480000000000002</v>
      </c>
      <c r="K84" s="6">
        <v>5.1630000000000003</v>
      </c>
      <c r="L84" s="6">
        <v>5.3369999999999997</v>
      </c>
      <c r="M84" s="6">
        <v>5.2370000000000001</v>
      </c>
      <c r="N84" s="6">
        <v>4.6779999999999999</v>
      </c>
      <c r="O84" s="6">
        <v>4.3559999999999999</v>
      </c>
      <c r="P84" s="6">
        <v>4</v>
      </c>
      <c r="Q84" s="6">
        <v>4</v>
      </c>
      <c r="R84" s="6">
        <v>4</v>
      </c>
      <c r="S84" s="6">
        <v>4</v>
      </c>
      <c r="T84" s="6">
        <v>4</v>
      </c>
      <c r="U84" s="6">
        <v>4</v>
      </c>
      <c r="V84" s="6">
        <v>4</v>
      </c>
      <c r="W84" s="6">
        <v>4</v>
      </c>
      <c r="X84" s="6">
        <v>4</v>
      </c>
      <c r="Y84" s="6">
        <v>4</v>
      </c>
      <c r="Z84" s="6">
        <v>-2</v>
      </c>
      <c r="AA84" s="7" t="s">
        <v>1155</v>
      </c>
      <c r="AB84" s="6">
        <v>0</v>
      </c>
      <c r="AC84" s="7">
        <v>0</v>
      </c>
    </row>
    <row r="85" spans="1:29" hidden="1" x14ac:dyDescent="0.2">
      <c r="A85" s="5" t="s">
        <v>285</v>
      </c>
      <c r="B85" s="5" t="s">
        <v>286</v>
      </c>
      <c r="C85" s="5" t="s">
        <v>287</v>
      </c>
      <c r="D85" s="5" t="s">
        <v>55</v>
      </c>
      <c r="E85" s="5" t="s">
        <v>41</v>
      </c>
      <c r="F85" s="6">
        <v>4128.8270000000002</v>
      </c>
      <c r="G85" s="6">
        <v>4190.0690000000004</v>
      </c>
      <c r="H85" s="6">
        <v>4123.2060000000001</v>
      </c>
      <c r="I85" s="6">
        <v>4117.2820000000002</v>
      </c>
      <c r="J85" s="6">
        <v>4073.973</v>
      </c>
      <c r="K85" s="6">
        <v>4113.8559999999998</v>
      </c>
      <c r="L85" s="6">
        <v>4142.1540000000005</v>
      </c>
      <c r="M85" s="6">
        <v>4104.7749999999996</v>
      </c>
      <c r="N85" s="6">
        <v>4088.1390000000001</v>
      </c>
      <c r="O85" s="6">
        <v>4143.8180000000002</v>
      </c>
      <c r="P85" s="6">
        <v>4150</v>
      </c>
      <c r="Q85" s="6">
        <v>4144</v>
      </c>
      <c r="R85" s="6">
        <v>4266</v>
      </c>
      <c r="S85" s="6">
        <v>4223</v>
      </c>
      <c r="T85" s="6">
        <v>3988</v>
      </c>
      <c r="U85" s="6">
        <v>3625.8780000000002</v>
      </c>
      <c r="V85" s="6">
        <v>3506.4969999999998</v>
      </c>
      <c r="W85" s="6">
        <v>3574.6</v>
      </c>
      <c r="X85" s="6">
        <v>3784.7570000000001</v>
      </c>
      <c r="Y85" s="6">
        <v>3562.17</v>
      </c>
      <c r="Z85" s="6">
        <v>21.172999999999998</v>
      </c>
      <c r="AA85" s="7">
        <v>5.13E-3</v>
      </c>
      <c r="AB85" s="6">
        <v>-587.83000000000004</v>
      </c>
      <c r="AC85" s="7" t="s">
        <v>1156</v>
      </c>
    </row>
    <row r="86" spans="1:29" hidden="1" x14ac:dyDescent="0.2">
      <c r="A86" s="5" t="s">
        <v>288</v>
      </c>
      <c r="B86" s="5" t="s">
        <v>289</v>
      </c>
      <c r="C86" s="5" t="s">
        <v>290</v>
      </c>
      <c r="D86" s="5" t="s">
        <v>73</v>
      </c>
      <c r="E86" s="5" t="s">
        <v>41</v>
      </c>
      <c r="F86" s="6">
        <v>493</v>
      </c>
      <c r="G86" s="6">
        <v>559.05200000000002</v>
      </c>
      <c r="H86" s="6">
        <v>620.05600000000004</v>
      </c>
      <c r="I86" s="6">
        <v>666.61300000000006</v>
      </c>
      <c r="J86" s="6">
        <v>718.08100000000002</v>
      </c>
      <c r="K86" s="6">
        <v>781.61</v>
      </c>
      <c r="L86" s="6">
        <v>824.41399999999999</v>
      </c>
      <c r="M86" s="6">
        <v>955.59900000000005</v>
      </c>
      <c r="N86" s="6">
        <v>960.149</v>
      </c>
      <c r="O86" s="6">
        <v>1038.703</v>
      </c>
      <c r="P86" s="6">
        <v>1000</v>
      </c>
      <c r="Q86" s="6">
        <v>1009.253</v>
      </c>
      <c r="R86" s="6">
        <v>1015.027</v>
      </c>
      <c r="S86" s="6">
        <v>1036.2080000000001</v>
      </c>
      <c r="T86" s="6">
        <v>1011.216</v>
      </c>
      <c r="U86" s="6">
        <v>978.55100000000004</v>
      </c>
      <c r="V86" s="6">
        <v>964.67200000000003</v>
      </c>
      <c r="W86" s="6">
        <v>970.48199999999997</v>
      </c>
      <c r="X86" s="6">
        <v>984.57500000000005</v>
      </c>
      <c r="Y86" s="6">
        <v>988.36800000000005</v>
      </c>
      <c r="Z86" s="6">
        <v>507</v>
      </c>
      <c r="AA86" s="7">
        <v>1.0284</v>
      </c>
      <c r="AB86" s="6">
        <v>-11.632</v>
      </c>
      <c r="AC86" s="7" t="s">
        <v>1157</v>
      </c>
    </row>
    <row r="87" spans="1:29" hidden="1" x14ac:dyDescent="0.2">
      <c r="A87" s="5" t="s">
        <v>291</v>
      </c>
      <c r="B87" s="5" t="s">
        <v>292</v>
      </c>
      <c r="C87" s="5" t="s">
        <v>293</v>
      </c>
      <c r="D87" s="5" t="s">
        <v>49</v>
      </c>
      <c r="E87" s="5" t="s">
        <v>41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7">
        <v>0</v>
      </c>
      <c r="AB87" s="6">
        <v>0</v>
      </c>
      <c r="AC87" s="7">
        <v>0</v>
      </c>
    </row>
    <row r="88" spans="1:29" hidden="1" x14ac:dyDescent="0.2">
      <c r="A88" s="5" t="s">
        <v>294</v>
      </c>
      <c r="B88" s="5" t="s">
        <v>295</v>
      </c>
      <c r="C88" s="5" t="s">
        <v>296</v>
      </c>
      <c r="D88" s="5" t="s">
        <v>66</v>
      </c>
      <c r="E88" s="5" t="s">
        <v>41</v>
      </c>
      <c r="F88" s="6">
        <v>490.35500000000002</v>
      </c>
      <c r="G88" s="6">
        <v>546.07299999999998</v>
      </c>
      <c r="H88" s="6">
        <v>607.34699999999998</v>
      </c>
      <c r="I88" s="6">
        <v>663.04499999999996</v>
      </c>
      <c r="J88" s="6">
        <v>718.16899999999998</v>
      </c>
      <c r="K88" s="6">
        <v>780.76900000000001</v>
      </c>
      <c r="L88" s="6">
        <v>838.12</v>
      </c>
      <c r="M88" s="6">
        <v>896.55499999999995</v>
      </c>
      <c r="N88" s="6">
        <v>953.26599999999996</v>
      </c>
      <c r="O88" s="6">
        <v>1012.936</v>
      </c>
      <c r="P88" s="6">
        <v>1062</v>
      </c>
      <c r="Q88" s="6">
        <v>1079</v>
      </c>
      <c r="R88" s="6">
        <v>1046</v>
      </c>
      <c r="S88" s="6">
        <v>1020</v>
      </c>
      <c r="T88" s="6">
        <v>1060</v>
      </c>
      <c r="U88" s="6">
        <v>1057</v>
      </c>
      <c r="V88" s="6">
        <v>1053</v>
      </c>
      <c r="W88" s="6">
        <v>1023</v>
      </c>
      <c r="X88" s="6">
        <v>1001</v>
      </c>
      <c r="Y88" s="6">
        <v>980</v>
      </c>
      <c r="Z88" s="6">
        <v>571.64499999999998</v>
      </c>
      <c r="AA88" s="7">
        <v>1.16578</v>
      </c>
      <c r="AB88" s="6">
        <v>-82</v>
      </c>
      <c r="AC88" s="7" t="s">
        <v>1158</v>
      </c>
    </row>
    <row r="89" spans="1:29" hidden="1" x14ac:dyDescent="0.2">
      <c r="A89" s="5" t="s">
        <v>297</v>
      </c>
      <c r="B89" s="5" t="s">
        <v>298</v>
      </c>
      <c r="C89" s="5" t="s">
        <v>299</v>
      </c>
      <c r="D89" s="5" t="s">
        <v>55</v>
      </c>
      <c r="E89" s="5" t="s">
        <v>41</v>
      </c>
      <c r="F89" s="6">
        <v>48</v>
      </c>
      <c r="G89" s="6">
        <v>60.823</v>
      </c>
      <c r="H89" s="6">
        <v>69.656999999999996</v>
      </c>
      <c r="I89" s="6">
        <v>81.747</v>
      </c>
      <c r="J89" s="6">
        <v>91.194999999999993</v>
      </c>
      <c r="K89" s="6">
        <v>102.42400000000001</v>
      </c>
      <c r="L89" s="6">
        <v>112.886</v>
      </c>
      <c r="M89" s="6">
        <v>123.518</v>
      </c>
      <c r="N89" s="6">
        <v>135.09399999999999</v>
      </c>
      <c r="O89" s="6">
        <v>150.15799999999999</v>
      </c>
      <c r="P89" s="6">
        <v>155</v>
      </c>
      <c r="Q89" s="6">
        <v>155</v>
      </c>
      <c r="R89" s="6">
        <v>155</v>
      </c>
      <c r="S89" s="6">
        <v>155</v>
      </c>
      <c r="T89" s="6">
        <v>155</v>
      </c>
      <c r="U89" s="6">
        <v>155</v>
      </c>
      <c r="V89" s="6">
        <v>199</v>
      </c>
      <c r="W89" s="6">
        <v>191</v>
      </c>
      <c r="X89" s="6">
        <v>200</v>
      </c>
      <c r="Y89" s="6">
        <v>204</v>
      </c>
      <c r="Z89" s="6">
        <v>107</v>
      </c>
      <c r="AA89" s="7">
        <v>2.2291699999999999</v>
      </c>
      <c r="AB89" s="6">
        <v>49</v>
      </c>
      <c r="AC89" s="7">
        <v>0.31613000000000002</v>
      </c>
    </row>
    <row r="90" spans="1:29" hidden="1" x14ac:dyDescent="0.2">
      <c r="A90" s="5" t="s">
        <v>300</v>
      </c>
      <c r="B90" s="5" t="s">
        <v>301</v>
      </c>
      <c r="C90" s="5" t="s">
        <v>302</v>
      </c>
      <c r="D90" s="5" t="s">
        <v>66</v>
      </c>
      <c r="E90" s="5" t="s">
        <v>41</v>
      </c>
      <c r="F90" s="6">
        <v>140.00899999999999</v>
      </c>
      <c r="G90" s="6">
        <v>137.89599999999999</v>
      </c>
      <c r="H90" s="6">
        <v>137.101</v>
      </c>
      <c r="I90" s="6">
        <v>137.864</v>
      </c>
      <c r="J90" s="6">
        <v>138.34299999999999</v>
      </c>
      <c r="K90" s="6">
        <v>145.15700000000001</v>
      </c>
      <c r="L90" s="6">
        <v>148.011</v>
      </c>
      <c r="M90" s="6">
        <v>149.703</v>
      </c>
      <c r="N90" s="6">
        <v>147.423</v>
      </c>
      <c r="O90" s="6">
        <v>139.65</v>
      </c>
      <c r="P90" s="6">
        <v>116</v>
      </c>
      <c r="Q90" s="6">
        <v>111.998</v>
      </c>
      <c r="R90" s="6">
        <v>119</v>
      </c>
      <c r="S90" s="6">
        <v>117.997</v>
      </c>
      <c r="T90" s="6">
        <v>110.998</v>
      </c>
      <c r="U90" s="6">
        <v>112.97799999999999</v>
      </c>
      <c r="V90" s="6">
        <v>97.983000000000004</v>
      </c>
      <c r="W90" s="6">
        <v>108.98</v>
      </c>
      <c r="X90" s="6">
        <v>107.97799999999999</v>
      </c>
      <c r="Y90" s="6">
        <v>107.98</v>
      </c>
      <c r="Z90" s="6">
        <v>-24.009</v>
      </c>
      <c r="AA90" s="7" t="s">
        <v>1159</v>
      </c>
      <c r="AB90" s="6">
        <v>-8.02</v>
      </c>
      <c r="AC90" s="7" t="s">
        <v>1160</v>
      </c>
    </row>
    <row r="91" spans="1:29" hidden="1" x14ac:dyDescent="0.2">
      <c r="A91" s="5" t="s">
        <v>303</v>
      </c>
      <c r="B91" s="5" t="s">
        <v>304</v>
      </c>
      <c r="C91" s="5" t="s">
        <v>305</v>
      </c>
      <c r="D91" s="5" t="s">
        <v>62</v>
      </c>
      <c r="E91" s="5" t="s">
        <v>41</v>
      </c>
      <c r="F91" s="6">
        <v>8</v>
      </c>
      <c r="G91" s="6">
        <v>7.4969999999999999</v>
      </c>
      <c r="H91" s="6">
        <v>7.4889999999999999</v>
      </c>
      <c r="I91" s="6">
        <v>6.3369999999999997</v>
      </c>
      <c r="J91" s="6">
        <v>8.7219999999999995</v>
      </c>
      <c r="K91" s="6">
        <v>7.9420000000000002</v>
      </c>
      <c r="L91" s="6">
        <v>7.3739999999999997</v>
      </c>
      <c r="M91" s="6">
        <v>7.1980000000000004</v>
      </c>
      <c r="N91" s="6">
        <v>5.61</v>
      </c>
      <c r="O91" s="6">
        <v>5.65</v>
      </c>
      <c r="P91" s="6">
        <v>5</v>
      </c>
      <c r="Q91" s="6">
        <v>5</v>
      </c>
      <c r="R91" s="6">
        <v>5</v>
      </c>
      <c r="S91" s="6">
        <v>5</v>
      </c>
      <c r="T91" s="6">
        <v>5</v>
      </c>
      <c r="U91" s="6">
        <v>5</v>
      </c>
      <c r="V91" s="6">
        <v>5</v>
      </c>
      <c r="W91" s="6">
        <v>5</v>
      </c>
      <c r="X91" s="6">
        <v>5</v>
      </c>
      <c r="Y91" s="6">
        <v>5</v>
      </c>
      <c r="Z91" s="6">
        <v>-3</v>
      </c>
      <c r="AA91" s="7" t="s">
        <v>1161</v>
      </c>
      <c r="AB91" s="6">
        <v>0</v>
      </c>
      <c r="AC91" s="7">
        <v>0</v>
      </c>
    </row>
    <row r="92" spans="1:29" hidden="1" x14ac:dyDescent="0.2">
      <c r="A92" s="5" t="s">
        <v>306</v>
      </c>
      <c r="B92" s="5" t="s">
        <v>307</v>
      </c>
      <c r="C92" s="5" t="s">
        <v>308</v>
      </c>
      <c r="D92" s="5" t="s">
        <v>66</v>
      </c>
      <c r="E92" s="5" t="s">
        <v>41</v>
      </c>
      <c r="F92" s="6">
        <v>1777.415</v>
      </c>
      <c r="G92" s="6">
        <v>1777.1790000000001</v>
      </c>
      <c r="H92" s="6">
        <v>1788.558</v>
      </c>
      <c r="I92" s="6">
        <v>1807.374</v>
      </c>
      <c r="J92" s="6">
        <v>1829.8150000000001</v>
      </c>
      <c r="K92" s="6">
        <v>1895.9359999999999</v>
      </c>
      <c r="L92" s="6">
        <v>1953.7660000000001</v>
      </c>
      <c r="M92" s="6">
        <v>1896.2049999999999</v>
      </c>
      <c r="N92" s="6">
        <v>1885.645</v>
      </c>
      <c r="O92" s="6">
        <v>1856.67</v>
      </c>
      <c r="P92" s="6">
        <v>1782</v>
      </c>
      <c r="Q92" s="6">
        <v>1782</v>
      </c>
      <c r="R92" s="6">
        <v>1757</v>
      </c>
      <c r="S92" s="6">
        <v>1654</v>
      </c>
      <c r="T92" s="6">
        <v>1540</v>
      </c>
      <c r="U92" s="6">
        <v>1460</v>
      </c>
      <c r="V92" s="6">
        <v>1503</v>
      </c>
      <c r="W92" s="6">
        <v>1505</v>
      </c>
      <c r="X92" s="6">
        <v>1574</v>
      </c>
      <c r="Y92" s="6">
        <v>1559</v>
      </c>
      <c r="Z92" s="6">
        <v>4.585</v>
      </c>
      <c r="AA92" s="7">
        <v>2.5799999999999998E-3</v>
      </c>
      <c r="AB92" s="6">
        <v>-223</v>
      </c>
      <c r="AC92" s="7" t="s">
        <v>1162</v>
      </c>
    </row>
    <row r="93" spans="1:29" hidden="1" x14ac:dyDescent="0.2">
      <c r="A93" s="5" t="s">
        <v>309</v>
      </c>
      <c r="B93" s="5" t="s">
        <v>310</v>
      </c>
      <c r="C93" s="5" t="s">
        <v>311</v>
      </c>
      <c r="D93" s="5" t="s">
        <v>49</v>
      </c>
      <c r="E93" s="5" t="s">
        <v>41</v>
      </c>
      <c r="F93" s="6">
        <v>11.696</v>
      </c>
      <c r="G93" s="6">
        <v>12.153</v>
      </c>
      <c r="H93" s="6">
        <v>11.891999999999999</v>
      </c>
      <c r="I93" s="6">
        <v>11.635999999999999</v>
      </c>
      <c r="J93" s="6">
        <v>10.987</v>
      </c>
      <c r="K93" s="6">
        <v>10.488</v>
      </c>
      <c r="L93" s="6">
        <v>10.115</v>
      </c>
      <c r="M93" s="6">
        <v>9.8520000000000003</v>
      </c>
      <c r="N93" s="6">
        <v>9.1739999999999995</v>
      </c>
      <c r="O93" s="6">
        <v>8.9879999999999995</v>
      </c>
      <c r="P93" s="6">
        <v>9</v>
      </c>
      <c r="Q93" s="6">
        <v>9</v>
      </c>
      <c r="R93" s="6">
        <v>9</v>
      </c>
      <c r="S93" s="6">
        <v>9</v>
      </c>
      <c r="T93" s="6">
        <v>9</v>
      </c>
      <c r="U93" s="6">
        <v>9</v>
      </c>
      <c r="V93" s="6">
        <v>9</v>
      </c>
      <c r="W93" s="6">
        <v>9</v>
      </c>
      <c r="X93" s="6">
        <v>9</v>
      </c>
      <c r="Y93" s="6">
        <v>9</v>
      </c>
      <c r="Z93" s="6">
        <v>-2.6960000000000002</v>
      </c>
      <c r="AA93" s="7" t="s">
        <v>1163</v>
      </c>
      <c r="AB93" s="6">
        <v>0</v>
      </c>
      <c r="AC93" s="7">
        <v>0</v>
      </c>
    </row>
    <row r="94" spans="1:29" hidden="1" x14ac:dyDescent="0.2">
      <c r="A94" s="5" t="s">
        <v>312</v>
      </c>
      <c r="B94" s="5" t="s">
        <v>313</v>
      </c>
      <c r="C94" s="5" t="s">
        <v>314</v>
      </c>
      <c r="D94" s="5" t="s">
        <v>49</v>
      </c>
      <c r="E94" s="5" t="s">
        <v>41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7">
        <v>0</v>
      </c>
      <c r="AB94" s="6">
        <v>0</v>
      </c>
      <c r="AC94" s="7">
        <v>0</v>
      </c>
    </row>
    <row r="95" spans="1:29" hidden="1" x14ac:dyDescent="0.2">
      <c r="A95" s="5" t="s">
        <v>316</v>
      </c>
      <c r="B95" s="5" t="s">
        <v>317</v>
      </c>
      <c r="C95" s="5" t="s">
        <v>318</v>
      </c>
      <c r="D95" s="5" t="s">
        <v>73</v>
      </c>
      <c r="E95" s="5" t="s">
        <v>41</v>
      </c>
      <c r="F95" s="6">
        <v>0</v>
      </c>
      <c r="G95" s="6">
        <v>0.29699999999999999</v>
      </c>
      <c r="H95" s="6">
        <v>0.58299999999999996</v>
      </c>
      <c r="I95" s="6">
        <v>0.871</v>
      </c>
      <c r="J95" s="6">
        <v>1.1679999999999999</v>
      </c>
      <c r="K95" s="6">
        <v>1.466</v>
      </c>
      <c r="L95" s="6">
        <v>1.8939999999999999</v>
      </c>
      <c r="M95" s="6">
        <v>2.1389999999999998</v>
      </c>
      <c r="N95" s="6">
        <v>2.5049999999999999</v>
      </c>
      <c r="O95" s="6">
        <v>2.78</v>
      </c>
      <c r="P95" s="6">
        <v>3</v>
      </c>
      <c r="Q95" s="6">
        <v>3</v>
      </c>
      <c r="R95" s="6">
        <v>3</v>
      </c>
      <c r="S95" s="6">
        <v>3</v>
      </c>
      <c r="T95" s="6">
        <v>3</v>
      </c>
      <c r="U95" s="6">
        <v>3</v>
      </c>
      <c r="V95" s="6">
        <v>3</v>
      </c>
      <c r="W95" s="6">
        <v>3</v>
      </c>
      <c r="X95" s="6">
        <v>3</v>
      </c>
      <c r="Y95" s="6">
        <v>3</v>
      </c>
      <c r="Z95" s="6">
        <v>3</v>
      </c>
      <c r="AA95" s="7">
        <v>0</v>
      </c>
      <c r="AB95" s="6">
        <v>0</v>
      </c>
      <c r="AC95" s="7">
        <v>0</v>
      </c>
    </row>
    <row r="96" spans="1:29" hidden="1" x14ac:dyDescent="0.2">
      <c r="A96" s="5" t="s">
        <v>320</v>
      </c>
      <c r="B96" s="5" t="s">
        <v>321</v>
      </c>
      <c r="C96" s="5" t="s">
        <v>322</v>
      </c>
      <c r="D96" s="5" t="s">
        <v>91</v>
      </c>
      <c r="E96" s="5" t="s">
        <v>41</v>
      </c>
      <c r="F96" s="6">
        <v>159</v>
      </c>
      <c r="G96" s="6">
        <v>149.62</v>
      </c>
      <c r="H96" s="6">
        <v>140.482</v>
      </c>
      <c r="I96" s="6">
        <v>132.86199999999999</v>
      </c>
      <c r="J96" s="6">
        <v>126.53700000000001</v>
      </c>
      <c r="K96" s="6">
        <v>120.075</v>
      </c>
      <c r="L96" s="6">
        <v>120.54</v>
      </c>
      <c r="M96" s="6">
        <v>109.68300000000001</v>
      </c>
      <c r="N96" s="6">
        <v>103.78400000000001</v>
      </c>
      <c r="O96" s="6">
        <v>95.066999999999993</v>
      </c>
      <c r="P96" s="6">
        <v>86</v>
      </c>
      <c r="Q96" s="6">
        <v>81</v>
      </c>
      <c r="R96" s="6">
        <v>65</v>
      </c>
      <c r="S96" s="6">
        <v>62</v>
      </c>
      <c r="T96" s="6">
        <v>62</v>
      </c>
      <c r="U96" s="6">
        <v>63</v>
      </c>
      <c r="V96" s="6">
        <v>65</v>
      </c>
      <c r="W96" s="6">
        <v>65</v>
      </c>
      <c r="X96" s="6">
        <v>65</v>
      </c>
      <c r="Y96" s="6">
        <v>65</v>
      </c>
      <c r="Z96" s="6">
        <v>-73</v>
      </c>
      <c r="AA96" s="7" t="s">
        <v>1164</v>
      </c>
      <c r="AB96" s="6">
        <v>-21</v>
      </c>
      <c r="AC96" s="7" t="s">
        <v>1165</v>
      </c>
    </row>
    <row r="97" spans="1:29" hidden="1" x14ac:dyDescent="0.2">
      <c r="A97" s="5" t="s">
        <v>323</v>
      </c>
      <c r="B97" s="5" t="s">
        <v>324</v>
      </c>
      <c r="C97" s="5" t="s">
        <v>325</v>
      </c>
      <c r="D97" s="5" t="s">
        <v>106</v>
      </c>
      <c r="E97" s="5" t="s">
        <v>41</v>
      </c>
      <c r="F97" s="6">
        <v>29.998999999999999</v>
      </c>
      <c r="G97" s="6">
        <v>28.295999999999999</v>
      </c>
      <c r="H97" s="6">
        <v>27.158000000000001</v>
      </c>
      <c r="I97" s="6">
        <v>25.044</v>
      </c>
      <c r="J97" s="6">
        <v>23.55</v>
      </c>
      <c r="K97" s="6">
        <v>22.581</v>
      </c>
      <c r="L97" s="6">
        <v>20.491</v>
      </c>
      <c r="M97" s="6">
        <v>17.593</v>
      </c>
      <c r="N97" s="6">
        <v>15.693</v>
      </c>
      <c r="O97" s="6">
        <v>13.864000000000001</v>
      </c>
      <c r="P97" s="6">
        <v>12</v>
      </c>
      <c r="Q97" s="6">
        <v>12</v>
      </c>
      <c r="R97" s="6">
        <v>15</v>
      </c>
      <c r="S97" s="6">
        <v>13</v>
      </c>
      <c r="T97" s="6">
        <v>13</v>
      </c>
      <c r="U97" s="6">
        <v>13</v>
      </c>
      <c r="V97" s="6">
        <v>13</v>
      </c>
      <c r="W97" s="6">
        <v>13</v>
      </c>
      <c r="X97" s="6">
        <v>13</v>
      </c>
      <c r="Y97" s="6">
        <v>13</v>
      </c>
      <c r="Z97" s="6">
        <v>-17.998999999999999</v>
      </c>
      <c r="AA97" s="7" t="s">
        <v>1166</v>
      </c>
      <c r="AB97" s="6">
        <v>1</v>
      </c>
      <c r="AC97" s="7">
        <v>8.3330000000000001E-2</v>
      </c>
    </row>
    <row r="98" spans="1:29" hidden="1" x14ac:dyDescent="0.2">
      <c r="A98" s="5" t="s">
        <v>327</v>
      </c>
      <c r="B98" s="5" t="s">
        <v>328</v>
      </c>
      <c r="C98" s="5" t="s">
        <v>329</v>
      </c>
      <c r="D98" s="5" t="s">
        <v>91</v>
      </c>
      <c r="E98" s="5" t="s">
        <v>41</v>
      </c>
      <c r="F98" s="6">
        <v>116.001</v>
      </c>
      <c r="G98" s="6">
        <v>112.857</v>
      </c>
      <c r="H98" s="6">
        <v>108.419</v>
      </c>
      <c r="I98" s="6">
        <v>108.367</v>
      </c>
      <c r="J98" s="6">
        <v>104.239</v>
      </c>
      <c r="K98" s="6">
        <v>100.88</v>
      </c>
      <c r="L98" s="6">
        <v>94.078999999999994</v>
      </c>
      <c r="M98" s="6">
        <v>82.846000000000004</v>
      </c>
      <c r="N98" s="6">
        <v>80.347999999999999</v>
      </c>
      <c r="O98" s="6">
        <v>82.08</v>
      </c>
      <c r="P98" s="6">
        <v>71</v>
      </c>
      <c r="Q98" s="6">
        <v>70</v>
      </c>
      <c r="R98" s="6">
        <v>65</v>
      </c>
      <c r="S98" s="6">
        <v>62</v>
      </c>
      <c r="T98" s="6">
        <v>62</v>
      </c>
      <c r="U98" s="6">
        <v>19</v>
      </c>
      <c r="V98" s="6">
        <v>20</v>
      </c>
      <c r="W98" s="6">
        <v>23</v>
      </c>
      <c r="X98" s="6">
        <v>11</v>
      </c>
      <c r="Y98" s="6">
        <v>11</v>
      </c>
      <c r="Z98" s="6">
        <v>-45.000999999999998</v>
      </c>
      <c r="AA98" s="7" t="s">
        <v>1167</v>
      </c>
      <c r="AB98" s="6">
        <v>-60</v>
      </c>
      <c r="AC98" s="7" t="s">
        <v>1168</v>
      </c>
    </row>
    <row r="99" spans="1:29" hidden="1" x14ac:dyDescent="0.2">
      <c r="A99" s="5" t="s">
        <v>330</v>
      </c>
      <c r="B99" s="5" t="s">
        <v>331</v>
      </c>
      <c r="C99" s="5" t="s">
        <v>332</v>
      </c>
      <c r="D99" s="5" t="s">
        <v>91</v>
      </c>
      <c r="E99" s="5" t="s">
        <v>41</v>
      </c>
      <c r="F99" s="6">
        <v>2</v>
      </c>
      <c r="G99" s="6">
        <v>5.9820000000000002</v>
      </c>
      <c r="H99" s="6">
        <v>9.9550000000000001</v>
      </c>
      <c r="I99" s="6">
        <v>14.585000000000001</v>
      </c>
      <c r="J99" s="6">
        <v>18.867000000000001</v>
      </c>
      <c r="K99" s="6">
        <v>23.422999999999998</v>
      </c>
      <c r="L99" s="6">
        <v>27.045000000000002</v>
      </c>
      <c r="M99" s="6">
        <v>28.652999999999999</v>
      </c>
      <c r="N99" s="6">
        <v>33.356000000000002</v>
      </c>
      <c r="O99" s="6">
        <v>40.776000000000003</v>
      </c>
      <c r="P99" s="6">
        <v>41</v>
      </c>
      <c r="Q99" s="6">
        <v>41</v>
      </c>
      <c r="R99" s="6">
        <v>41</v>
      </c>
      <c r="S99" s="6">
        <v>41</v>
      </c>
      <c r="T99" s="6">
        <v>41</v>
      </c>
      <c r="U99" s="6">
        <v>41</v>
      </c>
      <c r="V99" s="6">
        <v>41</v>
      </c>
      <c r="W99" s="6">
        <v>41</v>
      </c>
      <c r="X99" s="6">
        <v>41</v>
      </c>
      <c r="Y99" s="6">
        <v>139</v>
      </c>
      <c r="Z99" s="6">
        <v>39</v>
      </c>
      <c r="AA99" s="7">
        <v>19.5</v>
      </c>
      <c r="AB99" s="6">
        <v>98</v>
      </c>
      <c r="AC99" s="7">
        <v>2.3902399999999999</v>
      </c>
    </row>
    <row r="100" spans="1:29" hidden="1" x14ac:dyDescent="0.2">
      <c r="A100" s="5" t="s">
        <v>333</v>
      </c>
      <c r="B100" s="5" t="s">
        <v>334</v>
      </c>
      <c r="C100" s="5" t="s">
        <v>335</v>
      </c>
      <c r="D100" s="5" t="s">
        <v>55</v>
      </c>
      <c r="E100" s="5" t="s">
        <v>41</v>
      </c>
      <c r="F100" s="6">
        <v>9.0009999999999994</v>
      </c>
      <c r="G100" s="6">
        <v>9.1150000000000002</v>
      </c>
      <c r="H100" s="6">
        <v>8.5069999999999997</v>
      </c>
      <c r="I100" s="6">
        <v>8.2729999999999997</v>
      </c>
      <c r="J100" s="6">
        <v>7.8959999999999999</v>
      </c>
      <c r="K100" s="6">
        <v>7.8550000000000004</v>
      </c>
      <c r="L100" s="6">
        <v>7.7169999999999996</v>
      </c>
      <c r="M100" s="6">
        <v>7.3289999999999997</v>
      </c>
      <c r="N100" s="6">
        <v>7.0839999999999996</v>
      </c>
      <c r="O100" s="6">
        <v>7.1479999999999997</v>
      </c>
      <c r="P100" s="6">
        <v>7</v>
      </c>
      <c r="Q100" s="6">
        <v>7</v>
      </c>
      <c r="R100" s="6">
        <v>7</v>
      </c>
      <c r="S100" s="6">
        <v>7</v>
      </c>
      <c r="T100" s="6">
        <v>7</v>
      </c>
      <c r="U100" s="6">
        <v>7</v>
      </c>
      <c r="V100" s="6">
        <v>7</v>
      </c>
      <c r="W100" s="6">
        <v>7</v>
      </c>
      <c r="X100" s="6">
        <v>7</v>
      </c>
      <c r="Y100" s="6">
        <v>7</v>
      </c>
      <c r="Z100" s="6">
        <v>-2.0009999999999999</v>
      </c>
      <c r="AA100" s="7" t="s">
        <v>1169</v>
      </c>
      <c r="AB100" s="6">
        <v>0</v>
      </c>
      <c r="AC100" s="7">
        <v>0</v>
      </c>
    </row>
    <row r="101" spans="1:29" hidden="1" x14ac:dyDescent="0.2">
      <c r="A101" s="5" t="s">
        <v>336</v>
      </c>
      <c r="B101" s="5" t="s">
        <v>337</v>
      </c>
      <c r="C101" s="5" t="s">
        <v>338</v>
      </c>
      <c r="D101" s="5" t="s">
        <v>40</v>
      </c>
      <c r="E101" s="5" t="s">
        <v>41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7">
        <v>0</v>
      </c>
      <c r="AB101" s="6">
        <v>0</v>
      </c>
      <c r="AC101" s="7">
        <v>0</v>
      </c>
    </row>
    <row r="102" spans="1:29" hidden="1" x14ac:dyDescent="0.2">
      <c r="A102" s="5" t="s">
        <v>339</v>
      </c>
      <c r="B102" s="5" t="s">
        <v>340</v>
      </c>
      <c r="C102" s="5" t="s">
        <v>341</v>
      </c>
      <c r="D102" s="5" t="s">
        <v>49</v>
      </c>
      <c r="E102" s="5" t="s">
        <v>41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7">
        <v>0</v>
      </c>
      <c r="AB102" s="6">
        <v>0</v>
      </c>
      <c r="AC102" s="7">
        <v>0</v>
      </c>
    </row>
    <row r="103" spans="1:29" hidden="1" x14ac:dyDescent="0.2">
      <c r="A103" s="5" t="s">
        <v>342</v>
      </c>
      <c r="B103" s="5" t="s">
        <v>343</v>
      </c>
      <c r="C103" s="5" t="s">
        <v>344</v>
      </c>
      <c r="D103" s="5" t="s">
        <v>73</v>
      </c>
      <c r="E103" s="5" t="s">
        <v>41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7">
        <v>0</v>
      </c>
      <c r="AB103" s="6">
        <v>0</v>
      </c>
      <c r="AC103" s="7">
        <v>0</v>
      </c>
    </row>
    <row r="104" spans="1:29" hidden="1" x14ac:dyDescent="0.2">
      <c r="A104" s="5" t="s">
        <v>345</v>
      </c>
      <c r="B104" s="5" t="s">
        <v>346</v>
      </c>
      <c r="C104" s="5" t="s">
        <v>347</v>
      </c>
      <c r="D104" s="5" t="s">
        <v>40</v>
      </c>
      <c r="E104" s="5" t="s">
        <v>41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7">
        <v>0</v>
      </c>
      <c r="AB104" s="6">
        <v>0</v>
      </c>
      <c r="AC104" s="7">
        <v>0</v>
      </c>
    </row>
    <row r="105" spans="1:29" hidden="1" x14ac:dyDescent="0.2">
      <c r="A105" s="5" t="s">
        <v>348</v>
      </c>
      <c r="B105" s="5" t="s">
        <v>349</v>
      </c>
      <c r="C105" s="5" t="s">
        <v>350</v>
      </c>
      <c r="D105" s="5" t="s">
        <v>49</v>
      </c>
      <c r="E105" s="5" t="s">
        <v>41</v>
      </c>
      <c r="F105" s="6">
        <v>5</v>
      </c>
      <c r="G105" s="6">
        <v>4.9470000000000001</v>
      </c>
      <c r="H105" s="6">
        <v>4.4109999999999996</v>
      </c>
      <c r="I105" s="6">
        <v>3.9929999999999999</v>
      </c>
      <c r="J105" s="6">
        <v>3.6230000000000002</v>
      </c>
      <c r="K105" s="6">
        <v>3.2189999999999999</v>
      </c>
      <c r="L105" s="6">
        <v>2.6880000000000002</v>
      </c>
      <c r="M105" s="6">
        <v>1.9319999999999999</v>
      </c>
      <c r="N105" s="6">
        <v>1.268</v>
      </c>
      <c r="O105" s="6">
        <v>0.60699999999999998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-5</v>
      </c>
      <c r="AA105" s="7" t="s">
        <v>1136</v>
      </c>
      <c r="AB105" s="6">
        <v>0</v>
      </c>
      <c r="AC105" s="7">
        <v>0</v>
      </c>
    </row>
    <row r="106" spans="1:29" hidden="1" x14ac:dyDescent="0.2">
      <c r="A106" s="5" t="s">
        <v>352</v>
      </c>
      <c r="B106" s="5" t="s">
        <v>353</v>
      </c>
      <c r="C106" s="5" t="s">
        <v>354</v>
      </c>
      <c r="D106" s="5" t="s">
        <v>91</v>
      </c>
      <c r="E106" s="5" t="s">
        <v>41</v>
      </c>
      <c r="F106" s="6">
        <v>21</v>
      </c>
      <c r="G106" s="6">
        <v>19.16</v>
      </c>
      <c r="H106" s="6">
        <v>17.065999999999999</v>
      </c>
      <c r="I106" s="6">
        <v>15.65</v>
      </c>
      <c r="J106" s="6">
        <v>13.507999999999999</v>
      </c>
      <c r="K106" s="6">
        <v>11.44</v>
      </c>
      <c r="L106" s="6">
        <v>8.9440000000000008</v>
      </c>
      <c r="M106" s="6">
        <v>6.16</v>
      </c>
      <c r="N106" s="6">
        <v>4.22</v>
      </c>
      <c r="O106" s="6">
        <v>2.3079999999999998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-21</v>
      </c>
      <c r="AA106" s="7" t="s">
        <v>1136</v>
      </c>
      <c r="AB106" s="6">
        <v>0</v>
      </c>
      <c r="AC106" s="7">
        <v>0</v>
      </c>
    </row>
    <row r="107" spans="1:29" hidden="1" x14ac:dyDescent="0.2">
      <c r="A107" s="5" t="s">
        <v>355</v>
      </c>
      <c r="B107" s="5" t="s">
        <v>356</v>
      </c>
      <c r="C107" s="5" t="s">
        <v>357</v>
      </c>
      <c r="D107" s="5" t="s">
        <v>66</v>
      </c>
      <c r="E107" s="5" t="s">
        <v>41</v>
      </c>
      <c r="F107" s="6">
        <v>2478.846</v>
      </c>
      <c r="G107" s="6">
        <v>2427.6559999999999</v>
      </c>
      <c r="H107" s="6">
        <v>2400.0259999999998</v>
      </c>
      <c r="I107" s="6">
        <v>2349.2109999999998</v>
      </c>
      <c r="J107" s="6">
        <v>2297.7640000000001</v>
      </c>
      <c r="K107" s="6">
        <v>2269.3829999999998</v>
      </c>
      <c r="L107" s="6">
        <v>2224.2460000000001</v>
      </c>
      <c r="M107" s="6">
        <v>2181.87</v>
      </c>
      <c r="N107" s="6">
        <v>2135.2939999999999</v>
      </c>
      <c r="O107" s="6">
        <v>2095.1179999999999</v>
      </c>
      <c r="P107" s="6">
        <v>2034</v>
      </c>
      <c r="Q107" s="6">
        <v>2156</v>
      </c>
      <c r="R107" s="6">
        <v>2011</v>
      </c>
      <c r="S107" s="6">
        <v>2010</v>
      </c>
      <c r="T107" s="6">
        <v>2000</v>
      </c>
      <c r="U107" s="6">
        <v>1911</v>
      </c>
      <c r="V107" s="6">
        <v>1922</v>
      </c>
      <c r="W107" s="6">
        <v>1867</v>
      </c>
      <c r="X107" s="6">
        <v>2021.9490000000001</v>
      </c>
      <c r="Y107" s="6">
        <v>2055.683</v>
      </c>
      <c r="Z107" s="6">
        <v>-444.846</v>
      </c>
      <c r="AA107" s="7" t="s">
        <v>1170</v>
      </c>
      <c r="AB107" s="6">
        <v>21.683</v>
      </c>
      <c r="AC107" s="7">
        <v>1.0659999999999999E-2</v>
      </c>
    </row>
    <row r="108" spans="1:29" hidden="1" x14ac:dyDescent="0.2">
      <c r="A108" s="5" t="s">
        <v>358</v>
      </c>
      <c r="B108" s="5" t="s">
        <v>359</v>
      </c>
      <c r="C108" s="5" t="s">
        <v>360</v>
      </c>
      <c r="D108" s="5" t="s">
        <v>73</v>
      </c>
      <c r="E108" s="5" t="s">
        <v>41</v>
      </c>
      <c r="F108" s="6">
        <v>385.03800000000001</v>
      </c>
      <c r="G108" s="6">
        <v>371.476</v>
      </c>
      <c r="H108" s="6">
        <v>362.63099999999997</v>
      </c>
      <c r="I108" s="6">
        <v>350.44799999999998</v>
      </c>
      <c r="J108" s="6">
        <v>339.89499999999998</v>
      </c>
      <c r="K108" s="6">
        <v>327.63200000000001</v>
      </c>
      <c r="L108" s="6">
        <v>315.42</v>
      </c>
      <c r="M108" s="6">
        <v>304.09399999999999</v>
      </c>
      <c r="N108" s="6">
        <v>288.16500000000002</v>
      </c>
      <c r="O108" s="6">
        <v>273.76400000000001</v>
      </c>
      <c r="P108" s="6">
        <v>254</v>
      </c>
      <c r="Q108" s="6">
        <v>507</v>
      </c>
      <c r="R108" s="6">
        <v>511</v>
      </c>
      <c r="S108" s="6">
        <v>507</v>
      </c>
      <c r="T108" s="6">
        <v>498</v>
      </c>
      <c r="U108" s="6">
        <v>507</v>
      </c>
      <c r="V108" s="6">
        <v>503</v>
      </c>
      <c r="W108" s="6">
        <v>507</v>
      </c>
      <c r="X108" s="6">
        <v>506.77600000000001</v>
      </c>
      <c r="Y108" s="6">
        <v>502</v>
      </c>
      <c r="Z108" s="6">
        <v>-131.03800000000001</v>
      </c>
      <c r="AA108" s="7" t="s">
        <v>1171</v>
      </c>
      <c r="AB108" s="6">
        <v>248</v>
      </c>
      <c r="AC108" s="7">
        <v>0.97638000000000003</v>
      </c>
    </row>
    <row r="109" spans="1:29" hidden="1" x14ac:dyDescent="0.2">
      <c r="A109" s="5" t="s">
        <v>361</v>
      </c>
      <c r="B109" s="5" t="s">
        <v>362</v>
      </c>
      <c r="C109" s="5" t="s">
        <v>363</v>
      </c>
      <c r="D109" s="5" t="s">
        <v>40</v>
      </c>
      <c r="E109" s="5" t="s">
        <v>41</v>
      </c>
      <c r="F109" s="6">
        <v>0</v>
      </c>
      <c r="G109" s="6">
        <v>0.99</v>
      </c>
      <c r="H109" s="6">
        <v>2.081</v>
      </c>
      <c r="I109" s="6">
        <v>3.1320000000000001</v>
      </c>
      <c r="J109" s="6">
        <v>4.2590000000000003</v>
      </c>
      <c r="K109" s="6">
        <v>5.5679999999999996</v>
      </c>
      <c r="L109" s="6">
        <v>6.2750000000000004</v>
      </c>
      <c r="M109" s="6">
        <v>7.8869999999999996</v>
      </c>
      <c r="N109" s="6">
        <v>9.2129999999999992</v>
      </c>
      <c r="O109" s="6">
        <v>9.9760000000000009</v>
      </c>
      <c r="P109" s="6">
        <v>11</v>
      </c>
      <c r="Q109" s="6">
        <v>11</v>
      </c>
      <c r="R109" s="6">
        <v>11</v>
      </c>
      <c r="S109" s="6">
        <v>11</v>
      </c>
      <c r="T109" s="6">
        <v>11</v>
      </c>
      <c r="U109" s="6">
        <v>11</v>
      </c>
      <c r="V109" s="6">
        <v>11</v>
      </c>
      <c r="W109" s="6">
        <v>11</v>
      </c>
      <c r="X109" s="6">
        <v>11</v>
      </c>
      <c r="Y109" s="6">
        <v>11</v>
      </c>
      <c r="Z109" s="6">
        <v>11</v>
      </c>
      <c r="AA109" s="7">
        <v>0</v>
      </c>
      <c r="AB109" s="6">
        <v>0</v>
      </c>
      <c r="AC109" s="7">
        <v>0</v>
      </c>
    </row>
    <row r="110" spans="1:29" hidden="1" x14ac:dyDescent="0.2">
      <c r="A110" s="5" t="s">
        <v>364</v>
      </c>
      <c r="B110" s="5" t="s">
        <v>365</v>
      </c>
      <c r="C110" s="5" t="s">
        <v>366</v>
      </c>
      <c r="D110" s="5" t="s">
        <v>40</v>
      </c>
      <c r="E110" s="5" t="s">
        <v>41</v>
      </c>
      <c r="F110" s="6">
        <v>110.001</v>
      </c>
      <c r="G110" s="6">
        <v>223.34700000000001</v>
      </c>
      <c r="H110" s="6">
        <v>208.404</v>
      </c>
      <c r="I110" s="6">
        <v>213.833</v>
      </c>
      <c r="J110" s="6">
        <v>185.31200000000001</v>
      </c>
      <c r="K110" s="6">
        <v>163.203</v>
      </c>
      <c r="L110" s="6">
        <v>143.80699999999999</v>
      </c>
      <c r="M110" s="6">
        <v>125.133</v>
      </c>
      <c r="N110" s="6">
        <v>111.131</v>
      </c>
      <c r="O110" s="6">
        <v>107.07</v>
      </c>
      <c r="P110" s="6">
        <v>101</v>
      </c>
      <c r="Q110" s="6">
        <v>101</v>
      </c>
      <c r="R110" s="6">
        <v>103</v>
      </c>
      <c r="S110" s="6">
        <v>94</v>
      </c>
      <c r="T110" s="6">
        <v>99</v>
      </c>
      <c r="U110" s="6">
        <v>63</v>
      </c>
      <c r="V110" s="6">
        <v>88</v>
      </c>
      <c r="W110" s="6">
        <v>94</v>
      </c>
      <c r="X110" s="6">
        <v>95</v>
      </c>
      <c r="Y110" s="6">
        <v>94</v>
      </c>
      <c r="Z110" s="6">
        <v>-9.0009999999999994</v>
      </c>
      <c r="AA110" s="7" t="s">
        <v>1172</v>
      </c>
      <c r="AB110" s="6">
        <v>-7</v>
      </c>
      <c r="AC110" s="7" t="s">
        <v>1173</v>
      </c>
    </row>
    <row r="111" spans="1:29" hidden="1" x14ac:dyDescent="0.2">
      <c r="A111" s="5" t="s">
        <v>369</v>
      </c>
      <c r="B111" s="5" t="s">
        <v>370</v>
      </c>
      <c r="C111" s="5" t="s">
        <v>371</v>
      </c>
      <c r="D111" s="5" t="s">
        <v>49</v>
      </c>
      <c r="E111" s="5" t="s">
        <v>41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7">
        <v>0</v>
      </c>
      <c r="AB111" s="6">
        <v>0</v>
      </c>
      <c r="AC111" s="7">
        <v>0</v>
      </c>
    </row>
    <row r="112" spans="1:29" hidden="1" x14ac:dyDescent="0.2">
      <c r="A112" s="5" t="s">
        <v>372</v>
      </c>
      <c r="B112" s="5" t="s">
        <v>373</v>
      </c>
      <c r="C112" s="5" t="s">
        <v>374</v>
      </c>
      <c r="D112" s="5" t="s">
        <v>55</v>
      </c>
      <c r="E112" s="5" t="s">
        <v>41</v>
      </c>
      <c r="F112" s="6">
        <v>1</v>
      </c>
      <c r="G112" s="6">
        <v>0.93200000000000005</v>
      </c>
      <c r="H112" s="6">
        <v>0.79100000000000004</v>
      </c>
      <c r="I112" s="6">
        <v>0.68899999999999995</v>
      </c>
      <c r="J112" s="6">
        <v>0.57799999999999996</v>
      </c>
      <c r="K112" s="6">
        <v>0.49099999999999999</v>
      </c>
      <c r="L112" s="6">
        <v>0.39600000000000002</v>
      </c>
      <c r="M112" s="6">
        <v>0.28899999999999998</v>
      </c>
      <c r="N112" s="6">
        <v>0.191</v>
      </c>
      <c r="O112" s="6">
        <v>9.9000000000000005E-2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-1</v>
      </c>
      <c r="AA112" s="7" t="s">
        <v>1136</v>
      </c>
      <c r="AB112" s="6">
        <v>0</v>
      </c>
      <c r="AC112" s="7">
        <v>0</v>
      </c>
    </row>
    <row r="113" spans="1:29" hidden="1" x14ac:dyDescent="0.2">
      <c r="A113" s="5" t="s">
        <v>375</v>
      </c>
      <c r="B113" s="5" t="s">
        <v>376</v>
      </c>
      <c r="C113" s="5" t="s">
        <v>377</v>
      </c>
      <c r="D113" s="5" t="s">
        <v>66</v>
      </c>
      <c r="E113" s="5" t="s">
        <v>41</v>
      </c>
      <c r="F113" s="6">
        <v>644.18299999999999</v>
      </c>
      <c r="G113" s="6">
        <v>650.30999999999995</v>
      </c>
      <c r="H113" s="6">
        <v>661.68100000000004</v>
      </c>
      <c r="I113" s="6">
        <v>667.23400000000004</v>
      </c>
      <c r="J113" s="6">
        <v>672.73</v>
      </c>
      <c r="K113" s="6">
        <v>683.79899999999998</v>
      </c>
      <c r="L113" s="6">
        <v>692.17600000000004</v>
      </c>
      <c r="M113" s="6">
        <v>700.90200000000004</v>
      </c>
      <c r="N113" s="6">
        <v>708.10299999999995</v>
      </c>
      <c r="O113" s="6">
        <v>716.93100000000004</v>
      </c>
      <c r="P113" s="6">
        <v>720</v>
      </c>
      <c r="Q113" s="6">
        <v>822</v>
      </c>
      <c r="R113" s="6">
        <v>811</v>
      </c>
      <c r="S113" s="6">
        <v>816</v>
      </c>
      <c r="T113" s="6">
        <v>713</v>
      </c>
      <c r="U113" s="6">
        <v>593</v>
      </c>
      <c r="V113" s="6">
        <v>634</v>
      </c>
      <c r="W113" s="6">
        <v>636</v>
      </c>
      <c r="X113" s="6">
        <v>670</v>
      </c>
      <c r="Y113" s="6">
        <v>644</v>
      </c>
      <c r="Z113" s="6">
        <v>75.816999999999993</v>
      </c>
      <c r="AA113" s="7">
        <v>0.11769</v>
      </c>
      <c r="AB113" s="6">
        <v>-76</v>
      </c>
      <c r="AC113" s="7" t="s">
        <v>1174</v>
      </c>
    </row>
    <row r="114" spans="1:29" hidden="1" x14ac:dyDescent="0.2">
      <c r="A114" s="5" t="s">
        <v>378</v>
      </c>
      <c r="B114" s="5" t="s">
        <v>379</v>
      </c>
      <c r="C114" s="5" t="s">
        <v>380</v>
      </c>
      <c r="D114" s="5" t="s">
        <v>62</v>
      </c>
      <c r="E114" s="5" t="s">
        <v>41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7">
        <v>0</v>
      </c>
      <c r="AB114" s="6">
        <v>0</v>
      </c>
      <c r="AC114" s="7">
        <v>0</v>
      </c>
    </row>
    <row r="115" spans="1:29" hidden="1" x14ac:dyDescent="0.2">
      <c r="A115" s="5" t="s">
        <v>383</v>
      </c>
      <c r="B115" s="5" t="s">
        <v>384</v>
      </c>
      <c r="C115" s="5" t="s">
        <v>385</v>
      </c>
      <c r="D115" s="5" t="s">
        <v>73</v>
      </c>
      <c r="E115" s="5" t="s">
        <v>41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7">
        <v>0</v>
      </c>
      <c r="AB115" s="6">
        <v>0</v>
      </c>
      <c r="AC115" s="7">
        <v>0</v>
      </c>
    </row>
    <row r="116" spans="1:29" hidden="1" x14ac:dyDescent="0.2">
      <c r="A116" s="5" t="s">
        <v>386</v>
      </c>
      <c r="B116" s="5" t="s">
        <v>387</v>
      </c>
      <c r="C116" s="5" t="s">
        <v>388</v>
      </c>
      <c r="D116" s="5" t="s">
        <v>49</v>
      </c>
      <c r="E116" s="5" t="s">
        <v>41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7">
        <v>0</v>
      </c>
      <c r="AB116" s="6">
        <v>0</v>
      </c>
      <c r="AC116" s="7">
        <v>0</v>
      </c>
    </row>
    <row r="117" spans="1:29" hidden="1" x14ac:dyDescent="0.2">
      <c r="A117" s="5" t="s">
        <v>390</v>
      </c>
      <c r="B117" s="5" t="s">
        <v>391</v>
      </c>
      <c r="C117" s="5" t="s">
        <v>392</v>
      </c>
      <c r="D117" s="5" t="s">
        <v>73</v>
      </c>
      <c r="E117" s="5" t="s">
        <v>41</v>
      </c>
      <c r="F117" s="6">
        <v>345.76799999999997</v>
      </c>
      <c r="G117" s="6">
        <v>328.18799999999999</v>
      </c>
      <c r="H117" s="6">
        <v>300.59800000000001</v>
      </c>
      <c r="I117" s="6">
        <v>276.05900000000003</v>
      </c>
      <c r="J117" s="6">
        <v>249.989</v>
      </c>
      <c r="K117" s="6">
        <v>226.74199999999999</v>
      </c>
      <c r="L117" s="6">
        <v>202.803</v>
      </c>
      <c r="M117" s="6">
        <v>176.143</v>
      </c>
      <c r="N117" s="6">
        <v>152.68199999999999</v>
      </c>
      <c r="O117" s="6">
        <v>130.52099999999999</v>
      </c>
      <c r="P117" s="6">
        <v>107</v>
      </c>
      <c r="Q117" s="6">
        <v>107</v>
      </c>
      <c r="R117" s="6">
        <v>107</v>
      </c>
      <c r="S117" s="6">
        <v>107</v>
      </c>
      <c r="T117" s="6">
        <v>107</v>
      </c>
      <c r="U117" s="6">
        <v>107</v>
      </c>
      <c r="V117" s="6">
        <v>107</v>
      </c>
      <c r="W117" s="6">
        <v>107</v>
      </c>
      <c r="X117" s="6">
        <v>107</v>
      </c>
      <c r="Y117" s="6">
        <v>107</v>
      </c>
      <c r="Z117" s="6">
        <v>-238.768</v>
      </c>
      <c r="AA117" s="7" t="s">
        <v>1175</v>
      </c>
      <c r="AB117" s="6">
        <v>0</v>
      </c>
      <c r="AC117" s="7">
        <v>0</v>
      </c>
    </row>
    <row r="118" spans="1:29" hidden="1" x14ac:dyDescent="0.2">
      <c r="A118" s="5" t="s">
        <v>393</v>
      </c>
      <c r="B118" s="5" t="s">
        <v>394</v>
      </c>
      <c r="C118" s="5" t="s">
        <v>395</v>
      </c>
      <c r="D118" s="5" t="s">
        <v>62</v>
      </c>
      <c r="E118" s="5" t="s">
        <v>41</v>
      </c>
      <c r="F118" s="6">
        <v>615.02800000000002</v>
      </c>
      <c r="G118" s="6">
        <v>652.04</v>
      </c>
      <c r="H118" s="6">
        <v>712.47299999999996</v>
      </c>
      <c r="I118" s="6">
        <v>717.10900000000004</v>
      </c>
      <c r="J118" s="6">
        <v>909.923</v>
      </c>
      <c r="K118" s="6">
        <v>936.39200000000005</v>
      </c>
      <c r="L118" s="6">
        <v>971.57</v>
      </c>
      <c r="M118" s="6">
        <v>1030.193</v>
      </c>
      <c r="N118" s="6">
        <v>991.25099999999998</v>
      </c>
      <c r="O118" s="6">
        <v>1065.6469999999999</v>
      </c>
      <c r="P118" s="6">
        <v>1089</v>
      </c>
      <c r="Q118" s="6">
        <v>1080</v>
      </c>
      <c r="R118" s="6">
        <v>1067</v>
      </c>
      <c r="S118" s="6">
        <v>969</v>
      </c>
      <c r="T118" s="6">
        <v>1098</v>
      </c>
      <c r="U118" s="6">
        <v>1032</v>
      </c>
      <c r="V118" s="6">
        <v>944</v>
      </c>
      <c r="W118" s="6">
        <v>1043</v>
      </c>
      <c r="X118" s="6">
        <v>957</v>
      </c>
      <c r="Y118" s="6">
        <v>1035</v>
      </c>
      <c r="Z118" s="6">
        <v>473.97199999999998</v>
      </c>
      <c r="AA118" s="7">
        <v>0.77064999999999995</v>
      </c>
      <c r="AB118" s="6">
        <v>-54</v>
      </c>
      <c r="AC118" s="7" t="s">
        <v>1176</v>
      </c>
    </row>
    <row r="119" spans="1:29" hidden="1" x14ac:dyDescent="0.2">
      <c r="A119" s="5" t="s">
        <v>396</v>
      </c>
      <c r="B119" s="5" t="s">
        <v>397</v>
      </c>
      <c r="C119" s="5" t="s">
        <v>398</v>
      </c>
      <c r="D119" s="5" t="s">
        <v>66</v>
      </c>
      <c r="E119" s="5" t="s">
        <v>41</v>
      </c>
      <c r="F119" s="6">
        <v>776.56200000000001</v>
      </c>
      <c r="G119" s="6">
        <v>864.33900000000006</v>
      </c>
      <c r="H119" s="6">
        <v>960.28200000000004</v>
      </c>
      <c r="I119" s="6">
        <v>1047.2660000000001</v>
      </c>
      <c r="J119" s="6">
        <v>1133.5150000000001</v>
      </c>
      <c r="K119" s="6">
        <v>1228.3579999999999</v>
      </c>
      <c r="L119" s="6">
        <v>1320.125</v>
      </c>
      <c r="M119" s="6">
        <v>1412.681</v>
      </c>
      <c r="N119" s="6">
        <v>1502.17</v>
      </c>
      <c r="O119" s="6">
        <v>1594.0329999999999</v>
      </c>
      <c r="P119" s="6">
        <v>1677</v>
      </c>
      <c r="Q119" s="6">
        <v>1848</v>
      </c>
      <c r="R119" s="6">
        <v>1853</v>
      </c>
      <c r="S119" s="6">
        <v>1822</v>
      </c>
      <c r="T119" s="6">
        <v>1798</v>
      </c>
      <c r="U119" s="6">
        <v>1770</v>
      </c>
      <c r="V119" s="6">
        <v>1797</v>
      </c>
      <c r="W119" s="6">
        <v>1809</v>
      </c>
      <c r="X119" s="6">
        <v>1881</v>
      </c>
      <c r="Y119" s="6">
        <v>1834</v>
      </c>
      <c r="Z119" s="6">
        <v>900.43799999999999</v>
      </c>
      <c r="AA119" s="7">
        <v>1.1595200000000001</v>
      </c>
      <c r="AB119" s="6">
        <v>157</v>
      </c>
      <c r="AC119" s="7">
        <v>9.3619999999999995E-2</v>
      </c>
    </row>
    <row r="120" spans="1:29" hidden="1" x14ac:dyDescent="0.2">
      <c r="A120" s="5" t="s">
        <v>399</v>
      </c>
      <c r="B120" s="5" t="s">
        <v>400</v>
      </c>
      <c r="C120" s="5" t="s">
        <v>401</v>
      </c>
      <c r="D120" s="5" t="s">
        <v>49</v>
      </c>
      <c r="E120" s="5" t="s">
        <v>41</v>
      </c>
      <c r="F120" s="6">
        <v>25.006</v>
      </c>
      <c r="G120" s="6">
        <v>23.407</v>
      </c>
      <c r="H120" s="6">
        <v>21.843</v>
      </c>
      <c r="I120" s="6">
        <v>20.678999999999998</v>
      </c>
      <c r="J120" s="6">
        <v>20.375</v>
      </c>
      <c r="K120" s="6">
        <v>18.716000000000001</v>
      </c>
      <c r="L120" s="6">
        <v>15.425000000000001</v>
      </c>
      <c r="M120" s="6">
        <v>13.967000000000001</v>
      </c>
      <c r="N120" s="6">
        <v>12.329000000000001</v>
      </c>
      <c r="O120" s="6">
        <v>10.802</v>
      </c>
      <c r="P120" s="6">
        <v>9</v>
      </c>
      <c r="Q120" s="6">
        <v>9</v>
      </c>
      <c r="R120" s="6">
        <v>9</v>
      </c>
      <c r="S120" s="6">
        <v>9</v>
      </c>
      <c r="T120" s="6">
        <v>9</v>
      </c>
      <c r="U120" s="6">
        <v>9</v>
      </c>
      <c r="V120" s="6">
        <v>9</v>
      </c>
      <c r="W120" s="6">
        <v>9</v>
      </c>
      <c r="X120" s="6">
        <v>9</v>
      </c>
      <c r="Y120" s="6">
        <v>9</v>
      </c>
      <c r="Z120" s="6">
        <v>-16.006</v>
      </c>
      <c r="AA120" s="7" t="s">
        <v>1177</v>
      </c>
      <c r="AB120" s="6">
        <v>0</v>
      </c>
      <c r="AC120" s="7">
        <v>0</v>
      </c>
    </row>
    <row r="121" spans="1:29" hidden="1" x14ac:dyDescent="0.2">
      <c r="A121" s="5" t="s">
        <v>402</v>
      </c>
      <c r="B121" s="5" t="s">
        <v>403</v>
      </c>
      <c r="C121" s="5" t="s">
        <v>404</v>
      </c>
      <c r="D121" s="5" t="s">
        <v>62</v>
      </c>
      <c r="E121" s="5" t="s">
        <v>41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7">
        <v>0</v>
      </c>
      <c r="AB121" s="6">
        <v>0</v>
      </c>
      <c r="AC121" s="7">
        <v>0</v>
      </c>
    </row>
    <row r="122" spans="1:29" hidden="1" x14ac:dyDescent="0.2">
      <c r="A122" s="5" t="s">
        <v>405</v>
      </c>
      <c r="B122" s="5" t="s">
        <v>406</v>
      </c>
      <c r="C122" s="5" t="s">
        <v>407</v>
      </c>
      <c r="D122" s="5" t="s">
        <v>91</v>
      </c>
      <c r="E122" s="5" t="s">
        <v>41</v>
      </c>
      <c r="F122" s="6">
        <v>10</v>
      </c>
      <c r="G122" s="6">
        <v>10.506</v>
      </c>
      <c r="H122" s="6">
        <v>10.965</v>
      </c>
      <c r="I122" s="6">
        <v>10.561999999999999</v>
      </c>
      <c r="J122" s="6">
        <v>10.94</v>
      </c>
      <c r="K122" s="6">
        <v>11.178000000000001</v>
      </c>
      <c r="L122" s="6">
        <v>11.304</v>
      </c>
      <c r="M122" s="6">
        <v>11.557</v>
      </c>
      <c r="N122" s="6">
        <v>11.827</v>
      </c>
      <c r="O122" s="6">
        <v>11.111000000000001</v>
      </c>
      <c r="P122" s="6">
        <v>12</v>
      </c>
      <c r="Q122" s="6">
        <v>15</v>
      </c>
      <c r="R122" s="6">
        <v>7</v>
      </c>
      <c r="S122" s="6">
        <v>10</v>
      </c>
      <c r="T122" s="6">
        <v>7</v>
      </c>
      <c r="U122" s="6">
        <v>12.026999999999999</v>
      </c>
      <c r="V122" s="6">
        <v>11.015000000000001</v>
      </c>
      <c r="W122" s="6">
        <v>13.006</v>
      </c>
      <c r="X122" s="6">
        <v>12.005000000000001</v>
      </c>
      <c r="Y122" s="6">
        <v>13.006</v>
      </c>
      <c r="Z122" s="6">
        <v>2</v>
      </c>
      <c r="AA122" s="7">
        <v>0.2</v>
      </c>
      <c r="AB122" s="6">
        <v>1.006</v>
      </c>
      <c r="AC122" s="7">
        <v>8.3830000000000002E-2</v>
      </c>
    </row>
    <row r="123" spans="1:29" hidden="1" x14ac:dyDescent="0.2">
      <c r="A123" s="5" t="s">
        <v>408</v>
      </c>
      <c r="B123" s="5" t="s">
        <v>409</v>
      </c>
      <c r="C123" s="5" t="s">
        <v>410</v>
      </c>
      <c r="D123" s="5" t="s">
        <v>73</v>
      </c>
      <c r="E123" s="5" t="s">
        <v>41</v>
      </c>
      <c r="F123" s="6">
        <v>21</v>
      </c>
      <c r="G123" s="6">
        <v>18.635999999999999</v>
      </c>
      <c r="H123" s="6">
        <v>16.329000000000001</v>
      </c>
      <c r="I123" s="6">
        <v>14.221</v>
      </c>
      <c r="J123" s="6">
        <v>12.255000000000001</v>
      </c>
      <c r="K123" s="6">
        <v>10.268000000000001</v>
      </c>
      <c r="L123" s="6">
        <v>8.84</v>
      </c>
      <c r="M123" s="6">
        <v>6.4160000000000004</v>
      </c>
      <c r="N123" s="6">
        <v>4.3849999999999998</v>
      </c>
      <c r="O123" s="6">
        <v>2.1619999999999999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-21</v>
      </c>
      <c r="AA123" s="7" t="s">
        <v>1136</v>
      </c>
      <c r="AB123" s="6">
        <v>0</v>
      </c>
      <c r="AC123" s="7">
        <v>0</v>
      </c>
    </row>
    <row r="124" spans="1:29" hidden="1" x14ac:dyDescent="0.2">
      <c r="A124" s="5" t="s">
        <v>412</v>
      </c>
      <c r="B124" s="5" t="s">
        <v>413</v>
      </c>
      <c r="C124" s="5" t="s">
        <v>414</v>
      </c>
      <c r="D124" s="5" t="s">
        <v>73</v>
      </c>
      <c r="E124" s="5" t="s">
        <v>41</v>
      </c>
      <c r="F124" s="6">
        <v>12</v>
      </c>
      <c r="G124" s="6">
        <v>11.103999999999999</v>
      </c>
      <c r="H124" s="6">
        <v>10.013</v>
      </c>
      <c r="I124" s="6">
        <v>8.6829999999999998</v>
      </c>
      <c r="J124" s="6">
        <v>7.431</v>
      </c>
      <c r="K124" s="6">
        <v>6.2789999999999999</v>
      </c>
      <c r="L124" s="6">
        <v>4.9669999999999996</v>
      </c>
      <c r="M124" s="6">
        <v>4.0640000000000001</v>
      </c>
      <c r="N124" s="6">
        <v>2.5649999999999999</v>
      </c>
      <c r="O124" s="6">
        <v>1.3180000000000001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-12</v>
      </c>
      <c r="AA124" s="7" t="s">
        <v>1136</v>
      </c>
      <c r="AB124" s="6">
        <v>0</v>
      </c>
      <c r="AC124" s="7">
        <v>0</v>
      </c>
    </row>
    <row r="125" spans="1:29" hidden="1" x14ac:dyDescent="0.2">
      <c r="A125" s="5" t="s">
        <v>415</v>
      </c>
      <c r="B125" s="5" t="s">
        <v>416</v>
      </c>
      <c r="C125" s="5" t="s">
        <v>417</v>
      </c>
      <c r="D125" s="5" t="s">
        <v>55</v>
      </c>
      <c r="E125" s="5" t="s">
        <v>41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7">
        <v>0</v>
      </c>
      <c r="AB125" s="6">
        <v>0</v>
      </c>
      <c r="AC125" s="7">
        <v>0</v>
      </c>
    </row>
    <row r="126" spans="1:29" hidden="1" x14ac:dyDescent="0.2">
      <c r="A126" s="5" t="s">
        <v>418</v>
      </c>
      <c r="B126" s="5" t="s">
        <v>419</v>
      </c>
      <c r="C126" s="5" t="s">
        <v>420</v>
      </c>
      <c r="D126" s="5" t="s">
        <v>49</v>
      </c>
      <c r="E126" s="5" t="s">
        <v>41</v>
      </c>
      <c r="F126" s="6">
        <v>3.0009999999999999</v>
      </c>
      <c r="G126" s="6">
        <v>2.6629999999999998</v>
      </c>
      <c r="H126" s="6">
        <v>2.4420000000000002</v>
      </c>
      <c r="I126" s="6">
        <v>1.885</v>
      </c>
      <c r="J126" s="6">
        <v>1.655</v>
      </c>
      <c r="K126" s="6">
        <v>1.4419999999999999</v>
      </c>
      <c r="L126" s="6">
        <v>1.0920000000000001</v>
      </c>
      <c r="M126" s="6">
        <v>0.78200000000000003</v>
      </c>
      <c r="N126" s="6">
        <v>0.57699999999999996</v>
      </c>
      <c r="O126" s="6">
        <v>0.307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0</v>
      </c>
      <c r="Y126" s="6">
        <v>0</v>
      </c>
      <c r="Z126" s="6">
        <v>-3.0009999999999999</v>
      </c>
      <c r="AA126" s="7" t="s">
        <v>1136</v>
      </c>
      <c r="AB126" s="6">
        <v>0</v>
      </c>
      <c r="AC126" s="7">
        <v>0</v>
      </c>
    </row>
    <row r="127" spans="1:29" hidden="1" x14ac:dyDescent="0.2">
      <c r="A127" s="5" t="s">
        <v>422</v>
      </c>
      <c r="B127" s="5" t="s">
        <v>423</v>
      </c>
      <c r="C127" s="5" t="s">
        <v>424</v>
      </c>
      <c r="D127" s="5" t="s">
        <v>106</v>
      </c>
      <c r="E127" s="5" t="s">
        <v>41</v>
      </c>
      <c r="F127" s="6">
        <v>123.999</v>
      </c>
      <c r="G127" s="6">
        <v>115.129</v>
      </c>
      <c r="H127" s="6">
        <v>121.298</v>
      </c>
      <c r="I127" s="6">
        <v>118.411</v>
      </c>
      <c r="J127" s="6">
        <v>114.932</v>
      </c>
      <c r="K127" s="6">
        <v>120.422</v>
      </c>
      <c r="L127" s="6">
        <v>114.015</v>
      </c>
      <c r="M127" s="6">
        <v>112.74</v>
      </c>
      <c r="N127" s="6">
        <v>104.375</v>
      </c>
      <c r="O127" s="6">
        <v>91.831000000000003</v>
      </c>
      <c r="P127" s="6">
        <v>82</v>
      </c>
      <c r="Q127" s="6">
        <v>84</v>
      </c>
      <c r="R127" s="6">
        <v>81</v>
      </c>
      <c r="S127" s="6">
        <v>85</v>
      </c>
      <c r="T127" s="6">
        <v>98</v>
      </c>
      <c r="U127" s="6">
        <v>91</v>
      </c>
      <c r="V127" s="6">
        <v>84</v>
      </c>
      <c r="W127" s="6">
        <v>50</v>
      </c>
      <c r="X127" s="6">
        <v>50</v>
      </c>
      <c r="Y127" s="6">
        <v>50</v>
      </c>
      <c r="Z127" s="6">
        <v>-41.999000000000002</v>
      </c>
      <c r="AA127" s="7" t="s">
        <v>1178</v>
      </c>
      <c r="AB127" s="6">
        <v>-32</v>
      </c>
      <c r="AC127" s="7" t="s">
        <v>1179</v>
      </c>
    </row>
    <row r="128" spans="1:29" hidden="1" x14ac:dyDescent="0.2">
      <c r="A128" s="5" t="s">
        <v>425</v>
      </c>
      <c r="B128" s="5" t="s">
        <v>426</v>
      </c>
      <c r="C128" s="5" t="s">
        <v>427</v>
      </c>
      <c r="D128" s="5" t="s">
        <v>40</v>
      </c>
      <c r="E128" s="5" t="s">
        <v>41</v>
      </c>
      <c r="F128" s="6">
        <v>0</v>
      </c>
      <c r="G128" s="6">
        <v>0.30399999999999999</v>
      </c>
      <c r="H128" s="6">
        <v>0.60799999999999998</v>
      </c>
      <c r="I128" s="6">
        <v>0.90800000000000003</v>
      </c>
      <c r="J128" s="6">
        <v>1.2110000000000001</v>
      </c>
      <c r="K128" s="6">
        <v>1.518</v>
      </c>
      <c r="L128" s="6">
        <v>1.8260000000000001</v>
      </c>
      <c r="M128" s="6">
        <v>2.1269999999999998</v>
      </c>
      <c r="N128" s="6">
        <v>2.4209999999999998</v>
      </c>
      <c r="O128" s="6">
        <v>2.7120000000000002</v>
      </c>
      <c r="P128" s="6">
        <v>3</v>
      </c>
      <c r="Q128" s="6">
        <v>3</v>
      </c>
      <c r="R128" s="6">
        <v>3</v>
      </c>
      <c r="S128" s="6">
        <v>3</v>
      </c>
      <c r="T128" s="6">
        <v>3</v>
      </c>
      <c r="U128" s="6">
        <v>3</v>
      </c>
      <c r="V128" s="6">
        <v>3</v>
      </c>
      <c r="W128" s="6">
        <v>3</v>
      </c>
      <c r="X128" s="6">
        <v>3</v>
      </c>
      <c r="Y128" s="6">
        <v>3</v>
      </c>
      <c r="Z128" s="6">
        <v>3</v>
      </c>
      <c r="AA128" s="7">
        <v>0</v>
      </c>
      <c r="AB128" s="6">
        <v>0</v>
      </c>
      <c r="AC128" s="7">
        <v>0</v>
      </c>
    </row>
    <row r="129" spans="1:29" hidden="1" x14ac:dyDescent="0.2">
      <c r="A129" s="5" t="s">
        <v>430</v>
      </c>
      <c r="B129" s="5" t="s">
        <v>431</v>
      </c>
      <c r="C129" s="5" t="s">
        <v>432</v>
      </c>
      <c r="D129" s="5" t="s">
        <v>55</v>
      </c>
      <c r="E129" s="5" t="s">
        <v>41</v>
      </c>
      <c r="F129" s="6">
        <v>54.009</v>
      </c>
      <c r="G129" s="6">
        <v>53.350999999999999</v>
      </c>
      <c r="H129" s="6">
        <v>48.47</v>
      </c>
      <c r="I129" s="6">
        <v>45.8</v>
      </c>
      <c r="J129" s="6">
        <v>42.371000000000002</v>
      </c>
      <c r="K129" s="6">
        <v>40.753</v>
      </c>
      <c r="L129" s="6">
        <v>38.582999999999998</v>
      </c>
      <c r="M129" s="6">
        <v>35.198</v>
      </c>
      <c r="N129" s="6">
        <v>32.546999999999997</v>
      </c>
      <c r="O129" s="6">
        <v>31.271999999999998</v>
      </c>
      <c r="P129" s="6">
        <v>29</v>
      </c>
      <c r="Q129" s="6">
        <v>29</v>
      </c>
      <c r="R129" s="6">
        <v>29</v>
      </c>
      <c r="S129" s="6">
        <v>29</v>
      </c>
      <c r="T129" s="6">
        <v>29</v>
      </c>
      <c r="U129" s="6">
        <v>29</v>
      </c>
      <c r="V129" s="6">
        <v>29</v>
      </c>
      <c r="W129" s="6">
        <v>29</v>
      </c>
      <c r="X129" s="6">
        <v>29</v>
      </c>
      <c r="Y129" s="6">
        <v>29</v>
      </c>
      <c r="Z129" s="6">
        <v>-25.009</v>
      </c>
      <c r="AA129" s="7" t="s">
        <v>1180</v>
      </c>
      <c r="AB129" s="6">
        <v>0</v>
      </c>
      <c r="AC129" s="7">
        <v>0</v>
      </c>
    </row>
    <row r="130" spans="1:29" hidden="1" x14ac:dyDescent="0.2">
      <c r="A130" s="5" t="s">
        <v>433</v>
      </c>
      <c r="B130" s="5" t="s">
        <v>434</v>
      </c>
      <c r="C130" s="5" t="s">
        <v>435</v>
      </c>
      <c r="D130" s="5" t="s">
        <v>66</v>
      </c>
      <c r="E130" s="5" t="s">
        <v>41</v>
      </c>
      <c r="F130" s="6">
        <v>1530.9670000000001</v>
      </c>
      <c r="G130" s="6">
        <v>1502.941</v>
      </c>
      <c r="H130" s="6">
        <v>1488.432</v>
      </c>
      <c r="I130" s="6">
        <v>1460.0139999999999</v>
      </c>
      <c r="J130" s="6">
        <v>1431.3820000000001</v>
      </c>
      <c r="K130" s="6">
        <v>1416.443</v>
      </c>
      <c r="L130" s="6">
        <v>1392.3320000000001</v>
      </c>
      <c r="M130" s="6">
        <v>1369.61</v>
      </c>
      <c r="N130" s="6">
        <v>1344.1389999999999</v>
      </c>
      <c r="O130" s="6">
        <v>1322.4090000000001</v>
      </c>
      <c r="P130" s="6">
        <v>1288</v>
      </c>
      <c r="Q130" s="6">
        <v>1248</v>
      </c>
      <c r="R130" s="6">
        <v>1276</v>
      </c>
      <c r="S130" s="6">
        <v>1291</v>
      </c>
      <c r="T130" s="6">
        <v>1312</v>
      </c>
      <c r="U130" s="6">
        <v>1347</v>
      </c>
      <c r="V130" s="6">
        <v>1329</v>
      </c>
      <c r="W130" s="6">
        <v>1371</v>
      </c>
      <c r="X130" s="6">
        <v>1385</v>
      </c>
      <c r="Y130" s="6">
        <v>1368</v>
      </c>
      <c r="Z130" s="6">
        <v>-242.96700000000001</v>
      </c>
      <c r="AA130" s="7" t="s">
        <v>1181</v>
      </c>
      <c r="AB130" s="6">
        <v>80</v>
      </c>
      <c r="AC130" s="7">
        <v>6.2109999999999999E-2</v>
      </c>
    </row>
    <row r="131" spans="1:29" hidden="1" x14ac:dyDescent="0.2">
      <c r="A131" s="5" t="s">
        <v>436</v>
      </c>
      <c r="B131" s="5" t="s">
        <v>437</v>
      </c>
      <c r="C131" s="5" t="s">
        <v>438</v>
      </c>
      <c r="D131" s="5" t="s">
        <v>55</v>
      </c>
      <c r="E131" s="5" t="s">
        <v>41</v>
      </c>
      <c r="F131" s="6">
        <v>14.002000000000001</v>
      </c>
      <c r="G131" s="6">
        <v>20.303000000000001</v>
      </c>
      <c r="H131" s="6">
        <v>24.928000000000001</v>
      </c>
      <c r="I131" s="6">
        <v>30.337</v>
      </c>
      <c r="J131" s="6">
        <v>35.052999999999997</v>
      </c>
      <c r="K131" s="6">
        <v>41.241999999999997</v>
      </c>
      <c r="L131" s="6">
        <v>47.091000000000001</v>
      </c>
      <c r="M131" s="6">
        <v>51.302</v>
      </c>
      <c r="N131" s="6">
        <v>56.29</v>
      </c>
      <c r="O131" s="6">
        <v>63.933999999999997</v>
      </c>
      <c r="P131" s="6">
        <v>70</v>
      </c>
      <c r="Q131" s="6">
        <v>70</v>
      </c>
      <c r="R131" s="6">
        <v>70</v>
      </c>
      <c r="S131" s="6">
        <v>70</v>
      </c>
      <c r="T131" s="6">
        <v>70</v>
      </c>
      <c r="U131" s="6">
        <v>70</v>
      </c>
      <c r="V131" s="6">
        <v>70</v>
      </c>
      <c r="W131" s="6">
        <v>70</v>
      </c>
      <c r="X131" s="6">
        <v>70</v>
      </c>
      <c r="Y131" s="6">
        <v>70</v>
      </c>
      <c r="Z131" s="6">
        <v>55.997999999999998</v>
      </c>
      <c r="AA131" s="7">
        <v>3.9992899999999998</v>
      </c>
      <c r="AB131" s="6">
        <v>0</v>
      </c>
      <c r="AC131" s="7">
        <v>0</v>
      </c>
    </row>
    <row r="132" spans="1:29" hidden="1" x14ac:dyDescent="0.2">
      <c r="A132" s="5" t="s">
        <v>439</v>
      </c>
      <c r="B132" s="5" t="s">
        <v>440</v>
      </c>
      <c r="C132" s="5" t="s">
        <v>441</v>
      </c>
      <c r="D132" s="5" t="s">
        <v>49</v>
      </c>
      <c r="E132" s="5" t="s">
        <v>41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7">
        <v>0</v>
      </c>
      <c r="AB132" s="6">
        <v>0</v>
      </c>
      <c r="AC132" s="7">
        <v>0</v>
      </c>
    </row>
    <row r="133" spans="1:29" hidden="1" x14ac:dyDescent="0.2">
      <c r="A133" s="5" t="s">
        <v>443</v>
      </c>
      <c r="B133" s="5" t="s">
        <v>444</v>
      </c>
      <c r="C133" s="5" t="s">
        <v>445</v>
      </c>
      <c r="D133" s="5" t="s">
        <v>49</v>
      </c>
      <c r="E133" s="5" t="s">
        <v>41</v>
      </c>
      <c r="F133" s="6">
        <v>52</v>
      </c>
      <c r="G133" s="6">
        <v>53.499000000000002</v>
      </c>
      <c r="H133" s="6">
        <v>51.798999999999999</v>
      </c>
      <c r="I133" s="6">
        <v>50.125999999999998</v>
      </c>
      <c r="J133" s="6">
        <v>46.774999999999999</v>
      </c>
      <c r="K133" s="6">
        <v>44.091000000000001</v>
      </c>
      <c r="L133" s="6">
        <v>41.957999999999998</v>
      </c>
      <c r="M133" s="6">
        <v>40.277000000000001</v>
      </c>
      <c r="N133" s="6">
        <v>36.927999999999997</v>
      </c>
      <c r="O133" s="6">
        <v>35.585999999999999</v>
      </c>
      <c r="P133" s="6">
        <v>35</v>
      </c>
      <c r="Q133" s="6">
        <v>15</v>
      </c>
      <c r="R133" s="6">
        <v>19</v>
      </c>
      <c r="S133" s="6">
        <v>34</v>
      </c>
      <c r="T133" s="6">
        <v>36</v>
      </c>
      <c r="U133" s="6">
        <v>38</v>
      </c>
      <c r="V133" s="6">
        <v>41</v>
      </c>
      <c r="W133" s="6">
        <v>44</v>
      </c>
      <c r="X133" s="6">
        <v>48</v>
      </c>
      <c r="Y133" s="6">
        <v>51</v>
      </c>
      <c r="Z133" s="6">
        <v>-17</v>
      </c>
      <c r="AA133" s="7" t="s">
        <v>1182</v>
      </c>
      <c r="AB133" s="6">
        <v>16</v>
      </c>
      <c r="AC133" s="7">
        <v>0.45713999999999999</v>
      </c>
    </row>
    <row r="134" spans="1:29" hidden="1" x14ac:dyDescent="0.2">
      <c r="A134" s="5" t="s">
        <v>446</v>
      </c>
      <c r="B134" s="5" t="s">
        <v>447</v>
      </c>
      <c r="C134" s="5" t="s">
        <v>448</v>
      </c>
      <c r="D134" s="5" t="s">
        <v>49</v>
      </c>
      <c r="E134" s="5" t="s">
        <v>41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7">
        <v>0</v>
      </c>
      <c r="AB134" s="6">
        <v>0</v>
      </c>
      <c r="AC134" s="7">
        <v>0</v>
      </c>
    </row>
    <row r="135" spans="1:29" hidden="1" x14ac:dyDescent="0.2">
      <c r="A135" s="5" t="s">
        <v>449</v>
      </c>
      <c r="B135" s="5" t="s">
        <v>450</v>
      </c>
      <c r="C135" s="5" t="s">
        <v>451</v>
      </c>
      <c r="D135" s="5" t="s">
        <v>73</v>
      </c>
      <c r="E135" s="5" t="s">
        <v>41</v>
      </c>
      <c r="F135" s="6">
        <v>861.16399999999999</v>
      </c>
      <c r="G135" s="6">
        <v>908.56299999999999</v>
      </c>
      <c r="H135" s="6">
        <v>899.60400000000004</v>
      </c>
      <c r="I135" s="6">
        <v>906.36</v>
      </c>
      <c r="J135" s="6">
        <v>903.70500000000004</v>
      </c>
      <c r="K135" s="6">
        <v>918.05499999999995</v>
      </c>
      <c r="L135" s="6">
        <v>924.52499999999998</v>
      </c>
      <c r="M135" s="6">
        <v>907.66600000000005</v>
      </c>
      <c r="N135" s="6">
        <v>920.49199999999996</v>
      </c>
      <c r="O135" s="6">
        <v>951.13900000000001</v>
      </c>
      <c r="P135" s="6">
        <v>969</v>
      </c>
      <c r="Q135" s="6">
        <v>950</v>
      </c>
      <c r="R135" s="6">
        <v>922</v>
      </c>
      <c r="S135" s="6">
        <v>962</v>
      </c>
      <c r="T135" s="6">
        <v>1033</v>
      </c>
      <c r="U135" s="6">
        <v>975</v>
      </c>
      <c r="V135" s="6">
        <v>980</v>
      </c>
      <c r="W135" s="6">
        <v>1029</v>
      </c>
      <c r="X135" s="6">
        <v>1006</v>
      </c>
      <c r="Y135" s="6">
        <v>1029</v>
      </c>
      <c r="Z135" s="6">
        <v>107.836</v>
      </c>
      <c r="AA135" s="7">
        <v>0.12522</v>
      </c>
      <c r="AB135" s="6">
        <v>60</v>
      </c>
      <c r="AC135" s="7">
        <v>6.1920000000000003E-2</v>
      </c>
    </row>
    <row r="136" spans="1:29" hidden="1" x14ac:dyDescent="0.2">
      <c r="A136" s="5" t="s">
        <v>452</v>
      </c>
      <c r="B136" s="5" t="s">
        <v>453</v>
      </c>
      <c r="C136" s="5" t="s">
        <v>454</v>
      </c>
      <c r="D136" s="5" t="s">
        <v>49</v>
      </c>
      <c r="E136" s="5" t="s">
        <v>41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7">
        <v>0</v>
      </c>
      <c r="AB136" s="6">
        <v>0</v>
      </c>
      <c r="AC136" s="7">
        <v>0</v>
      </c>
    </row>
    <row r="137" spans="1:29" hidden="1" x14ac:dyDescent="0.2">
      <c r="A137" s="5" t="s">
        <v>455</v>
      </c>
      <c r="B137" s="5" t="s">
        <v>456</v>
      </c>
      <c r="C137" s="5" t="s">
        <v>457</v>
      </c>
      <c r="D137" s="5" t="s">
        <v>55</v>
      </c>
      <c r="E137" s="5" t="s">
        <v>41</v>
      </c>
      <c r="F137" s="6">
        <v>1</v>
      </c>
      <c r="G137" s="6">
        <v>1.36</v>
      </c>
      <c r="H137" s="6">
        <v>1.93</v>
      </c>
      <c r="I137" s="6">
        <v>2.5470000000000002</v>
      </c>
      <c r="J137" s="6">
        <v>3.016</v>
      </c>
      <c r="K137" s="6">
        <v>3.4769999999999999</v>
      </c>
      <c r="L137" s="6">
        <v>3.6539999999999999</v>
      </c>
      <c r="M137" s="6">
        <v>4.133</v>
      </c>
      <c r="N137" s="6">
        <v>4.383</v>
      </c>
      <c r="O137" s="6">
        <v>5.3109999999999999</v>
      </c>
      <c r="P137" s="6">
        <v>6</v>
      </c>
      <c r="Q137" s="6">
        <v>6</v>
      </c>
      <c r="R137" s="6">
        <v>6</v>
      </c>
      <c r="S137" s="6">
        <v>6</v>
      </c>
      <c r="T137" s="6">
        <v>6</v>
      </c>
      <c r="U137" s="6">
        <v>6</v>
      </c>
      <c r="V137" s="6">
        <v>6</v>
      </c>
      <c r="W137" s="6">
        <v>6</v>
      </c>
      <c r="X137" s="6">
        <v>6</v>
      </c>
      <c r="Y137" s="6">
        <v>6</v>
      </c>
      <c r="Z137" s="6">
        <v>5</v>
      </c>
      <c r="AA137" s="7">
        <v>5</v>
      </c>
      <c r="AB137" s="6">
        <v>0</v>
      </c>
      <c r="AC137" s="7">
        <v>0</v>
      </c>
    </row>
    <row r="138" spans="1:29" hidden="1" x14ac:dyDescent="0.2">
      <c r="A138" s="5" t="s">
        <v>458</v>
      </c>
      <c r="B138" s="5" t="s">
        <v>459</v>
      </c>
      <c r="C138" s="5" t="s">
        <v>460</v>
      </c>
      <c r="D138" s="5" t="s">
        <v>73</v>
      </c>
      <c r="E138" s="5" t="s">
        <v>41</v>
      </c>
      <c r="F138" s="6">
        <v>13</v>
      </c>
      <c r="G138" s="6">
        <v>13.016</v>
      </c>
      <c r="H138" s="6">
        <v>13.023999999999999</v>
      </c>
      <c r="I138" s="6">
        <v>13.157</v>
      </c>
      <c r="J138" s="6">
        <v>13.422000000000001</v>
      </c>
      <c r="K138" s="6">
        <v>13.69</v>
      </c>
      <c r="L138" s="6">
        <v>14.943</v>
      </c>
      <c r="M138" s="6">
        <v>14.664</v>
      </c>
      <c r="N138" s="6">
        <v>15.241</v>
      </c>
      <c r="O138" s="6">
        <v>15.239000000000001</v>
      </c>
      <c r="P138" s="6">
        <v>15</v>
      </c>
      <c r="Q138" s="6">
        <v>15</v>
      </c>
      <c r="R138" s="6">
        <v>15</v>
      </c>
      <c r="S138" s="6">
        <v>15</v>
      </c>
      <c r="T138" s="6">
        <v>15</v>
      </c>
      <c r="U138" s="6">
        <v>15</v>
      </c>
      <c r="V138" s="6">
        <v>15</v>
      </c>
      <c r="W138" s="6">
        <v>15</v>
      </c>
      <c r="X138" s="6">
        <v>15</v>
      </c>
      <c r="Y138" s="6">
        <v>15</v>
      </c>
      <c r="Z138" s="6">
        <v>2</v>
      </c>
      <c r="AA138" s="7">
        <v>0.15384999999999999</v>
      </c>
      <c r="AB138" s="6">
        <v>0</v>
      </c>
      <c r="AC138" s="7">
        <v>0</v>
      </c>
    </row>
    <row r="139" spans="1:29" hidden="1" x14ac:dyDescent="0.2">
      <c r="A139" s="5" t="s">
        <v>462</v>
      </c>
      <c r="B139" s="5" t="s">
        <v>463</v>
      </c>
      <c r="C139" s="5" t="s">
        <v>464</v>
      </c>
      <c r="D139" s="5" t="s">
        <v>55</v>
      </c>
      <c r="E139" s="5" t="s">
        <v>41</v>
      </c>
      <c r="F139" s="6">
        <v>121</v>
      </c>
      <c r="G139" s="6">
        <v>130.56</v>
      </c>
      <c r="H139" s="6">
        <v>131.48500000000001</v>
      </c>
      <c r="I139" s="6">
        <v>138.792</v>
      </c>
      <c r="J139" s="6">
        <v>141.614</v>
      </c>
      <c r="K139" s="6">
        <v>147.327</v>
      </c>
      <c r="L139" s="6">
        <v>151.922</v>
      </c>
      <c r="M139" s="6">
        <v>156.785</v>
      </c>
      <c r="N139" s="6">
        <v>162.79499999999999</v>
      </c>
      <c r="O139" s="6">
        <v>172.73699999999999</v>
      </c>
      <c r="P139" s="6">
        <v>171</v>
      </c>
      <c r="Q139" s="6">
        <v>161</v>
      </c>
      <c r="R139" s="6">
        <v>173</v>
      </c>
      <c r="S139" s="6">
        <v>163</v>
      </c>
      <c r="T139" s="6">
        <v>172</v>
      </c>
      <c r="U139" s="6">
        <v>172</v>
      </c>
      <c r="V139" s="6">
        <v>172</v>
      </c>
      <c r="W139" s="6">
        <v>172</v>
      </c>
      <c r="X139" s="6">
        <v>176</v>
      </c>
      <c r="Y139" s="6">
        <v>175</v>
      </c>
      <c r="Z139" s="6">
        <v>50</v>
      </c>
      <c r="AA139" s="7">
        <v>0.41321999999999998</v>
      </c>
      <c r="AB139" s="6">
        <v>4</v>
      </c>
      <c r="AC139" s="7">
        <v>2.3390000000000001E-2</v>
      </c>
    </row>
    <row r="140" spans="1:29" hidden="1" x14ac:dyDescent="0.2">
      <c r="A140" s="5" t="s">
        <v>465</v>
      </c>
      <c r="B140" s="5" t="s">
        <v>466</v>
      </c>
      <c r="C140" s="5" t="s">
        <v>467</v>
      </c>
      <c r="D140" s="5" t="s">
        <v>91</v>
      </c>
      <c r="E140" s="5" t="s">
        <v>41</v>
      </c>
      <c r="F140" s="6">
        <v>54</v>
      </c>
      <c r="G140" s="6">
        <v>50.081000000000003</v>
      </c>
      <c r="H140" s="6">
        <v>45.509</v>
      </c>
      <c r="I140" s="6">
        <v>42.798000000000002</v>
      </c>
      <c r="J140" s="6">
        <v>38.162999999999997</v>
      </c>
      <c r="K140" s="6">
        <v>33.771999999999998</v>
      </c>
      <c r="L140" s="6">
        <v>28.11</v>
      </c>
      <c r="M140" s="6">
        <v>21.318999999999999</v>
      </c>
      <c r="N140" s="6">
        <v>17.28</v>
      </c>
      <c r="O140" s="6">
        <v>13.848000000000001</v>
      </c>
      <c r="P140" s="6">
        <v>8</v>
      </c>
      <c r="Q140" s="6">
        <v>8</v>
      </c>
      <c r="R140" s="6">
        <v>8</v>
      </c>
      <c r="S140" s="6">
        <v>8</v>
      </c>
      <c r="T140" s="6">
        <v>8</v>
      </c>
      <c r="U140" s="6">
        <v>8</v>
      </c>
      <c r="V140" s="6">
        <v>8</v>
      </c>
      <c r="W140" s="6">
        <v>8</v>
      </c>
      <c r="X140" s="6">
        <v>8</v>
      </c>
      <c r="Y140" s="6">
        <v>8</v>
      </c>
      <c r="Z140" s="6">
        <v>-46</v>
      </c>
      <c r="AA140" s="7" t="s">
        <v>1183</v>
      </c>
      <c r="AB140" s="6">
        <v>0</v>
      </c>
      <c r="AC140" s="7">
        <v>0</v>
      </c>
    </row>
    <row r="141" spans="1:29" hidden="1" x14ac:dyDescent="0.2">
      <c r="A141" s="5" t="s">
        <v>468</v>
      </c>
      <c r="B141" s="5" t="s">
        <v>469</v>
      </c>
      <c r="C141" s="5" t="s">
        <v>470</v>
      </c>
      <c r="D141" s="5" t="s">
        <v>106</v>
      </c>
      <c r="E141" s="5" t="s">
        <v>41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7">
        <v>0</v>
      </c>
      <c r="AB141" s="6">
        <v>0</v>
      </c>
      <c r="AC141" s="7">
        <v>0</v>
      </c>
    </row>
    <row r="142" spans="1:29" hidden="1" x14ac:dyDescent="0.2">
      <c r="A142" s="5" t="s">
        <v>472</v>
      </c>
      <c r="B142" s="5" t="s">
        <v>473</v>
      </c>
      <c r="C142" s="5" t="s">
        <v>474</v>
      </c>
      <c r="D142" s="5" t="s">
        <v>106</v>
      </c>
      <c r="E142" s="5" t="s">
        <v>41</v>
      </c>
      <c r="F142" s="6">
        <v>35</v>
      </c>
      <c r="G142" s="6">
        <v>33.826999999999998</v>
      </c>
      <c r="H142" s="6">
        <v>37.145000000000003</v>
      </c>
      <c r="I142" s="6">
        <v>37.841000000000001</v>
      </c>
      <c r="J142" s="6">
        <v>38.381</v>
      </c>
      <c r="K142" s="6">
        <v>42.088999999999999</v>
      </c>
      <c r="L142" s="6">
        <v>41.774999999999999</v>
      </c>
      <c r="M142" s="6">
        <v>43.38</v>
      </c>
      <c r="N142" s="6">
        <v>42.259</v>
      </c>
      <c r="O142" s="6">
        <v>39.203000000000003</v>
      </c>
      <c r="P142" s="6">
        <v>37</v>
      </c>
      <c r="Q142" s="6">
        <v>37</v>
      </c>
      <c r="R142" s="6">
        <v>37</v>
      </c>
      <c r="S142" s="6">
        <v>37</v>
      </c>
      <c r="T142" s="6">
        <v>37</v>
      </c>
      <c r="U142" s="6">
        <v>37</v>
      </c>
      <c r="V142" s="6">
        <v>37</v>
      </c>
      <c r="W142" s="6">
        <v>37</v>
      </c>
      <c r="X142" s="6">
        <v>37</v>
      </c>
      <c r="Y142" s="6">
        <v>37</v>
      </c>
      <c r="Z142" s="6">
        <v>2</v>
      </c>
      <c r="AA142" s="7">
        <v>5.7140000000000003E-2</v>
      </c>
      <c r="AB142" s="6">
        <v>0</v>
      </c>
      <c r="AC142" s="7">
        <v>0</v>
      </c>
    </row>
    <row r="143" spans="1:29" hidden="1" x14ac:dyDescent="0.2">
      <c r="A143" s="5" t="s">
        <v>475</v>
      </c>
      <c r="B143" s="5" t="s">
        <v>476</v>
      </c>
      <c r="C143" s="5" t="s">
        <v>477</v>
      </c>
      <c r="D143" s="5" t="s">
        <v>40</v>
      </c>
      <c r="E143" s="5" t="s">
        <v>41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7">
        <v>0</v>
      </c>
      <c r="AB143" s="6">
        <v>0</v>
      </c>
      <c r="AC143" s="7">
        <v>0</v>
      </c>
    </row>
    <row r="144" spans="1:29" hidden="1" x14ac:dyDescent="0.2">
      <c r="A144" s="5" t="s">
        <v>478</v>
      </c>
      <c r="B144" s="5" t="s">
        <v>479</v>
      </c>
      <c r="C144" s="5" t="s">
        <v>480</v>
      </c>
      <c r="D144" s="5" t="s">
        <v>49</v>
      </c>
      <c r="E144" s="5" t="s">
        <v>41</v>
      </c>
      <c r="F144" s="6">
        <v>6</v>
      </c>
      <c r="G144" s="6">
        <v>5.8369999999999997</v>
      </c>
      <c r="H144" s="6">
        <v>5.3529999999999998</v>
      </c>
      <c r="I144" s="6">
        <v>4.6050000000000004</v>
      </c>
      <c r="J144" s="6">
        <v>4.4000000000000004</v>
      </c>
      <c r="K144" s="6">
        <v>3.879</v>
      </c>
      <c r="L144" s="6">
        <v>2.996</v>
      </c>
      <c r="M144" s="6">
        <v>2.528</v>
      </c>
      <c r="N144" s="6">
        <v>2.02</v>
      </c>
      <c r="O144" s="6">
        <v>1.53</v>
      </c>
      <c r="P144" s="6">
        <v>1</v>
      </c>
      <c r="Q144" s="6">
        <v>1</v>
      </c>
      <c r="R144" s="6">
        <v>1</v>
      </c>
      <c r="S144" s="6">
        <v>1</v>
      </c>
      <c r="T144" s="6">
        <v>1</v>
      </c>
      <c r="U144" s="6">
        <v>1</v>
      </c>
      <c r="V144" s="6">
        <v>1</v>
      </c>
      <c r="W144" s="6">
        <v>1</v>
      </c>
      <c r="X144" s="6">
        <v>1</v>
      </c>
      <c r="Y144" s="6">
        <v>1</v>
      </c>
      <c r="Z144" s="6">
        <v>-5</v>
      </c>
      <c r="AA144" s="7" t="s">
        <v>1184</v>
      </c>
      <c r="AB144" s="6">
        <v>0</v>
      </c>
      <c r="AC144" s="7">
        <v>0</v>
      </c>
    </row>
    <row r="145" spans="1:29" hidden="1" x14ac:dyDescent="0.2">
      <c r="A145" s="5" t="s">
        <v>481</v>
      </c>
      <c r="B145" s="5" t="s">
        <v>482</v>
      </c>
      <c r="C145" s="5" t="s">
        <v>483</v>
      </c>
      <c r="D145" s="5" t="s">
        <v>55</v>
      </c>
      <c r="E145" s="5" t="s">
        <v>41</v>
      </c>
      <c r="F145" s="6">
        <v>332.03500000000003</v>
      </c>
      <c r="G145" s="6">
        <v>375.149</v>
      </c>
      <c r="H145" s="6">
        <v>388.649</v>
      </c>
      <c r="I145" s="6">
        <v>416.935</v>
      </c>
      <c r="J145" s="6">
        <v>436.99700000000001</v>
      </c>
      <c r="K145" s="6">
        <v>475.36200000000002</v>
      </c>
      <c r="L145" s="6">
        <v>508.97500000000002</v>
      </c>
      <c r="M145" s="6">
        <v>525.50800000000004</v>
      </c>
      <c r="N145" s="6">
        <v>550.77499999999998</v>
      </c>
      <c r="O145" s="6">
        <v>601.22900000000004</v>
      </c>
      <c r="P145" s="6">
        <v>636</v>
      </c>
      <c r="Q145" s="6">
        <v>625</v>
      </c>
      <c r="R145" s="6">
        <v>625</v>
      </c>
      <c r="S145" s="6">
        <v>669</v>
      </c>
      <c r="T145" s="6">
        <v>657</v>
      </c>
      <c r="U145" s="6">
        <v>657.02099999999996</v>
      </c>
      <c r="V145" s="6">
        <v>654.01700000000005</v>
      </c>
      <c r="W145" s="6">
        <v>657.02499999999998</v>
      </c>
      <c r="X145" s="6">
        <v>660.02300000000002</v>
      </c>
      <c r="Y145" s="6">
        <v>673.02099999999996</v>
      </c>
      <c r="Z145" s="6">
        <v>303.96499999999997</v>
      </c>
      <c r="AA145" s="7">
        <v>0.91546000000000005</v>
      </c>
      <c r="AB145" s="6">
        <v>37.021000000000001</v>
      </c>
      <c r="AC145" s="7">
        <v>5.8209999999999998E-2</v>
      </c>
    </row>
    <row r="146" spans="1:29" hidden="1" x14ac:dyDescent="0.2">
      <c r="A146" s="5" t="s">
        <v>484</v>
      </c>
      <c r="B146" s="5" t="s">
        <v>485</v>
      </c>
      <c r="C146" s="5" t="s">
        <v>486</v>
      </c>
      <c r="D146" s="5" t="s">
        <v>40</v>
      </c>
      <c r="E146" s="5" t="s">
        <v>41</v>
      </c>
      <c r="F146" s="6">
        <v>76.012</v>
      </c>
      <c r="G146" s="6">
        <v>69.45</v>
      </c>
      <c r="H146" s="6">
        <v>61.787999999999997</v>
      </c>
      <c r="I146" s="6">
        <v>53.963999999999999</v>
      </c>
      <c r="J146" s="6">
        <v>46.384999999999998</v>
      </c>
      <c r="K146" s="6">
        <v>59.902999999999999</v>
      </c>
      <c r="L146" s="6">
        <v>42.344000000000001</v>
      </c>
      <c r="M146" s="6">
        <v>27.713000000000001</v>
      </c>
      <c r="N146" s="6">
        <v>16.475999999999999</v>
      </c>
      <c r="O146" s="6">
        <v>7.9980000000000002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-76.012</v>
      </c>
      <c r="AA146" s="7" t="s">
        <v>1136</v>
      </c>
      <c r="AB146" s="6">
        <v>0</v>
      </c>
      <c r="AC146" s="7">
        <v>0</v>
      </c>
    </row>
    <row r="147" spans="1:29" hidden="1" x14ac:dyDescent="0.2">
      <c r="A147" s="5" t="s">
        <v>487</v>
      </c>
      <c r="B147" s="5" t="s">
        <v>488</v>
      </c>
      <c r="C147" s="5" t="s">
        <v>489</v>
      </c>
      <c r="D147" s="5" t="s">
        <v>49</v>
      </c>
      <c r="E147" s="5" t="s">
        <v>41</v>
      </c>
      <c r="F147" s="6">
        <v>1234.0119999999999</v>
      </c>
      <c r="G147" s="6">
        <v>1291.0139999999999</v>
      </c>
      <c r="H147" s="6">
        <v>1328.3820000000001</v>
      </c>
      <c r="I147" s="6">
        <v>1353.1859999999999</v>
      </c>
      <c r="J147" s="6">
        <v>1372.2090000000001</v>
      </c>
      <c r="K147" s="6">
        <v>1403.405</v>
      </c>
      <c r="L147" s="6">
        <v>1454.941</v>
      </c>
      <c r="M147" s="6">
        <v>1492.521</v>
      </c>
      <c r="N147" s="6">
        <v>1468.5139999999999</v>
      </c>
      <c r="O147" s="6">
        <v>1515.117</v>
      </c>
      <c r="P147" s="6">
        <v>1595</v>
      </c>
      <c r="Q147" s="6">
        <v>1672.9680000000001</v>
      </c>
      <c r="R147" s="6">
        <v>1578.0170000000001</v>
      </c>
      <c r="S147" s="6">
        <v>1578.038</v>
      </c>
      <c r="T147" s="6">
        <v>1621</v>
      </c>
      <c r="U147" s="6">
        <v>1613.4760000000001</v>
      </c>
      <c r="V147" s="6">
        <v>1551.5150000000001</v>
      </c>
      <c r="W147" s="6">
        <v>1511.393</v>
      </c>
      <c r="X147" s="6">
        <v>1404.4190000000001</v>
      </c>
      <c r="Y147" s="6">
        <v>1482.5530000000001</v>
      </c>
      <c r="Z147" s="6">
        <v>360.988</v>
      </c>
      <c r="AA147" s="7">
        <v>0.29253000000000001</v>
      </c>
      <c r="AB147" s="6">
        <v>-112.447</v>
      </c>
      <c r="AC147" s="7" t="s">
        <v>1185</v>
      </c>
    </row>
    <row r="148" spans="1:29" hidden="1" x14ac:dyDescent="0.2">
      <c r="A148" s="5" t="s">
        <v>490</v>
      </c>
      <c r="B148" s="5" t="s">
        <v>491</v>
      </c>
      <c r="C148" s="5" t="s">
        <v>492</v>
      </c>
      <c r="D148" s="5" t="s">
        <v>49</v>
      </c>
      <c r="E148" s="5" t="s">
        <v>41</v>
      </c>
      <c r="F148" s="6">
        <v>1741.0060000000001</v>
      </c>
      <c r="G148" s="6">
        <v>1747.098</v>
      </c>
      <c r="H148" s="6">
        <v>1693.077</v>
      </c>
      <c r="I148" s="6">
        <v>1628.4749999999999</v>
      </c>
      <c r="J148" s="6">
        <v>1544.559</v>
      </c>
      <c r="K148" s="6">
        <v>1480.1969999999999</v>
      </c>
      <c r="L148" s="6">
        <v>1434.18</v>
      </c>
      <c r="M148" s="6">
        <v>1385.2570000000001</v>
      </c>
      <c r="N148" s="6">
        <v>1305.961</v>
      </c>
      <c r="O148" s="6">
        <v>1265.0719999999999</v>
      </c>
      <c r="P148" s="6">
        <v>1230</v>
      </c>
      <c r="Q148" s="6">
        <v>1050</v>
      </c>
      <c r="R148" s="6">
        <v>1023</v>
      </c>
      <c r="S148" s="6">
        <v>1070</v>
      </c>
      <c r="T148" s="6">
        <v>1080</v>
      </c>
      <c r="U148" s="6">
        <v>990</v>
      </c>
      <c r="V148" s="6">
        <v>994</v>
      </c>
      <c r="W148" s="6">
        <v>982</v>
      </c>
      <c r="X148" s="6">
        <v>1043</v>
      </c>
      <c r="Y148" s="6">
        <v>1019</v>
      </c>
      <c r="Z148" s="6">
        <v>-511.00599999999997</v>
      </c>
      <c r="AA148" s="7" t="s">
        <v>1186</v>
      </c>
      <c r="AB148" s="6">
        <v>-211</v>
      </c>
      <c r="AC148" s="7" t="s">
        <v>1187</v>
      </c>
    </row>
    <row r="149" spans="1:29" hidden="1" x14ac:dyDescent="0.2">
      <c r="A149" s="5" t="s">
        <v>494</v>
      </c>
      <c r="B149" s="5" t="s">
        <v>495</v>
      </c>
      <c r="C149" s="5" t="s">
        <v>496</v>
      </c>
      <c r="D149" s="5" t="s">
        <v>66</v>
      </c>
      <c r="E149" s="5" t="s">
        <v>41</v>
      </c>
      <c r="F149" s="6">
        <v>279.20400000000001</v>
      </c>
      <c r="G149" s="6">
        <v>257.36700000000002</v>
      </c>
      <c r="H149" s="6">
        <v>237.95400000000001</v>
      </c>
      <c r="I149" s="6">
        <v>216.17099999999999</v>
      </c>
      <c r="J149" s="6">
        <v>194.43199999999999</v>
      </c>
      <c r="K149" s="6">
        <v>174.56700000000001</v>
      </c>
      <c r="L149" s="6">
        <v>153.30000000000001</v>
      </c>
      <c r="M149" s="6">
        <v>132.202</v>
      </c>
      <c r="N149" s="6">
        <v>110.85599999999999</v>
      </c>
      <c r="O149" s="6">
        <v>89.82</v>
      </c>
      <c r="P149" s="6">
        <v>68</v>
      </c>
      <c r="Q149" s="6">
        <v>68</v>
      </c>
      <c r="R149" s="6">
        <v>68</v>
      </c>
      <c r="S149" s="6">
        <v>68</v>
      </c>
      <c r="T149" s="6">
        <v>68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-211.20400000000001</v>
      </c>
      <c r="AA149" s="7" t="s">
        <v>1188</v>
      </c>
      <c r="AB149" s="6">
        <v>-68</v>
      </c>
      <c r="AC149" s="7" t="s">
        <v>1136</v>
      </c>
    </row>
    <row r="150" spans="1:29" hidden="1" x14ac:dyDescent="0.2">
      <c r="A150" s="5" t="s">
        <v>497</v>
      </c>
      <c r="B150" s="5" t="s">
        <v>498</v>
      </c>
      <c r="C150" s="5" t="s">
        <v>499</v>
      </c>
      <c r="D150" s="5" t="s">
        <v>55</v>
      </c>
      <c r="E150" s="5" t="s">
        <v>41</v>
      </c>
      <c r="F150" s="6">
        <v>16</v>
      </c>
      <c r="G150" s="6">
        <v>23.831</v>
      </c>
      <c r="H150" s="6">
        <v>30.111000000000001</v>
      </c>
      <c r="I150" s="6">
        <v>37.758000000000003</v>
      </c>
      <c r="J150" s="6">
        <v>44.192</v>
      </c>
      <c r="K150" s="6">
        <v>51.462000000000003</v>
      </c>
      <c r="L150" s="6">
        <v>58.353000000000002</v>
      </c>
      <c r="M150" s="6">
        <v>65.323999999999998</v>
      </c>
      <c r="N150" s="6">
        <v>72.802999999999997</v>
      </c>
      <c r="O150" s="6">
        <v>82.203999999999994</v>
      </c>
      <c r="P150" s="6">
        <v>86</v>
      </c>
      <c r="Q150" s="6">
        <v>95</v>
      </c>
      <c r="R150" s="6">
        <v>101.95099999999999</v>
      </c>
      <c r="S150" s="6">
        <v>99.968999999999994</v>
      </c>
      <c r="T150" s="6">
        <v>92.986000000000004</v>
      </c>
      <c r="U150" s="6">
        <v>100.95099999999999</v>
      </c>
      <c r="V150" s="6">
        <v>106.895</v>
      </c>
      <c r="W150" s="6">
        <v>98.938000000000002</v>
      </c>
      <c r="X150" s="6">
        <v>96.938000000000002</v>
      </c>
      <c r="Y150" s="6">
        <v>106.864</v>
      </c>
      <c r="Z150" s="6">
        <v>70</v>
      </c>
      <c r="AA150" s="7">
        <v>4.375</v>
      </c>
      <c r="AB150" s="6">
        <v>20.864000000000001</v>
      </c>
      <c r="AC150" s="7">
        <v>0.24260000000000001</v>
      </c>
    </row>
    <row r="151" spans="1:29" hidden="1" x14ac:dyDescent="0.2">
      <c r="A151" s="5" t="s">
        <v>500</v>
      </c>
      <c r="B151" s="5" t="s">
        <v>501</v>
      </c>
      <c r="C151" s="5" t="s">
        <v>502</v>
      </c>
      <c r="D151" s="5" t="s">
        <v>106</v>
      </c>
      <c r="E151" s="5" t="s">
        <v>41</v>
      </c>
      <c r="F151" s="6">
        <v>14</v>
      </c>
      <c r="G151" s="6">
        <v>13.308</v>
      </c>
      <c r="H151" s="6">
        <v>12.798</v>
      </c>
      <c r="I151" s="6">
        <v>11.164</v>
      </c>
      <c r="J151" s="6">
        <v>10.169</v>
      </c>
      <c r="K151" s="6">
        <v>9.6509999999999998</v>
      </c>
      <c r="L151" s="6">
        <v>9.1620000000000008</v>
      </c>
      <c r="M151" s="6">
        <v>7.7039999999999997</v>
      </c>
      <c r="N151" s="6">
        <v>6.9080000000000004</v>
      </c>
      <c r="O151" s="6">
        <v>5.9850000000000003</v>
      </c>
      <c r="P151" s="6">
        <v>5</v>
      </c>
      <c r="Q151" s="6">
        <v>5</v>
      </c>
      <c r="R151" s="6">
        <v>5</v>
      </c>
      <c r="S151" s="6">
        <v>5</v>
      </c>
      <c r="T151" s="6">
        <v>5</v>
      </c>
      <c r="U151" s="6">
        <v>5</v>
      </c>
      <c r="V151" s="6">
        <v>5</v>
      </c>
      <c r="W151" s="6">
        <v>5</v>
      </c>
      <c r="X151" s="6">
        <v>17</v>
      </c>
      <c r="Y151" s="6">
        <v>17</v>
      </c>
      <c r="Z151" s="6">
        <v>-9</v>
      </c>
      <c r="AA151" s="7" t="s">
        <v>1189</v>
      </c>
      <c r="AB151" s="6">
        <v>12</v>
      </c>
      <c r="AC151" s="7">
        <v>2.4</v>
      </c>
    </row>
    <row r="152" spans="1:29" hidden="1" x14ac:dyDescent="0.2">
      <c r="A152" s="5" t="s">
        <v>503</v>
      </c>
      <c r="B152" s="5" t="s">
        <v>504</v>
      </c>
      <c r="C152" s="5" t="s">
        <v>505</v>
      </c>
      <c r="D152" s="5" t="s">
        <v>73</v>
      </c>
      <c r="E152" s="5" t="s">
        <v>41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7">
        <v>0</v>
      </c>
      <c r="AB152" s="6">
        <v>0</v>
      </c>
      <c r="AC152" s="7">
        <v>0</v>
      </c>
    </row>
    <row r="153" spans="1:29" hidden="1" x14ac:dyDescent="0.2">
      <c r="A153" s="5" t="s">
        <v>507</v>
      </c>
      <c r="B153" s="5" t="s">
        <v>508</v>
      </c>
      <c r="C153" s="5" t="s">
        <v>509</v>
      </c>
      <c r="D153" s="5" t="s">
        <v>55</v>
      </c>
      <c r="E153" s="5" t="s">
        <v>41</v>
      </c>
      <c r="F153" s="6">
        <v>2047.0540000000001</v>
      </c>
      <c r="G153" s="6">
        <v>2116.06</v>
      </c>
      <c r="H153" s="6">
        <v>2140.2289999999998</v>
      </c>
      <c r="I153" s="6">
        <v>2188.489</v>
      </c>
      <c r="J153" s="6">
        <v>2195.7710000000002</v>
      </c>
      <c r="K153" s="6">
        <v>2296.3049999999998</v>
      </c>
      <c r="L153" s="6">
        <v>2371.19</v>
      </c>
      <c r="M153" s="6">
        <v>2367.5010000000002</v>
      </c>
      <c r="N153" s="6">
        <v>2406.12</v>
      </c>
      <c r="O153" s="6">
        <v>2553.067</v>
      </c>
      <c r="P153" s="6">
        <v>2630</v>
      </c>
      <c r="Q153" s="6">
        <v>2602</v>
      </c>
      <c r="R153" s="6">
        <v>2581</v>
      </c>
      <c r="S153" s="6">
        <v>2688</v>
      </c>
      <c r="T153" s="6">
        <v>2718</v>
      </c>
      <c r="U153" s="6">
        <v>2596</v>
      </c>
      <c r="V153" s="6">
        <v>2628</v>
      </c>
      <c r="W153" s="6">
        <v>2542</v>
      </c>
      <c r="X153" s="6">
        <v>2639</v>
      </c>
      <c r="Y153" s="6">
        <v>2661</v>
      </c>
      <c r="Z153" s="6">
        <v>582.94600000000003</v>
      </c>
      <c r="AA153" s="7">
        <v>0.28477000000000002</v>
      </c>
      <c r="AB153" s="6">
        <v>31</v>
      </c>
      <c r="AC153" s="7">
        <v>1.179E-2</v>
      </c>
    </row>
    <row r="154" spans="1:29" hidden="1" x14ac:dyDescent="0.2">
      <c r="A154" s="5" t="s">
        <v>510</v>
      </c>
      <c r="B154" s="5" t="s">
        <v>511</v>
      </c>
      <c r="C154" s="5" t="s">
        <v>512</v>
      </c>
      <c r="D154" s="5" t="s">
        <v>40</v>
      </c>
      <c r="E154" s="5" t="s">
        <v>41</v>
      </c>
      <c r="F154" s="6">
        <v>152.02000000000001</v>
      </c>
      <c r="G154" s="6">
        <v>201.28899999999999</v>
      </c>
      <c r="H154" s="6">
        <v>195.89500000000001</v>
      </c>
      <c r="I154" s="6">
        <v>204.19800000000001</v>
      </c>
      <c r="J154" s="6">
        <v>206.64</v>
      </c>
      <c r="K154" s="6">
        <v>211.54900000000001</v>
      </c>
      <c r="L154" s="6">
        <v>217.80500000000001</v>
      </c>
      <c r="M154" s="6">
        <v>224.01400000000001</v>
      </c>
      <c r="N154" s="6">
        <v>236.10300000000001</v>
      </c>
      <c r="O154" s="6">
        <v>242.81100000000001</v>
      </c>
      <c r="P154" s="6">
        <v>247</v>
      </c>
      <c r="Q154" s="6">
        <v>272</v>
      </c>
      <c r="R154" s="6">
        <v>280</v>
      </c>
      <c r="S154" s="6">
        <v>280</v>
      </c>
      <c r="T154" s="6">
        <v>280</v>
      </c>
      <c r="U154" s="6">
        <v>280</v>
      </c>
      <c r="V154" s="6">
        <v>280</v>
      </c>
      <c r="W154" s="6">
        <v>280</v>
      </c>
      <c r="X154" s="6">
        <v>280</v>
      </c>
      <c r="Y154" s="6">
        <v>280</v>
      </c>
      <c r="Z154" s="6">
        <v>94.98</v>
      </c>
      <c r="AA154" s="7">
        <v>0.62478999999999996</v>
      </c>
      <c r="AB154" s="6">
        <v>33</v>
      </c>
      <c r="AC154" s="7">
        <v>0.1336</v>
      </c>
    </row>
    <row r="155" spans="1:29" hidden="1" x14ac:dyDescent="0.2">
      <c r="A155" s="5" t="s">
        <v>513</v>
      </c>
      <c r="B155" s="5" t="s">
        <v>514</v>
      </c>
      <c r="C155" s="5" t="s">
        <v>515</v>
      </c>
      <c r="D155" s="5" t="s">
        <v>40</v>
      </c>
      <c r="E155" s="5" t="s">
        <v>41</v>
      </c>
      <c r="F155" s="6">
        <v>30</v>
      </c>
      <c r="G155" s="6">
        <v>32.930999999999997</v>
      </c>
      <c r="H155" s="6">
        <v>39.033000000000001</v>
      </c>
      <c r="I155" s="6">
        <v>40.61</v>
      </c>
      <c r="J155" s="6">
        <v>43.198</v>
      </c>
      <c r="K155" s="6">
        <v>47.500999999999998</v>
      </c>
      <c r="L155" s="6">
        <v>54.704999999999998</v>
      </c>
      <c r="M155" s="6">
        <v>59.658999999999999</v>
      </c>
      <c r="N155" s="6">
        <v>59.110999999999997</v>
      </c>
      <c r="O155" s="6">
        <v>60.981000000000002</v>
      </c>
      <c r="P155" s="6">
        <v>62</v>
      </c>
      <c r="Q155" s="6">
        <v>63</v>
      </c>
      <c r="R155" s="6">
        <v>58</v>
      </c>
      <c r="S155" s="6">
        <v>58</v>
      </c>
      <c r="T155" s="6">
        <v>58</v>
      </c>
      <c r="U155" s="6">
        <v>58</v>
      </c>
      <c r="V155" s="6">
        <v>55</v>
      </c>
      <c r="W155" s="6">
        <v>55</v>
      </c>
      <c r="X155" s="6">
        <v>55</v>
      </c>
      <c r="Y155" s="6">
        <v>51</v>
      </c>
      <c r="Z155" s="6">
        <v>32</v>
      </c>
      <c r="AA155" s="7">
        <v>1.06667</v>
      </c>
      <c r="AB155" s="6">
        <v>-11</v>
      </c>
      <c r="AC155" s="7" t="s">
        <v>1190</v>
      </c>
    </row>
    <row r="156" spans="1:29" hidden="1" x14ac:dyDescent="0.2">
      <c r="A156" s="5" t="s">
        <v>516</v>
      </c>
      <c r="B156" s="5" t="s">
        <v>517</v>
      </c>
      <c r="C156" s="5" t="s">
        <v>518</v>
      </c>
      <c r="D156" s="5" t="s">
        <v>106</v>
      </c>
      <c r="E156" s="5" t="s">
        <v>41</v>
      </c>
      <c r="F156" s="6">
        <v>579.03200000000004</v>
      </c>
      <c r="G156" s="6">
        <v>587.63900000000001</v>
      </c>
      <c r="H156" s="6">
        <v>593.25300000000004</v>
      </c>
      <c r="I156" s="6">
        <v>589.76</v>
      </c>
      <c r="J156" s="6">
        <v>599.67899999999997</v>
      </c>
      <c r="K156" s="6">
        <v>613.72900000000004</v>
      </c>
      <c r="L156" s="6">
        <v>614.23500000000001</v>
      </c>
      <c r="M156" s="6">
        <v>604.32500000000005</v>
      </c>
      <c r="N156" s="6">
        <v>610.37</v>
      </c>
      <c r="O156" s="6">
        <v>618.01900000000001</v>
      </c>
      <c r="P156" s="6">
        <v>620</v>
      </c>
      <c r="Q156" s="6">
        <v>568</v>
      </c>
      <c r="R156" s="6">
        <v>595</v>
      </c>
      <c r="S156" s="6">
        <v>595</v>
      </c>
      <c r="T156" s="6">
        <v>636</v>
      </c>
      <c r="U156" s="6">
        <v>623</v>
      </c>
      <c r="V156" s="6">
        <v>651</v>
      </c>
      <c r="W156" s="6">
        <v>640</v>
      </c>
      <c r="X156" s="6">
        <v>608</v>
      </c>
      <c r="Y156" s="6">
        <v>637</v>
      </c>
      <c r="Z156" s="6">
        <v>40.968000000000004</v>
      </c>
      <c r="AA156" s="7">
        <v>7.0749999999999993E-2</v>
      </c>
      <c r="AB156" s="6">
        <v>17</v>
      </c>
      <c r="AC156" s="7">
        <v>2.742E-2</v>
      </c>
    </row>
    <row r="157" spans="1:29" hidden="1" x14ac:dyDescent="0.2">
      <c r="A157" s="5" t="s">
        <v>519</v>
      </c>
      <c r="B157" s="5" t="s">
        <v>520</v>
      </c>
      <c r="C157" s="5" t="s">
        <v>521</v>
      </c>
      <c r="D157" s="5" t="s">
        <v>40</v>
      </c>
      <c r="E157" s="5" t="s">
        <v>41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7">
        <v>0</v>
      </c>
      <c r="AB157" s="6">
        <v>0</v>
      </c>
      <c r="AC157" s="7">
        <v>0</v>
      </c>
    </row>
    <row r="158" spans="1:29" hidden="1" x14ac:dyDescent="0.2">
      <c r="A158" s="5" t="s">
        <v>522</v>
      </c>
      <c r="B158" s="5" t="s">
        <v>523</v>
      </c>
      <c r="C158" s="5" t="s">
        <v>524</v>
      </c>
      <c r="D158" s="5" t="s">
        <v>91</v>
      </c>
      <c r="E158" s="5" t="s">
        <v>41</v>
      </c>
      <c r="F158" s="6">
        <v>178</v>
      </c>
      <c r="G158" s="6">
        <v>162.714</v>
      </c>
      <c r="H158" s="6">
        <v>145.26599999999999</v>
      </c>
      <c r="I158" s="6">
        <v>133.61000000000001</v>
      </c>
      <c r="J158" s="6">
        <v>115.77500000000001</v>
      </c>
      <c r="K158" s="6">
        <v>98.594999999999999</v>
      </c>
      <c r="L158" s="6">
        <v>77.727999999999994</v>
      </c>
      <c r="M158" s="6">
        <v>54.274999999999999</v>
      </c>
      <c r="N158" s="6">
        <v>38.177999999999997</v>
      </c>
      <c r="O158" s="6">
        <v>22.532</v>
      </c>
      <c r="P158" s="6">
        <v>3</v>
      </c>
      <c r="Q158" s="6">
        <v>3</v>
      </c>
      <c r="R158" s="6">
        <v>3</v>
      </c>
      <c r="S158" s="6">
        <v>3</v>
      </c>
      <c r="T158" s="6">
        <v>3</v>
      </c>
      <c r="U158" s="6">
        <v>3</v>
      </c>
      <c r="V158" s="6">
        <v>3</v>
      </c>
      <c r="W158" s="6">
        <v>3</v>
      </c>
      <c r="X158" s="6">
        <v>3</v>
      </c>
      <c r="Y158" s="6">
        <v>3</v>
      </c>
      <c r="Z158" s="6">
        <v>-175</v>
      </c>
      <c r="AA158" s="7" t="s">
        <v>1191</v>
      </c>
      <c r="AB158" s="6">
        <v>0</v>
      </c>
      <c r="AC158" s="7">
        <v>0</v>
      </c>
    </row>
    <row r="159" spans="1:29" hidden="1" x14ac:dyDescent="0.2">
      <c r="A159" s="5" t="s">
        <v>526</v>
      </c>
      <c r="B159" s="5" t="s">
        <v>527</v>
      </c>
      <c r="C159" s="5" t="s">
        <v>528</v>
      </c>
      <c r="D159" s="5" t="s">
        <v>55</v>
      </c>
      <c r="E159" s="5" t="s">
        <v>41</v>
      </c>
      <c r="F159" s="6">
        <v>1</v>
      </c>
      <c r="G159" s="6">
        <v>1.659</v>
      </c>
      <c r="H159" s="6">
        <v>2.2080000000000002</v>
      </c>
      <c r="I159" s="6">
        <v>2.8570000000000002</v>
      </c>
      <c r="J159" s="6">
        <v>3.415</v>
      </c>
      <c r="K159" s="6">
        <v>4.0369999999999999</v>
      </c>
      <c r="L159" s="6">
        <v>4.6280000000000001</v>
      </c>
      <c r="M159" s="6">
        <v>5.2270000000000003</v>
      </c>
      <c r="N159" s="6">
        <v>5.8650000000000002</v>
      </c>
      <c r="O159" s="6">
        <v>6.66</v>
      </c>
      <c r="P159" s="6">
        <v>7</v>
      </c>
      <c r="Q159" s="6">
        <v>7</v>
      </c>
      <c r="R159" s="6">
        <v>7</v>
      </c>
      <c r="S159" s="6">
        <v>7</v>
      </c>
      <c r="T159" s="6">
        <v>7</v>
      </c>
      <c r="U159" s="6">
        <v>7</v>
      </c>
      <c r="V159" s="6">
        <v>7</v>
      </c>
      <c r="W159" s="6">
        <v>7</v>
      </c>
      <c r="X159" s="6">
        <v>7</v>
      </c>
      <c r="Y159" s="6">
        <v>7</v>
      </c>
      <c r="Z159" s="6">
        <v>6</v>
      </c>
      <c r="AA159" s="7">
        <v>6</v>
      </c>
      <c r="AB159" s="6">
        <v>0</v>
      </c>
      <c r="AC159" s="7">
        <v>0</v>
      </c>
    </row>
    <row r="160" spans="1:29" hidden="1" x14ac:dyDescent="0.2">
      <c r="A160" s="5" t="s">
        <v>529</v>
      </c>
      <c r="B160" s="5" t="s">
        <v>530</v>
      </c>
      <c r="C160" s="5" t="s">
        <v>531</v>
      </c>
      <c r="D160" s="5" t="s">
        <v>73</v>
      </c>
      <c r="E160" s="5" t="s">
        <v>41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7">
        <v>0</v>
      </c>
      <c r="AB160" s="6">
        <v>0</v>
      </c>
      <c r="AC160" s="7">
        <v>0</v>
      </c>
    </row>
    <row r="161" spans="1:29" hidden="1" x14ac:dyDescent="0.2">
      <c r="A161" s="5" t="s">
        <v>532</v>
      </c>
      <c r="B161" s="5" t="s">
        <v>533</v>
      </c>
      <c r="C161" s="5" t="s">
        <v>534</v>
      </c>
      <c r="D161" s="5" t="s">
        <v>55</v>
      </c>
      <c r="E161" s="5" t="s">
        <v>41</v>
      </c>
      <c r="F161" s="6">
        <v>771.01300000000003</v>
      </c>
      <c r="G161" s="6">
        <v>760.351</v>
      </c>
      <c r="H161" s="6">
        <v>774.87099999999998</v>
      </c>
      <c r="I161" s="6">
        <v>797.10599999999999</v>
      </c>
      <c r="J161" s="6">
        <v>733.43899999999996</v>
      </c>
      <c r="K161" s="6">
        <v>732.93799999999999</v>
      </c>
      <c r="L161" s="6">
        <v>723.74800000000005</v>
      </c>
      <c r="M161" s="6">
        <v>708.34699999999998</v>
      </c>
      <c r="N161" s="6">
        <v>699.69399999999996</v>
      </c>
      <c r="O161" s="6">
        <v>666.14</v>
      </c>
      <c r="P161" s="6">
        <v>644</v>
      </c>
      <c r="Q161" s="6">
        <v>645</v>
      </c>
      <c r="R161" s="6">
        <v>657</v>
      </c>
      <c r="S161" s="6">
        <v>660</v>
      </c>
      <c r="T161" s="6">
        <v>651</v>
      </c>
      <c r="U161" s="6">
        <v>647</v>
      </c>
      <c r="V161" s="6">
        <v>657</v>
      </c>
      <c r="W161" s="6">
        <v>649</v>
      </c>
      <c r="X161" s="6">
        <v>970</v>
      </c>
      <c r="Y161" s="6">
        <v>969</v>
      </c>
      <c r="Z161" s="6">
        <v>-127.01300000000001</v>
      </c>
      <c r="AA161" s="7" t="s">
        <v>1192</v>
      </c>
      <c r="AB161" s="6">
        <v>325</v>
      </c>
      <c r="AC161" s="7">
        <v>0.50466</v>
      </c>
    </row>
    <row r="162" spans="1:29" hidden="1" x14ac:dyDescent="0.2">
      <c r="A162" s="5" t="s">
        <v>535</v>
      </c>
      <c r="B162" s="5" t="s">
        <v>536</v>
      </c>
      <c r="C162" s="5" t="s">
        <v>537</v>
      </c>
      <c r="D162" s="5" t="s">
        <v>55</v>
      </c>
      <c r="E162" s="5" t="s">
        <v>41</v>
      </c>
      <c r="F162" s="6">
        <v>347.40199999999999</v>
      </c>
      <c r="G162" s="6">
        <v>359.59199999999998</v>
      </c>
      <c r="H162" s="6">
        <v>343.154</v>
      </c>
      <c r="I162" s="6">
        <v>341.44799999999998</v>
      </c>
      <c r="J162" s="6">
        <v>333.6</v>
      </c>
      <c r="K162" s="6">
        <v>339.94799999999998</v>
      </c>
      <c r="L162" s="6">
        <v>342.25900000000001</v>
      </c>
      <c r="M162" s="6">
        <v>333.37400000000002</v>
      </c>
      <c r="N162" s="6">
        <v>330.72500000000002</v>
      </c>
      <c r="O162" s="6">
        <v>342.73</v>
      </c>
      <c r="P162" s="6">
        <v>345</v>
      </c>
      <c r="Q162" s="6">
        <v>345</v>
      </c>
      <c r="R162" s="6">
        <v>345</v>
      </c>
      <c r="S162" s="6">
        <v>345</v>
      </c>
      <c r="T162" s="6">
        <v>357</v>
      </c>
      <c r="U162" s="6">
        <v>352.101</v>
      </c>
      <c r="V162" s="6">
        <v>354.48599999999999</v>
      </c>
      <c r="W162" s="6">
        <v>301.375</v>
      </c>
      <c r="X162" s="6">
        <v>362.22</v>
      </c>
      <c r="Y162" s="6">
        <v>388.80900000000003</v>
      </c>
      <c r="Z162" s="6">
        <v>-2.4020000000000001</v>
      </c>
      <c r="AA162" s="7" t="s">
        <v>1193</v>
      </c>
      <c r="AB162" s="6">
        <v>43.808999999999997</v>
      </c>
      <c r="AC162" s="7">
        <v>0.12698000000000001</v>
      </c>
    </row>
    <row r="163" spans="1:29" hidden="1" x14ac:dyDescent="0.2">
      <c r="A163" s="5" t="s">
        <v>538</v>
      </c>
      <c r="B163" s="5" t="s">
        <v>539</v>
      </c>
      <c r="C163" s="5" t="s">
        <v>540</v>
      </c>
      <c r="D163" s="5" t="s">
        <v>91</v>
      </c>
      <c r="E163" s="5" t="s">
        <v>41</v>
      </c>
      <c r="F163" s="6">
        <v>36</v>
      </c>
      <c r="G163" s="6">
        <v>35.786000000000001</v>
      </c>
      <c r="H163" s="6">
        <v>35.148000000000003</v>
      </c>
      <c r="I163" s="6">
        <v>36.091000000000001</v>
      </c>
      <c r="J163" s="6">
        <v>35.591000000000001</v>
      </c>
      <c r="K163" s="6">
        <v>35.406999999999996</v>
      </c>
      <c r="L163" s="6">
        <v>33.86</v>
      </c>
      <c r="M163" s="6">
        <v>30.414000000000001</v>
      </c>
      <c r="N163" s="6">
        <v>30.542999999999999</v>
      </c>
      <c r="O163" s="6">
        <v>32.643000000000001</v>
      </c>
      <c r="P163" s="6">
        <v>29</v>
      </c>
      <c r="Q163" s="6">
        <v>29</v>
      </c>
      <c r="R163" s="6">
        <v>29</v>
      </c>
      <c r="S163" s="6">
        <v>29</v>
      </c>
      <c r="T163" s="6">
        <v>29</v>
      </c>
      <c r="U163" s="6">
        <v>29</v>
      </c>
      <c r="V163" s="6">
        <v>29</v>
      </c>
      <c r="W163" s="6">
        <v>29</v>
      </c>
      <c r="X163" s="6">
        <v>120</v>
      </c>
      <c r="Y163" s="6">
        <v>126</v>
      </c>
      <c r="Z163" s="6">
        <v>-7</v>
      </c>
      <c r="AA163" s="7" t="s">
        <v>1194</v>
      </c>
      <c r="AB163" s="6">
        <v>97</v>
      </c>
      <c r="AC163" s="7">
        <v>3.34483</v>
      </c>
    </row>
    <row r="164" spans="1:29" hidden="1" x14ac:dyDescent="0.2">
      <c r="A164" s="5" t="s">
        <v>542</v>
      </c>
      <c r="B164" s="5" t="s">
        <v>543</v>
      </c>
      <c r="C164" s="5" t="s">
        <v>544</v>
      </c>
      <c r="D164" s="5" t="s">
        <v>40</v>
      </c>
      <c r="E164" s="5" t="s">
        <v>41</v>
      </c>
      <c r="F164" s="6">
        <v>7</v>
      </c>
      <c r="G164" s="6">
        <v>6.2489999999999997</v>
      </c>
      <c r="H164" s="6">
        <v>6.0069999999999997</v>
      </c>
      <c r="I164" s="6">
        <v>5.0259999999999998</v>
      </c>
      <c r="J164" s="6">
        <v>4.2380000000000004</v>
      </c>
      <c r="K164" s="6">
        <v>3.6139999999999999</v>
      </c>
      <c r="L164" s="6">
        <v>3.1139999999999999</v>
      </c>
      <c r="M164" s="6">
        <v>2.391</v>
      </c>
      <c r="N164" s="6">
        <v>1.4870000000000001</v>
      </c>
      <c r="O164" s="6">
        <v>0.72599999999999998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-7</v>
      </c>
      <c r="AA164" s="7" t="s">
        <v>1136</v>
      </c>
      <c r="AB164" s="6">
        <v>0</v>
      </c>
      <c r="AC164" s="7">
        <v>0</v>
      </c>
    </row>
    <row r="165" spans="1:29" hidden="1" x14ac:dyDescent="0.2">
      <c r="A165" s="5" t="s">
        <v>545</v>
      </c>
      <c r="B165" s="5" t="s">
        <v>546</v>
      </c>
      <c r="C165" s="5" t="s">
        <v>547</v>
      </c>
      <c r="D165" s="5" t="s">
        <v>73</v>
      </c>
      <c r="E165" s="5" t="s">
        <v>41</v>
      </c>
      <c r="F165" s="6">
        <v>124</v>
      </c>
      <c r="G165" s="6">
        <v>126.819</v>
      </c>
      <c r="H165" s="6">
        <v>121.331</v>
      </c>
      <c r="I165" s="6">
        <v>126.577</v>
      </c>
      <c r="J165" s="6">
        <v>122.182</v>
      </c>
      <c r="K165" s="6">
        <v>107.04900000000001</v>
      </c>
      <c r="L165" s="6">
        <v>90.096999999999994</v>
      </c>
      <c r="M165" s="6">
        <v>91.376000000000005</v>
      </c>
      <c r="N165" s="6">
        <v>79.783000000000001</v>
      </c>
      <c r="O165" s="6">
        <v>98.42</v>
      </c>
      <c r="P165" s="6">
        <v>98</v>
      </c>
      <c r="Q165" s="6">
        <v>102</v>
      </c>
      <c r="R165" s="6">
        <v>97</v>
      </c>
      <c r="S165" s="6">
        <v>99</v>
      </c>
      <c r="T165" s="6">
        <v>79</v>
      </c>
      <c r="U165" s="6">
        <v>75</v>
      </c>
      <c r="V165" s="6">
        <v>92</v>
      </c>
      <c r="W165" s="6">
        <v>93</v>
      </c>
      <c r="X165" s="6">
        <v>89</v>
      </c>
      <c r="Y165" s="6">
        <v>69</v>
      </c>
      <c r="Z165" s="6">
        <v>-26</v>
      </c>
      <c r="AA165" s="7" t="s">
        <v>1195</v>
      </c>
      <c r="AB165" s="6">
        <v>-29</v>
      </c>
      <c r="AC165" s="7" t="s">
        <v>1196</v>
      </c>
    </row>
    <row r="166" spans="1:29" hidden="1" x14ac:dyDescent="0.2">
      <c r="A166" s="5" t="s">
        <v>548</v>
      </c>
      <c r="B166" s="5" t="s">
        <v>549</v>
      </c>
      <c r="C166" s="5" t="s">
        <v>550</v>
      </c>
      <c r="D166" s="5" t="s">
        <v>106</v>
      </c>
      <c r="E166" s="5" t="s">
        <v>41</v>
      </c>
      <c r="F166" s="6">
        <v>27.998999999999999</v>
      </c>
      <c r="G166" s="6">
        <v>28.338999999999999</v>
      </c>
      <c r="H166" s="6">
        <v>29.181000000000001</v>
      </c>
      <c r="I166" s="6">
        <v>27.359000000000002</v>
      </c>
      <c r="J166" s="6">
        <v>26.965</v>
      </c>
      <c r="K166" s="6">
        <v>27.96</v>
      </c>
      <c r="L166" s="6">
        <v>29.312000000000001</v>
      </c>
      <c r="M166" s="6">
        <v>27.329000000000001</v>
      </c>
      <c r="N166" s="6">
        <v>27.707999999999998</v>
      </c>
      <c r="O166" s="6">
        <v>27.545000000000002</v>
      </c>
      <c r="P166" s="6">
        <v>27</v>
      </c>
      <c r="Q166" s="6">
        <v>27</v>
      </c>
      <c r="R166" s="6">
        <v>27</v>
      </c>
      <c r="S166" s="6">
        <v>27</v>
      </c>
      <c r="T166" s="6">
        <v>27</v>
      </c>
      <c r="U166" s="6">
        <v>27</v>
      </c>
      <c r="V166" s="6">
        <v>27</v>
      </c>
      <c r="W166" s="6">
        <v>27</v>
      </c>
      <c r="X166" s="6">
        <v>27</v>
      </c>
      <c r="Y166" s="6">
        <v>27</v>
      </c>
      <c r="Z166" s="6">
        <v>-0.999</v>
      </c>
      <c r="AA166" s="7" t="s">
        <v>1197</v>
      </c>
      <c r="AB166" s="6">
        <v>0</v>
      </c>
      <c r="AC166" s="7">
        <v>0</v>
      </c>
    </row>
    <row r="167" spans="1:29" hidden="1" x14ac:dyDescent="0.2">
      <c r="A167" s="5" t="s">
        <v>552</v>
      </c>
      <c r="B167" s="5" t="s">
        <v>553</v>
      </c>
      <c r="C167" s="5" t="s">
        <v>554</v>
      </c>
      <c r="D167" s="5" t="s">
        <v>49</v>
      </c>
      <c r="E167" s="5" t="s">
        <v>41</v>
      </c>
      <c r="F167" s="6">
        <v>80</v>
      </c>
      <c r="G167" s="6">
        <v>83.397999999999996</v>
      </c>
      <c r="H167" s="6">
        <v>84.37</v>
      </c>
      <c r="I167" s="6">
        <v>76.781000000000006</v>
      </c>
      <c r="J167" s="6">
        <v>81.001000000000005</v>
      </c>
      <c r="K167" s="6">
        <v>91.555000000000007</v>
      </c>
      <c r="L167" s="6">
        <v>96.13</v>
      </c>
      <c r="M167" s="6">
        <v>82.320999999999998</v>
      </c>
      <c r="N167" s="6">
        <v>94.308000000000007</v>
      </c>
      <c r="O167" s="6">
        <v>75.941999999999993</v>
      </c>
      <c r="P167" s="6">
        <v>96</v>
      </c>
      <c r="Q167" s="6">
        <v>101</v>
      </c>
      <c r="R167" s="6">
        <v>99</v>
      </c>
      <c r="S167" s="6">
        <v>97</v>
      </c>
      <c r="T167" s="6">
        <v>108</v>
      </c>
      <c r="U167" s="6">
        <v>103</v>
      </c>
      <c r="V167" s="6">
        <v>107</v>
      </c>
      <c r="W167" s="6">
        <v>119</v>
      </c>
      <c r="X167" s="6">
        <v>110</v>
      </c>
      <c r="Y167" s="6">
        <v>108</v>
      </c>
      <c r="Z167" s="6">
        <v>16</v>
      </c>
      <c r="AA167" s="7">
        <v>0.2</v>
      </c>
      <c r="AB167" s="6">
        <v>12</v>
      </c>
      <c r="AC167" s="7">
        <v>0.125</v>
      </c>
    </row>
    <row r="168" spans="1:29" hidden="1" x14ac:dyDescent="0.2">
      <c r="A168" s="5" t="s">
        <v>555</v>
      </c>
      <c r="B168" s="5" t="s">
        <v>556</v>
      </c>
      <c r="C168" s="5" t="s">
        <v>557</v>
      </c>
      <c r="D168" s="5" t="s">
        <v>49</v>
      </c>
      <c r="E168" s="5" t="s">
        <v>41</v>
      </c>
      <c r="F168" s="6">
        <v>7.8949999999999996</v>
      </c>
      <c r="G168" s="6">
        <v>9.9990000000000006</v>
      </c>
      <c r="H168" s="6">
        <v>11.657</v>
      </c>
      <c r="I168" s="6">
        <v>12.968</v>
      </c>
      <c r="J168" s="6">
        <v>15.022</v>
      </c>
      <c r="K168" s="6">
        <v>16.747</v>
      </c>
      <c r="L168" s="6">
        <v>16.952000000000002</v>
      </c>
      <c r="M168" s="6">
        <v>18.654</v>
      </c>
      <c r="N168" s="6">
        <v>20.099</v>
      </c>
      <c r="O168" s="6">
        <v>21.872</v>
      </c>
      <c r="P168" s="6">
        <v>23</v>
      </c>
      <c r="Q168" s="6">
        <v>23</v>
      </c>
      <c r="R168" s="6">
        <v>23</v>
      </c>
      <c r="S168" s="6">
        <v>23</v>
      </c>
      <c r="T168" s="6">
        <v>23</v>
      </c>
      <c r="U168" s="6">
        <v>23</v>
      </c>
      <c r="V168" s="6">
        <v>23</v>
      </c>
      <c r="W168" s="6">
        <v>23</v>
      </c>
      <c r="X168" s="6">
        <v>23</v>
      </c>
      <c r="Y168" s="6">
        <v>23</v>
      </c>
      <c r="Z168" s="6">
        <v>15.105</v>
      </c>
      <c r="AA168" s="7">
        <v>1.9132400000000001</v>
      </c>
      <c r="AB168" s="6">
        <v>0</v>
      </c>
      <c r="AC168" s="7">
        <v>0</v>
      </c>
    </row>
    <row r="169" spans="1:29" hidden="1" x14ac:dyDescent="0.2">
      <c r="A169" s="5" t="s">
        <v>558</v>
      </c>
      <c r="B169" s="5" t="s">
        <v>559</v>
      </c>
      <c r="C169" s="5" t="s">
        <v>560</v>
      </c>
      <c r="D169" s="5" t="s">
        <v>55</v>
      </c>
      <c r="E169" s="5" t="s">
        <v>41</v>
      </c>
      <c r="F169" s="6">
        <v>17</v>
      </c>
      <c r="G169" s="6">
        <v>17.201000000000001</v>
      </c>
      <c r="H169" s="6">
        <v>16.260999999999999</v>
      </c>
      <c r="I169" s="6">
        <v>16.123999999999999</v>
      </c>
      <c r="J169" s="6">
        <v>15.467000000000001</v>
      </c>
      <c r="K169" s="6">
        <v>15.138</v>
      </c>
      <c r="L169" s="6">
        <v>14.689</v>
      </c>
      <c r="M169" s="6">
        <v>14.273</v>
      </c>
      <c r="N169" s="6">
        <v>13.954000000000001</v>
      </c>
      <c r="O169" s="6">
        <v>13.945</v>
      </c>
      <c r="P169" s="6">
        <v>13</v>
      </c>
      <c r="Q169" s="6">
        <v>13</v>
      </c>
      <c r="R169" s="6">
        <v>13</v>
      </c>
      <c r="S169" s="6">
        <v>13</v>
      </c>
      <c r="T169" s="6">
        <v>13</v>
      </c>
      <c r="U169" s="6">
        <v>13</v>
      </c>
      <c r="V169" s="6">
        <v>13</v>
      </c>
      <c r="W169" s="6">
        <v>13</v>
      </c>
      <c r="X169" s="6">
        <v>13</v>
      </c>
      <c r="Y169" s="6">
        <v>13</v>
      </c>
      <c r="Z169" s="6">
        <v>-4</v>
      </c>
      <c r="AA169" s="7" t="s">
        <v>1198</v>
      </c>
      <c r="AB169" s="6">
        <v>0</v>
      </c>
      <c r="AC169" s="7">
        <v>0</v>
      </c>
    </row>
    <row r="170" spans="1:29" hidden="1" x14ac:dyDescent="0.2">
      <c r="A170" s="5" t="s">
        <v>561</v>
      </c>
      <c r="B170" s="5" t="s">
        <v>562</v>
      </c>
      <c r="C170" s="5" t="s">
        <v>563</v>
      </c>
      <c r="D170" s="5" t="s">
        <v>40</v>
      </c>
      <c r="E170" s="5" t="s">
        <v>41</v>
      </c>
      <c r="F170" s="6">
        <v>0</v>
      </c>
      <c r="G170" s="6">
        <v>0.84899999999999998</v>
      </c>
      <c r="H170" s="6">
        <v>1.59</v>
      </c>
      <c r="I170" s="6">
        <v>2.4670000000000001</v>
      </c>
      <c r="J170" s="6">
        <v>2.8580000000000001</v>
      </c>
      <c r="K170" s="6">
        <v>3.1520000000000001</v>
      </c>
      <c r="L170" s="6">
        <v>3.343</v>
      </c>
      <c r="M170" s="6">
        <v>3.4020000000000001</v>
      </c>
      <c r="N170" s="6">
        <v>3.47</v>
      </c>
      <c r="O170" s="6">
        <v>3.7879999999999998</v>
      </c>
      <c r="P170" s="6">
        <v>4</v>
      </c>
      <c r="Q170" s="6">
        <v>4</v>
      </c>
      <c r="R170" s="6">
        <v>4</v>
      </c>
      <c r="S170" s="6">
        <v>4</v>
      </c>
      <c r="T170" s="6">
        <v>4</v>
      </c>
      <c r="U170" s="6">
        <v>4</v>
      </c>
      <c r="V170" s="6">
        <v>4</v>
      </c>
      <c r="W170" s="6">
        <v>4</v>
      </c>
      <c r="X170" s="6">
        <v>4</v>
      </c>
      <c r="Y170" s="6">
        <v>4</v>
      </c>
      <c r="Z170" s="6">
        <v>4</v>
      </c>
      <c r="AA170" s="7">
        <v>0</v>
      </c>
      <c r="AB170" s="6">
        <v>0</v>
      </c>
      <c r="AC170" s="7">
        <v>0</v>
      </c>
    </row>
    <row r="171" spans="1:29" hidden="1" x14ac:dyDescent="0.2">
      <c r="A171" s="5" t="s">
        <v>564</v>
      </c>
      <c r="B171" s="5" t="s">
        <v>565</v>
      </c>
      <c r="C171" s="5" t="s">
        <v>566</v>
      </c>
      <c r="D171" s="5" t="s">
        <v>62</v>
      </c>
      <c r="E171" s="5" t="s">
        <v>41</v>
      </c>
      <c r="F171" s="6">
        <v>549</v>
      </c>
      <c r="G171" s="6">
        <v>585.495</v>
      </c>
      <c r="H171" s="6">
        <v>646.32500000000005</v>
      </c>
      <c r="I171" s="6">
        <v>718.61199999999997</v>
      </c>
      <c r="J171" s="6">
        <v>723.14300000000003</v>
      </c>
      <c r="K171" s="6">
        <v>776.18700000000001</v>
      </c>
      <c r="L171" s="6">
        <v>786.89099999999996</v>
      </c>
      <c r="M171" s="6">
        <v>766.69200000000001</v>
      </c>
      <c r="N171" s="6">
        <v>815.12300000000005</v>
      </c>
      <c r="O171" s="6">
        <v>888.94500000000005</v>
      </c>
      <c r="P171" s="6">
        <v>1455</v>
      </c>
      <c r="Q171" s="6">
        <v>2371</v>
      </c>
      <c r="R171" s="6">
        <v>2516</v>
      </c>
      <c r="S171" s="6">
        <v>2500</v>
      </c>
      <c r="T171" s="6">
        <v>2479</v>
      </c>
      <c r="U171" s="6">
        <v>2519</v>
      </c>
      <c r="V171" s="6">
        <v>2463</v>
      </c>
      <c r="W171" s="6">
        <v>2526</v>
      </c>
      <c r="X171" s="6">
        <v>2596</v>
      </c>
      <c r="Y171" s="6">
        <v>2589</v>
      </c>
      <c r="Z171" s="6">
        <v>906</v>
      </c>
      <c r="AA171" s="7">
        <v>1.6502699999999999</v>
      </c>
      <c r="AB171" s="6">
        <v>1134</v>
      </c>
      <c r="AC171" s="7">
        <v>0.77937999999999996</v>
      </c>
    </row>
    <row r="172" spans="1:29" hidden="1" x14ac:dyDescent="0.2">
      <c r="A172" s="5" t="s">
        <v>567</v>
      </c>
      <c r="B172" s="5" t="s">
        <v>568</v>
      </c>
      <c r="C172" s="5" t="s">
        <v>569</v>
      </c>
      <c r="D172" s="5" t="s">
        <v>102</v>
      </c>
      <c r="E172" s="5" t="s">
        <v>41</v>
      </c>
      <c r="F172" s="6">
        <v>301.00099999999998</v>
      </c>
      <c r="G172" s="6">
        <v>313.84100000000001</v>
      </c>
      <c r="H172" s="6">
        <v>328.86599999999999</v>
      </c>
      <c r="I172" s="6">
        <v>361.94900000000001</v>
      </c>
      <c r="J172" s="6">
        <v>350.47500000000002</v>
      </c>
      <c r="K172" s="6">
        <v>232.68100000000001</v>
      </c>
      <c r="L172" s="6">
        <v>299.11</v>
      </c>
      <c r="M172" s="6">
        <v>345.54899999999998</v>
      </c>
      <c r="N172" s="6">
        <v>359.33800000000002</v>
      </c>
      <c r="O172" s="6">
        <v>360.81599999999997</v>
      </c>
      <c r="P172" s="6">
        <v>369</v>
      </c>
      <c r="Q172" s="6">
        <v>373</v>
      </c>
      <c r="R172" s="6">
        <v>355</v>
      </c>
      <c r="S172" s="6">
        <v>362</v>
      </c>
      <c r="T172" s="6">
        <v>363</v>
      </c>
      <c r="U172" s="6">
        <v>347</v>
      </c>
      <c r="V172" s="6">
        <v>355</v>
      </c>
      <c r="W172" s="6">
        <v>372</v>
      </c>
      <c r="X172" s="6">
        <v>359</v>
      </c>
      <c r="Y172" s="6">
        <v>362</v>
      </c>
      <c r="Z172" s="6">
        <v>67.998999999999995</v>
      </c>
      <c r="AA172" s="7">
        <v>0.22591</v>
      </c>
      <c r="AB172" s="6">
        <v>-7</v>
      </c>
      <c r="AC172" s="7" t="s">
        <v>1199</v>
      </c>
    </row>
    <row r="173" spans="1:29" hidden="1" x14ac:dyDescent="0.2">
      <c r="A173" s="5" t="s">
        <v>570</v>
      </c>
      <c r="B173" s="5" t="s">
        <v>571</v>
      </c>
      <c r="C173" s="5" t="s">
        <v>572</v>
      </c>
      <c r="D173" s="5" t="s">
        <v>102</v>
      </c>
      <c r="E173" s="5" t="s">
        <v>41</v>
      </c>
      <c r="F173" s="6">
        <v>60</v>
      </c>
      <c r="G173" s="6">
        <v>66.504999999999995</v>
      </c>
      <c r="H173" s="6">
        <v>83.197999999999993</v>
      </c>
      <c r="I173" s="6">
        <v>96.825000000000003</v>
      </c>
      <c r="J173" s="6">
        <v>112.248</v>
      </c>
      <c r="K173" s="6">
        <v>131.59</v>
      </c>
      <c r="L173" s="6">
        <v>136.923</v>
      </c>
      <c r="M173" s="6">
        <v>161.815</v>
      </c>
      <c r="N173" s="6">
        <v>180.05500000000001</v>
      </c>
      <c r="O173" s="6">
        <v>187.44399999999999</v>
      </c>
      <c r="P173" s="6">
        <v>200</v>
      </c>
      <c r="Q173" s="6">
        <v>322</v>
      </c>
      <c r="R173" s="6">
        <v>308</v>
      </c>
      <c r="S173" s="6">
        <v>324</v>
      </c>
      <c r="T173" s="6">
        <v>336</v>
      </c>
      <c r="U173" s="6">
        <v>336</v>
      </c>
      <c r="V173" s="6">
        <v>339</v>
      </c>
      <c r="W173" s="6">
        <v>336</v>
      </c>
      <c r="X173" s="6">
        <v>339</v>
      </c>
      <c r="Y173" s="6">
        <v>277</v>
      </c>
      <c r="Z173" s="6">
        <v>140</v>
      </c>
      <c r="AA173" s="7">
        <v>2.3333300000000001</v>
      </c>
      <c r="AB173" s="6">
        <v>77</v>
      </c>
      <c r="AC173" s="7">
        <v>0.38500000000000001</v>
      </c>
    </row>
    <row r="174" spans="1:29" hidden="1" x14ac:dyDescent="0.2">
      <c r="A174" s="5" t="s">
        <v>573</v>
      </c>
      <c r="B174" s="5" t="s">
        <v>574</v>
      </c>
      <c r="C174" s="5" t="s">
        <v>575</v>
      </c>
      <c r="D174" s="5" t="s">
        <v>40</v>
      </c>
      <c r="E174" s="5" t="s">
        <v>41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7">
        <v>0</v>
      </c>
      <c r="AB174" s="6">
        <v>0</v>
      </c>
      <c r="AC174" s="7">
        <v>0</v>
      </c>
    </row>
    <row r="175" spans="1:29" hidden="1" x14ac:dyDescent="0.2">
      <c r="A175" s="5" t="s">
        <v>577</v>
      </c>
      <c r="B175" s="5" t="s">
        <v>578</v>
      </c>
      <c r="C175" s="5" t="s">
        <v>579</v>
      </c>
      <c r="D175" s="5" t="s">
        <v>40</v>
      </c>
      <c r="E175" s="5" t="s">
        <v>41</v>
      </c>
      <c r="F175" s="6">
        <v>844.80499999999995</v>
      </c>
      <c r="G175" s="6">
        <v>903.98400000000004</v>
      </c>
      <c r="H175" s="6">
        <v>958.40099999999995</v>
      </c>
      <c r="I175" s="6">
        <v>1015.41</v>
      </c>
      <c r="J175" s="6">
        <v>1062.1579999999999</v>
      </c>
      <c r="K175" s="6">
        <v>1084.0609999999999</v>
      </c>
      <c r="L175" s="6">
        <v>1167.364</v>
      </c>
      <c r="M175" s="6">
        <v>1197.4770000000001</v>
      </c>
      <c r="N175" s="6">
        <v>1238.423</v>
      </c>
      <c r="O175" s="6">
        <v>1321.8330000000001</v>
      </c>
      <c r="P175" s="6">
        <v>1376</v>
      </c>
      <c r="Q175" s="6">
        <v>1361</v>
      </c>
      <c r="R175" s="6">
        <v>1451</v>
      </c>
      <c r="S175" s="6">
        <v>1459</v>
      </c>
      <c r="T175" s="6">
        <v>1439</v>
      </c>
      <c r="U175" s="6">
        <v>1390</v>
      </c>
      <c r="V175" s="6">
        <v>1329</v>
      </c>
      <c r="W175" s="6">
        <v>1386</v>
      </c>
      <c r="X175" s="6">
        <v>1420</v>
      </c>
      <c r="Y175" s="6">
        <v>1427</v>
      </c>
      <c r="Z175" s="6">
        <v>531.19500000000005</v>
      </c>
      <c r="AA175" s="7">
        <v>0.62878000000000001</v>
      </c>
      <c r="AB175" s="6">
        <v>51</v>
      </c>
      <c r="AC175" s="7">
        <v>3.7060000000000003E-2</v>
      </c>
    </row>
    <row r="176" spans="1:29" hidden="1" x14ac:dyDescent="0.2">
      <c r="A176" s="5" t="s">
        <v>580</v>
      </c>
      <c r="B176" s="5" t="s">
        <v>581</v>
      </c>
      <c r="C176" s="5" t="s">
        <v>582</v>
      </c>
      <c r="D176" s="5" t="s">
        <v>49</v>
      </c>
      <c r="E176" s="5" t="s">
        <v>41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7">
        <v>0</v>
      </c>
      <c r="AB176" s="6">
        <v>0</v>
      </c>
      <c r="AC176" s="7">
        <v>0</v>
      </c>
    </row>
    <row r="177" spans="1:29" hidden="1" x14ac:dyDescent="0.2">
      <c r="A177" s="5" t="s">
        <v>583</v>
      </c>
      <c r="B177" s="5" t="s">
        <v>584</v>
      </c>
      <c r="C177" s="5" t="s">
        <v>585</v>
      </c>
      <c r="D177" s="5" t="s">
        <v>66</v>
      </c>
      <c r="E177" s="5" t="s">
        <v>41</v>
      </c>
      <c r="F177" s="6">
        <v>361.60599999999999</v>
      </c>
      <c r="G177" s="6">
        <v>400.64</v>
      </c>
      <c r="H177" s="6">
        <v>432.327</v>
      </c>
      <c r="I177" s="6">
        <v>466.24400000000003</v>
      </c>
      <c r="J177" s="6">
        <v>496.96100000000001</v>
      </c>
      <c r="K177" s="6">
        <v>537.77700000000004</v>
      </c>
      <c r="L177" s="6">
        <v>574.42499999999995</v>
      </c>
      <c r="M177" s="6">
        <v>605.21600000000001</v>
      </c>
      <c r="N177" s="6">
        <v>638.42999999999995</v>
      </c>
      <c r="O177" s="6">
        <v>682.21</v>
      </c>
      <c r="P177" s="6">
        <v>716</v>
      </c>
      <c r="Q177" s="6">
        <v>847</v>
      </c>
      <c r="R177" s="6">
        <v>847</v>
      </c>
      <c r="S177" s="6">
        <v>762</v>
      </c>
      <c r="T177" s="6">
        <v>769</v>
      </c>
      <c r="U177" s="6">
        <v>784</v>
      </c>
      <c r="V177" s="6">
        <v>1024</v>
      </c>
      <c r="W177" s="6">
        <v>1035</v>
      </c>
      <c r="X177" s="6">
        <v>1008</v>
      </c>
      <c r="Y177" s="6">
        <v>980</v>
      </c>
      <c r="Z177" s="6">
        <v>354.39400000000001</v>
      </c>
      <c r="AA177" s="7">
        <v>0.98006000000000004</v>
      </c>
      <c r="AB177" s="6">
        <v>264</v>
      </c>
      <c r="AC177" s="7">
        <v>0.36871999999999999</v>
      </c>
    </row>
    <row r="178" spans="1:29" hidden="1" x14ac:dyDescent="0.2">
      <c r="A178" s="5" t="s">
        <v>586</v>
      </c>
      <c r="B178" s="5" t="s">
        <v>587</v>
      </c>
      <c r="C178" s="5" t="s">
        <v>588</v>
      </c>
      <c r="D178" s="5" t="s">
        <v>55</v>
      </c>
      <c r="E178" s="5" t="s">
        <v>41</v>
      </c>
      <c r="F178" s="6">
        <v>1339</v>
      </c>
      <c r="G178" s="6">
        <v>1296.579</v>
      </c>
      <c r="H178" s="6">
        <v>1432.848</v>
      </c>
      <c r="I178" s="6">
        <v>1282.712</v>
      </c>
      <c r="J178" s="6">
        <v>1342.008</v>
      </c>
      <c r="K178" s="6">
        <v>1375.5060000000001</v>
      </c>
      <c r="L178" s="6">
        <v>1365.2529999999999</v>
      </c>
      <c r="M178" s="6">
        <v>1337.819</v>
      </c>
      <c r="N178" s="6">
        <v>1217.549</v>
      </c>
      <c r="O178" s="6">
        <v>1196.712</v>
      </c>
      <c r="P178" s="6">
        <v>1187</v>
      </c>
      <c r="Q178" s="6">
        <v>1236</v>
      </c>
      <c r="R178" s="6">
        <v>1438</v>
      </c>
      <c r="S178" s="6">
        <v>1382</v>
      </c>
      <c r="T178" s="6">
        <v>1361</v>
      </c>
      <c r="U178" s="6">
        <v>1372</v>
      </c>
      <c r="V178" s="6">
        <v>1539</v>
      </c>
      <c r="W178" s="6">
        <v>1785</v>
      </c>
      <c r="X178" s="6">
        <v>1772</v>
      </c>
      <c r="Y178" s="6">
        <v>1566</v>
      </c>
      <c r="Z178" s="6">
        <v>-152</v>
      </c>
      <c r="AA178" s="7" t="s">
        <v>1200</v>
      </c>
      <c r="AB178" s="6">
        <v>379</v>
      </c>
      <c r="AC178" s="7">
        <v>0.31929000000000002</v>
      </c>
    </row>
    <row r="179" spans="1:29" hidden="1" x14ac:dyDescent="0.2">
      <c r="A179" s="5" t="s">
        <v>589</v>
      </c>
      <c r="B179" s="5" t="s">
        <v>590</v>
      </c>
      <c r="C179" s="5" t="s">
        <v>591</v>
      </c>
      <c r="D179" s="5" t="s">
        <v>49</v>
      </c>
      <c r="E179" s="5" t="s">
        <v>41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7">
        <v>0</v>
      </c>
      <c r="AB179" s="6">
        <v>0</v>
      </c>
      <c r="AC179" s="7">
        <v>0</v>
      </c>
    </row>
    <row r="180" spans="1:29" hidden="1" x14ac:dyDescent="0.2">
      <c r="A180" s="5" t="s">
        <v>593</v>
      </c>
      <c r="B180" s="5" t="s">
        <v>594</v>
      </c>
      <c r="C180" s="5" t="s">
        <v>595</v>
      </c>
      <c r="D180" s="5" t="s">
        <v>40</v>
      </c>
      <c r="E180" s="5" t="s">
        <v>41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7">
        <v>0</v>
      </c>
      <c r="AB180" s="6">
        <v>0</v>
      </c>
      <c r="AC180" s="7">
        <v>0</v>
      </c>
    </row>
    <row r="181" spans="1:29" hidden="1" x14ac:dyDescent="0.2">
      <c r="A181" s="5" t="s">
        <v>597</v>
      </c>
      <c r="B181" s="5" t="s">
        <v>598</v>
      </c>
      <c r="C181" s="5" t="s">
        <v>599</v>
      </c>
      <c r="D181" s="5" t="s">
        <v>73</v>
      </c>
      <c r="E181" s="5" t="s">
        <v>41</v>
      </c>
      <c r="F181" s="6">
        <v>71.998999999999995</v>
      </c>
      <c r="G181" s="6">
        <v>75.358000000000004</v>
      </c>
      <c r="H181" s="6">
        <v>73.87</v>
      </c>
      <c r="I181" s="6">
        <v>78.647000000000006</v>
      </c>
      <c r="J181" s="6">
        <v>77.796999999999997</v>
      </c>
      <c r="K181" s="6">
        <v>70.555999999999997</v>
      </c>
      <c r="L181" s="6">
        <v>62.241</v>
      </c>
      <c r="M181" s="6">
        <v>64.66</v>
      </c>
      <c r="N181" s="6">
        <v>59.341999999999999</v>
      </c>
      <c r="O181" s="6">
        <v>72.45</v>
      </c>
      <c r="P181" s="6">
        <v>74</v>
      </c>
      <c r="Q181" s="6">
        <v>74</v>
      </c>
      <c r="R181" s="6">
        <v>74</v>
      </c>
      <c r="S181" s="6">
        <v>74</v>
      </c>
      <c r="T181" s="6">
        <v>74</v>
      </c>
      <c r="U181" s="6">
        <v>74</v>
      </c>
      <c r="V181" s="6">
        <v>74</v>
      </c>
      <c r="W181" s="6">
        <v>74</v>
      </c>
      <c r="X181" s="6">
        <v>74</v>
      </c>
      <c r="Y181" s="6">
        <v>74</v>
      </c>
      <c r="Z181" s="6">
        <v>2.0009999999999999</v>
      </c>
      <c r="AA181" s="7">
        <v>2.7789999999999999E-2</v>
      </c>
      <c r="AB181" s="6">
        <v>0</v>
      </c>
      <c r="AC181" s="7">
        <v>0</v>
      </c>
    </row>
    <row r="182" spans="1:29" hidden="1" x14ac:dyDescent="0.2">
      <c r="A182" s="5" t="s">
        <v>600</v>
      </c>
      <c r="B182" s="5" t="s">
        <v>601</v>
      </c>
      <c r="C182" s="5" t="s">
        <v>602</v>
      </c>
      <c r="D182" s="5" t="s">
        <v>40</v>
      </c>
      <c r="E182" s="5" t="s">
        <v>41</v>
      </c>
      <c r="F182" s="6">
        <v>9.0009999999999994</v>
      </c>
      <c r="G182" s="6">
        <v>208.97200000000001</v>
      </c>
      <c r="H182" s="6">
        <v>408.33199999999999</v>
      </c>
      <c r="I182" s="6">
        <v>604.98299999999995</v>
      </c>
      <c r="J182" s="6">
        <v>804.09400000000005</v>
      </c>
      <c r="K182" s="6">
        <v>1004.878</v>
      </c>
      <c r="L182" s="6">
        <v>1206.8140000000001</v>
      </c>
      <c r="M182" s="6">
        <v>1404.203</v>
      </c>
      <c r="N182" s="6">
        <v>1596.067</v>
      </c>
      <c r="O182" s="6">
        <v>1788.336</v>
      </c>
      <c r="P182" s="6">
        <v>1977</v>
      </c>
      <c r="Q182" s="6">
        <v>1973</v>
      </c>
      <c r="R182" s="6">
        <v>1972</v>
      </c>
      <c r="S182" s="6">
        <v>1967</v>
      </c>
      <c r="T182" s="6">
        <v>1965</v>
      </c>
      <c r="U182" s="6">
        <v>1950</v>
      </c>
      <c r="V182" s="6">
        <v>1951</v>
      </c>
      <c r="W182" s="6">
        <v>1962</v>
      </c>
      <c r="X182" s="6">
        <v>1955</v>
      </c>
      <c r="Y182" s="6">
        <v>1967</v>
      </c>
      <c r="Z182" s="6">
        <v>1967.999</v>
      </c>
      <c r="AA182" s="7">
        <v>218.64225999999999</v>
      </c>
      <c r="AB182" s="6">
        <v>-10</v>
      </c>
      <c r="AC182" s="7" t="s">
        <v>1201</v>
      </c>
    </row>
    <row r="183" spans="1:29" hidden="1" x14ac:dyDescent="0.2">
      <c r="A183" s="5" t="s">
        <v>603</v>
      </c>
      <c r="B183" s="5" t="s">
        <v>604</v>
      </c>
      <c r="C183" s="5" t="s">
        <v>605</v>
      </c>
      <c r="D183" s="5" t="s">
        <v>49</v>
      </c>
      <c r="E183" s="5" t="s">
        <v>41</v>
      </c>
      <c r="F183" s="6">
        <v>154.04400000000001</v>
      </c>
      <c r="G183" s="6">
        <v>146.80799999999999</v>
      </c>
      <c r="H183" s="6">
        <v>132.715</v>
      </c>
      <c r="I183" s="6">
        <v>122.482</v>
      </c>
      <c r="J183" s="6">
        <v>110.217</v>
      </c>
      <c r="K183" s="6">
        <v>99.344999999999999</v>
      </c>
      <c r="L183" s="6">
        <v>89.983999999999995</v>
      </c>
      <c r="M183" s="6">
        <v>76.760999999999996</v>
      </c>
      <c r="N183" s="6">
        <v>64.582999999999998</v>
      </c>
      <c r="O183" s="6">
        <v>50.805999999999997</v>
      </c>
      <c r="P183" s="6">
        <v>32</v>
      </c>
      <c r="Q183" s="6">
        <v>31</v>
      </c>
      <c r="R183" s="6">
        <v>37</v>
      </c>
      <c r="S183" s="6">
        <v>29</v>
      </c>
      <c r="T183" s="6">
        <v>35</v>
      </c>
      <c r="U183" s="6">
        <v>35</v>
      </c>
      <c r="V183" s="6">
        <v>33</v>
      </c>
      <c r="W183" s="6">
        <v>32</v>
      </c>
      <c r="X183" s="6">
        <v>34</v>
      </c>
      <c r="Y183" s="6">
        <v>34</v>
      </c>
      <c r="Z183" s="6">
        <v>-122.044</v>
      </c>
      <c r="AA183" s="7" t="s">
        <v>1202</v>
      </c>
      <c r="AB183" s="6">
        <v>2</v>
      </c>
      <c r="AC183" s="7">
        <v>6.25E-2</v>
      </c>
    </row>
    <row r="184" spans="1:29" hidden="1" x14ac:dyDescent="0.2">
      <c r="A184" s="5" t="s">
        <v>607</v>
      </c>
      <c r="B184" s="5" t="s">
        <v>608</v>
      </c>
      <c r="C184" s="5" t="s">
        <v>609</v>
      </c>
      <c r="D184" s="5" t="s">
        <v>106</v>
      </c>
      <c r="E184" s="5" t="s">
        <v>41</v>
      </c>
      <c r="F184" s="6">
        <v>218</v>
      </c>
      <c r="G184" s="6">
        <v>222.35400000000001</v>
      </c>
      <c r="H184" s="6">
        <v>230.72499999999999</v>
      </c>
      <c r="I184" s="6">
        <v>217.982</v>
      </c>
      <c r="J184" s="6">
        <v>216.512</v>
      </c>
      <c r="K184" s="6">
        <v>226.23099999999999</v>
      </c>
      <c r="L184" s="6">
        <v>239.006</v>
      </c>
      <c r="M184" s="6">
        <v>224.523</v>
      </c>
      <c r="N184" s="6">
        <v>229.42599999999999</v>
      </c>
      <c r="O184" s="6">
        <v>229.82599999999999</v>
      </c>
      <c r="P184" s="6">
        <v>227</v>
      </c>
      <c r="Q184" s="6">
        <v>268</v>
      </c>
      <c r="R184" s="6">
        <v>218</v>
      </c>
      <c r="S184" s="6">
        <v>198</v>
      </c>
      <c r="T184" s="6">
        <v>215</v>
      </c>
      <c r="U184" s="6">
        <v>203</v>
      </c>
      <c r="V184" s="6">
        <v>219</v>
      </c>
      <c r="W184" s="6">
        <v>202</v>
      </c>
      <c r="X184" s="6">
        <v>207</v>
      </c>
      <c r="Y184" s="6">
        <v>202</v>
      </c>
      <c r="Z184" s="6">
        <v>9</v>
      </c>
      <c r="AA184" s="7">
        <v>4.1279999999999997E-2</v>
      </c>
      <c r="AB184" s="6">
        <v>-25</v>
      </c>
      <c r="AC184" s="7" t="s">
        <v>1203</v>
      </c>
    </row>
    <row r="185" spans="1:29" hidden="1" x14ac:dyDescent="0.2">
      <c r="A185" s="5" t="s">
        <v>610</v>
      </c>
      <c r="B185" s="5" t="s">
        <v>611</v>
      </c>
      <c r="C185" s="5" t="s">
        <v>612</v>
      </c>
      <c r="D185" s="5" t="s">
        <v>40</v>
      </c>
      <c r="E185" s="5" t="s">
        <v>41</v>
      </c>
      <c r="F185" s="6">
        <v>1601.4179999999999</v>
      </c>
      <c r="G185" s="6">
        <v>1623.5409999999999</v>
      </c>
      <c r="H185" s="6">
        <v>1645.76</v>
      </c>
      <c r="I185" s="6">
        <v>1670.06</v>
      </c>
      <c r="J185" s="6">
        <v>1689.54</v>
      </c>
      <c r="K185" s="6">
        <v>1676.952</v>
      </c>
      <c r="L185" s="6">
        <v>1744.452</v>
      </c>
      <c r="M185" s="6">
        <v>1736.7360000000001</v>
      </c>
      <c r="N185" s="6">
        <v>1742.4480000000001</v>
      </c>
      <c r="O185" s="6">
        <v>1811.1949999999999</v>
      </c>
      <c r="P185" s="6">
        <v>1837</v>
      </c>
      <c r="Q185" s="6">
        <v>1871</v>
      </c>
      <c r="R185" s="6">
        <v>1876</v>
      </c>
      <c r="S185" s="6">
        <v>1950</v>
      </c>
      <c r="T185" s="6">
        <v>1749</v>
      </c>
      <c r="U185" s="6">
        <v>1837</v>
      </c>
      <c r="V185" s="6">
        <v>1470</v>
      </c>
      <c r="W185" s="6">
        <v>1488</v>
      </c>
      <c r="X185" s="6">
        <v>1437</v>
      </c>
      <c r="Y185" s="6">
        <v>1314</v>
      </c>
      <c r="Z185" s="6">
        <v>235.58199999999999</v>
      </c>
      <c r="AA185" s="7">
        <v>0.14710999999999999</v>
      </c>
      <c r="AB185" s="6">
        <v>-523</v>
      </c>
      <c r="AC185" s="7" t="s">
        <v>1204</v>
      </c>
    </row>
    <row r="186" spans="1:29" hidden="1" x14ac:dyDescent="0.2">
      <c r="A186" s="5" t="s">
        <v>613</v>
      </c>
      <c r="B186" s="5" t="s">
        <v>614</v>
      </c>
      <c r="C186" s="5" t="s">
        <v>615</v>
      </c>
      <c r="D186" s="5" t="s">
        <v>106</v>
      </c>
      <c r="E186" s="5" t="s">
        <v>41</v>
      </c>
      <c r="F186" s="6">
        <v>224</v>
      </c>
      <c r="G186" s="6">
        <v>212.60300000000001</v>
      </c>
      <c r="H186" s="6">
        <v>204.25200000000001</v>
      </c>
      <c r="I186" s="6">
        <v>177.69200000000001</v>
      </c>
      <c r="J186" s="6">
        <v>161.42699999999999</v>
      </c>
      <c r="K186" s="6">
        <v>153.006</v>
      </c>
      <c r="L186" s="6">
        <v>145.208</v>
      </c>
      <c r="M186" s="6">
        <v>121.211</v>
      </c>
      <c r="N186" s="6">
        <v>108.35599999999999</v>
      </c>
      <c r="O186" s="6">
        <v>93.185000000000002</v>
      </c>
      <c r="P186" s="6">
        <v>77</v>
      </c>
      <c r="Q186" s="6">
        <v>77</v>
      </c>
      <c r="R186" s="6">
        <v>73</v>
      </c>
      <c r="S186" s="6">
        <v>73</v>
      </c>
      <c r="T186" s="6">
        <v>78</v>
      </c>
      <c r="U186" s="6">
        <v>78</v>
      </c>
      <c r="V186" s="6">
        <v>75</v>
      </c>
      <c r="W186" s="6">
        <v>59</v>
      </c>
      <c r="X186" s="6">
        <v>59</v>
      </c>
      <c r="Y186" s="6">
        <v>59</v>
      </c>
      <c r="Z186" s="6">
        <v>-147</v>
      </c>
      <c r="AA186" s="7" t="s">
        <v>1205</v>
      </c>
      <c r="AB186" s="6">
        <v>-18</v>
      </c>
      <c r="AC186" s="7" t="s">
        <v>1206</v>
      </c>
    </row>
    <row r="187" spans="1:29" hidden="1" x14ac:dyDescent="0.2">
      <c r="A187" s="5" t="s">
        <v>616</v>
      </c>
      <c r="B187" s="5" t="s">
        <v>617</v>
      </c>
      <c r="C187" s="5" t="s">
        <v>618</v>
      </c>
      <c r="D187" s="5" t="s">
        <v>40</v>
      </c>
      <c r="E187" s="5" t="s">
        <v>41</v>
      </c>
      <c r="F187" s="6">
        <v>0</v>
      </c>
      <c r="G187" s="6">
        <v>0.29799999999999999</v>
      </c>
      <c r="H187" s="6">
        <v>0.64300000000000002</v>
      </c>
      <c r="I187" s="6">
        <v>0.92300000000000004</v>
      </c>
      <c r="J187" s="6">
        <v>1.2110000000000001</v>
      </c>
      <c r="K187" s="6">
        <v>1.5489999999999999</v>
      </c>
      <c r="L187" s="6">
        <v>2.0009999999999999</v>
      </c>
      <c r="M187" s="6">
        <v>2.391</v>
      </c>
      <c r="N187" s="6">
        <v>2.552</v>
      </c>
      <c r="O187" s="6">
        <v>2.8</v>
      </c>
      <c r="P187" s="6">
        <v>3</v>
      </c>
      <c r="Q187" s="6">
        <v>3</v>
      </c>
      <c r="R187" s="6">
        <v>3</v>
      </c>
      <c r="S187" s="6">
        <v>3</v>
      </c>
      <c r="T187" s="6">
        <v>3</v>
      </c>
      <c r="U187" s="6">
        <v>3</v>
      </c>
      <c r="V187" s="6">
        <v>3</v>
      </c>
      <c r="W187" s="6">
        <v>3</v>
      </c>
      <c r="X187" s="6">
        <v>3</v>
      </c>
      <c r="Y187" s="6">
        <v>3</v>
      </c>
      <c r="Z187" s="6">
        <v>3</v>
      </c>
      <c r="AA187" s="7">
        <v>0</v>
      </c>
      <c r="AB187" s="6">
        <v>0</v>
      </c>
      <c r="AC187" s="7">
        <v>0</v>
      </c>
    </row>
    <row r="188" spans="1:29" hidden="1" x14ac:dyDescent="0.2">
      <c r="A188" s="5" t="s">
        <v>619</v>
      </c>
      <c r="B188" s="5" t="s">
        <v>620</v>
      </c>
      <c r="C188" s="5" t="s">
        <v>621</v>
      </c>
      <c r="D188" s="5" t="s">
        <v>49</v>
      </c>
      <c r="E188" s="5" t="s">
        <v>41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7">
        <v>0</v>
      </c>
      <c r="AB188" s="6">
        <v>0</v>
      </c>
      <c r="AC188" s="7">
        <v>0</v>
      </c>
    </row>
    <row r="189" spans="1:29" hidden="1" x14ac:dyDescent="0.2">
      <c r="A189" s="5" t="s">
        <v>622</v>
      </c>
      <c r="B189" s="5" t="s">
        <v>623</v>
      </c>
      <c r="C189" s="5" t="s">
        <v>624</v>
      </c>
      <c r="D189" s="5" t="s">
        <v>55</v>
      </c>
      <c r="E189" s="5" t="s">
        <v>41</v>
      </c>
      <c r="F189" s="6">
        <v>8.0009999999999994</v>
      </c>
      <c r="G189" s="6">
        <v>8.5169999999999995</v>
      </c>
      <c r="H189" s="6">
        <v>10.428000000000001</v>
      </c>
      <c r="I189" s="6">
        <v>12.425000000000001</v>
      </c>
      <c r="J189" s="6">
        <v>13.676</v>
      </c>
      <c r="K189" s="6">
        <v>14.903</v>
      </c>
      <c r="L189" s="6">
        <v>14.987</v>
      </c>
      <c r="M189" s="6">
        <v>16.344999999999999</v>
      </c>
      <c r="N189" s="6">
        <v>16.832000000000001</v>
      </c>
      <c r="O189" s="6">
        <v>19.891999999999999</v>
      </c>
      <c r="P189" s="6">
        <v>22</v>
      </c>
      <c r="Q189" s="6">
        <v>22</v>
      </c>
      <c r="R189" s="6">
        <v>22</v>
      </c>
      <c r="S189" s="6">
        <v>22</v>
      </c>
      <c r="T189" s="6">
        <v>22</v>
      </c>
      <c r="U189" s="6">
        <v>22</v>
      </c>
      <c r="V189" s="6">
        <v>22</v>
      </c>
      <c r="W189" s="6">
        <v>22</v>
      </c>
      <c r="X189" s="6">
        <v>22</v>
      </c>
      <c r="Y189" s="6">
        <v>22</v>
      </c>
      <c r="Z189" s="6">
        <v>13.999000000000001</v>
      </c>
      <c r="AA189" s="7">
        <v>1.74966</v>
      </c>
      <c r="AB189" s="6">
        <v>0</v>
      </c>
      <c r="AC189" s="7">
        <v>0</v>
      </c>
    </row>
    <row r="190" spans="1:29" hidden="1" x14ac:dyDescent="0.2">
      <c r="A190" s="5" t="s">
        <v>625</v>
      </c>
      <c r="B190" s="5" t="s">
        <v>626</v>
      </c>
      <c r="C190" s="5" t="s">
        <v>627</v>
      </c>
      <c r="D190" s="5" t="s">
        <v>49</v>
      </c>
      <c r="E190" s="5" t="s">
        <v>41</v>
      </c>
      <c r="F190" s="6">
        <v>10</v>
      </c>
      <c r="G190" s="6">
        <v>12.444000000000001</v>
      </c>
      <c r="H190" s="6">
        <v>14.282</v>
      </c>
      <c r="I190" s="6">
        <v>16.138999999999999</v>
      </c>
      <c r="J190" s="6">
        <v>17.385000000000002</v>
      </c>
      <c r="K190" s="6">
        <v>18.751000000000001</v>
      </c>
      <c r="L190" s="6">
        <v>20.276</v>
      </c>
      <c r="M190" s="6">
        <v>21.995999999999999</v>
      </c>
      <c r="N190" s="6">
        <v>22.695</v>
      </c>
      <c r="O190" s="6">
        <v>24.533000000000001</v>
      </c>
      <c r="P190" s="6">
        <v>27</v>
      </c>
      <c r="Q190" s="6">
        <v>27</v>
      </c>
      <c r="R190" s="6">
        <v>27</v>
      </c>
      <c r="S190" s="6">
        <v>27</v>
      </c>
      <c r="T190" s="6">
        <v>27</v>
      </c>
      <c r="U190" s="6">
        <v>27</v>
      </c>
      <c r="V190" s="6">
        <v>27</v>
      </c>
      <c r="W190" s="6">
        <v>27</v>
      </c>
      <c r="X190" s="6">
        <v>27</v>
      </c>
      <c r="Y190" s="6">
        <v>27</v>
      </c>
      <c r="Z190" s="6">
        <v>17</v>
      </c>
      <c r="AA190" s="7">
        <v>1.7</v>
      </c>
      <c r="AB190" s="6">
        <v>0</v>
      </c>
      <c r="AC190" s="7">
        <v>0</v>
      </c>
    </row>
    <row r="191" spans="1:29" hidden="1" x14ac:dyDescent="0.2">
      <c r="A191" s="5" t="s">
        <v>628</v>
      </c>
      <c r="B191" s="5" t="s">
        <v>629</v>
      </c>
      <c r="C191" s="5" t="s">
        <v>630</v>
      </c>
      <c r="D191" s="5" t="s">
        <v>49</v>
      </c>
      <c r="E191" s="5" t="s">
        <v>41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7">
        <v>0</v>
      </c>
      <c r="AB191" s="6">
        <v>0</v>
      </c>
      <c r="AC191" s="7">
        <v>0</v>
      </c>
    </row>
    <row r="192" spans="1:29" hidden="1" x14ac:dyDescent="0.2">
      <c r="A192" s="5" t="s">
        <v>631</v>
      </c>
      <c r="B192" s="5" t="s">
        <v>632</v>
      </c>
      <c r="C192" s="5" t="s">
        <v>633</v>
      </c>
      <c r="D192" s="5" t="s">
        <v>106</v>
      </c>
      <c r="E192" s="5" t="s">
        <v>41</v>
      </c>
      <c r="F192" s="6">
        <v>29</v>
      </c>
      <c r="G192" s="6">
        <v>26.295999999999999</v>
      </c>
      <c r="H192" s="6">
        <v>27.388000000000002</v>
      </c>
      <c r="I192" s="6">
        <v>26.486999999999998</v>
      </c>
      <c r="J192" s="6">
        <v>25.048999999999999</v>
      </c>
      <c r="K192" s="6">
        <v>24.391999999999999</v>
      </c>
      <c r="L192" s="6">
        <v>24.018999999999998</v>
      </c>
      <c r="M192" s="6">
        <v>23.138999999999999</v>
      </c>
      <c r="N192" s="6">
        <v>22.344999999999999</v>
      </c>
      <c r="O192" s="6">
        <v>20.748999999999999</v>
      </c>
      <c r="P192" s="6">
        <v>20</v>
      </c>
      <c r="Q192" s="6">
        <v>20</v>
      </c>
      <c r="R192" s="6">
        <v>20</v>
      </c>
      <c r="S192" s="6">
        <v>20</v>
      </c>
      <c r="T192" s="6">
        <v>20</v>
      </c>
      <c r="U192" s="6">
        <v>20</v>
      </c>
      <c r="V192" s="6">
        <v>20</v>
      </c>
      <c r="W192" s="6">
        <v>20</v>
      </c>
      <c r="X192" s="6">
        <v>20</v>
      </c>
      <c r="Y192" s="6">
        <v>20</v>
      </c>
      <c r="Z192" s="6">
        <v>-9</v>
      </c>
      <c r="AA192" s="7" t="s">
        <v>1120</v>
      </c>
      <c r="AB192" s="6">
        <v>0</v>
      </c>
      <c r="AC192" s="7">
        <v>0</v>
      </c>
    </row>
    <row r="193" spans="1:29" hidden="1" x14ac:dyDescent="0.2">
      <c r="A193" s="5" t="s">
        <v>634</v>
      </c>
      <c r="B193" s="5" t="s">
        <v>635</v>
      </c>
      <c r="C193" s="5" t="s">
        <v>636</v>
      </c>
      <c r="D193" s="5" t="s">
        <v>106</v>
      </c>
      <c r="E193" s="5" t="s">
        <v>41</v>
      </c>
      <c r="F193" s="6">
        <v>53.003</v>
      </c>
      <c r="G193" s="6">
        <v>53.982999999999997</v>
      </c>
      <c r="H193" s="6">
        <v>55.832000000000001</v>
      </c>
      <c r="I193" s="6">
        <v>53.000999999999998</v>
      </c>
      <c r="J193" s="6">
        <v>52.69</v>
      </c>
      <c r="K193" s="6">
        <v>54.792000000000002</v>
      </c>
      <c r="L193" s="6">
        <v>57.564999999999998</v>
      </c>
      <c r="M193" s="6">
        <v>54.41</v>
      </c>
      <c r="N193" s="6">
        <v>55.454999999999998</v>
      </c>
      <c r="O193" s="6">
        <v>55.578000000000003</v>
      </c>
      <c r="P193" s="6">
        <v>55</v>
      </c>
      <c r="Q193" s="6">
        <v>55</v>
      </c>
      <c r="R193" s="6">
        <v>55</v>
      </c>
      <c r="S193" s="6">
        <v>55</v>
      </c>
      <c r="T193" s="6">
        <v>55</v>
      </c>
      <c r="U193" s="6">
        <v>55</v>
      </c>
      <c r="V193" s="6">
        <v>55</v>
      </c>
      <c r="W193" s="6">
        <v>55</v>
      </c>
      <c r="X193" s="6">
        <v>55</v>
      </c>
      <c r="Y193" s="6">
        <v>55</v>
      </c>
      <c r="Z193" s="6">
        <v>1.9970000000000001</v>
      </c>
      <c r="AA193" s="7">
        <v>3.7679999999999998E-2</v>
      </c>
      <c r="AB193" s="6">
        <v>0</v>
      </c>
      <c r="AC193" s="7">
        <v>0</v>
      </c>
    </row>
    <row r="194" spans="1:29" hidden="1" x14ac:dyDescent="0.2">
      <c r="A194" s="5" t="s">
        <v>637</v>
      </c>
      <c r="B194" s="5" t="s">
        <v>638</v>
      </c>
      <c r="C194" s="5" t="s">
        <v>639</v>
      </c>
      <c r="D194" s="5" t="s">
        <v>66</v>
      </c>
      <c r="E194" s="5" t="s">
        <v>41</v>
      </c>
      <c r="F194" s="6">
        <v>173.00700000000001</v>
      </c>
      <c r="G194" s="6">
        <v>174.30500000000001</v>
      </c>
      <c r="H194" s="6">
        <v>177.36600000000001</v>
      </c>
      <c r="I194" s="6">
        <v>182.92699999999999</v>
      </c>
      <c r="J194" s="6">
        <v>188.47399999999999</v>
      </c>
      <c r="K194" s="6">
        <v>204.23</v>
      </c>
      <c r="L194" s="6">
        <v>214.90899999999999</v>
      </c>
      <c r="M194" s="6">
        <v>224.56299999999999</v>
      </c>
      <c r="N194" s="6">
        <v>228.023</v>
      </c>
      <c r="O194" s="6">
        <v>221.292</v>
      </c>
      <c r="P194" s="6">
        <v>182</v>
      </c>
      <c r="Q194" s="6">
        <v>178</v>
      </c>
      <c r="R194" s="6">
        <v>148</v>
      </c>
      <c r="S194" s="6">
        <v>151</v>
      </c>
      <c r="T194" s="6">
        <v>134</v>
      </c>
      <c r="U194" s="6">
        <v>128</v>
      </c>
      <c r="V194" s="6">
        <v>122</v>
      </c>
      <c r="W194" s="6">
        <v>109</v>
      </c>
      <c r="X194" s="6">
        <v>84</v>
      </c>
      <c r="Y194" s="6">
        <v>108</v>
      </c>
      <c r="Z194" s="6">
        <v>8.9930000000000003</v>
      </c>
      <c r="AA194" s="7">
        <v>5.1979999999999998E-2</v>
      </c>
      <c r="AB194" s="6">
        <v>-74</v>
      </c>
      <c r="AC194" s="7" t="s">
        <v>1207</v>
      </c>
    </row>
    <row r="195" spans="1:29" hidden="1" x14ac:dyDescent="0.2">
      <c r="A195" s="5" t="s">
        <v>640</v>
      </c>
      <c r="B195" s="5" t="s">
        <v>641</v>
      </c>
      <c r="C195" s="5" t="s">
        <v>642</v>
      </c>
      <c r="D195" s="5" t="s">
        <v>62</v>
      </c>
      <c r="E195" s="5" t="s">
        <v>41</v>
      </c>
      <c r="F195" s="6">
        <v>59</v>
      </c>
      <c r="G195" s="6">
        <v>65.087999999999994</v>
      </c>
      <c r="H195" s="6">
        <v>67.087999999999994</v>
      </c>
      <c r="I195" s="6">
        <v>72.822000000000003</v>
      </c>
      <c r="J195" s="6">
        <v>71.61</v>
      </c>
      <c r="K195" s="6">
        <v>71.647000000000006</v>
      </c>
      <c r="L195" s="6">
        <v>77.876000000000005</v>
      </c>
      <c r="M195" s="6">
        <v>83.600999999999999</v>
      </c>
      <c r="N195" s="6">
        <v>90.191000000000003</v>
      </c>
      <c r="O195" s="6">
        <v>93.215999999999994</v>
      </c>
      <c r="P195" s="6">
        <v>103</v>
      </c>
      <c r="Q195" s="6">
        <v>102</v>
      </c>
      <c r="R195" s="6">
        <v>95</v>
      </c>
      <c r="S195" s="6">
        <v>90</v>
      </c>
      <c r="T195" s="6">
        <v>90</v>
      </c>
      <c r="U195" s="6">
        <v>91</v>
      </c>
      <c r="V195" s="6">
        <v>91</v>
      </c>
      <c r="W195" s="6">
        <v>91</v>
      </c>
      <c r="X195" s="6">
        <v>98</v>
      </c>
      <c r="Y195" s="6">
        <v>106</v>
      </c>
      <c r="Z195" s="6">
        <v>44</v>
      </c>
      <c r="AA195" s="7">
        <v>0.74575999999999998</v>
      </c>
      <c r="AB195" s="6">
        <v>3</v>
      </c>
      <c r="AC195" s="7">
        <v>2.913E-2</v>
      </c>
    </row>
    <row r="196" spans="1:29" hidden="1" x14ac:dyDescent="0.2">
      <c r="A196" s="5" t="s">
        <v>643</v>
      </c>
      <c r="B196" s="5" t="s">
        <v>644</v>
      </c>
      <c r="C196" s="5" t="s">
        <v>645</v>
      </c>
      <c r="D196" s="5" t="s">
        <v>106</v>
      </c>
      <c r="E196" s="5" t="s">
        <v>41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7">
        <v>0</v>
      </c>
      <c r="AB196" s="6">
        <v>0</v>
      </c>
      <c r="AC196" s="7">
        <v>0</v>
      </c>
    </row>
    <row r="197" spans="1:29" hidden="1" x14ac:dyDescent="0.2">
      <c r="A197" s="5" t="s">
        <v>647</v>
      </c>
      <c r="B197" s="5" t="s">
        <v>648</v>
      </c>
      <c r="C197" s="5" t="s">
        <v>649</v>
      </c>
      <c r="D197" s="5" t="s">
        <v>49</v>
      </c>
      <c r="E197" s="5" t="s">
        <v>41</v>
      </c>
      <c r="F197" s="6">
        <v>0</v>
      </c>
      <c r="G197" s="6">
        <v>1.381</v>
      </c>
      <c r="H197" s="6">
        <v>2.85</v>
      </c>
      <c r="I197" s="6">
        <v>3.7709999999999999</v>
      </c>
      <c r="J197" s="6">
        <v>5.1520000000000001</v>
      </c>
      <c r="K197" s="6">
        <v>6.7320000000000002</v>
      </c>
      <c r="L197" s="6">
        <v>7.6420000000000003</v>
      </c>
      <c r="M197" s="6">
        <v>8.5120000000000005</v>
      </c>
      <c r="N197" s="6">
        <v>10.772</v>
      </c>
      <c r="O197" s="6">
        <v>12.866</v>
      </c>
      <c r="P197" s="6">
        <v>14</v>
      </c>
      <c r="Q197" s="6">
        <v>14</v>
      </c>
      <c r="R197" s="6">
        <v>14</v>
      </c>
      <c r="S197" s="6">
        <v>14</v>
      </c>
      <c r="T197" s="6">
        <v>14</v>
      </c>
      <c r="U197" s="6">
        <v>14</v>
      </c>
      <c r="V197" s="6">
        <v>14</v>
      </c>
      <c r="W197" s="6">
        <v>14</v>
      </c>
      <c r="X197" s="6">
        <v>14</v>
      </c>
      <c r="Y197" s="6">
        <v>14</v>
      </c>
      <c r="Z197" s="6">
        <v>14</v>
      </c>
      <c r="AA197" s="7">
        <v>0</v>
      </c>
      <c r="AB197" s="6">
        <v>0</v>
      </c>
      <c r="AC197" s="7">
        <v>0</v>
      </c>
    </row>
    <row r="198" spans="1:29" hidden="1" x14ac:dyDescent="0.2">
      <c r="A198" s="5" t="s">
        <v>651</v>
      </c>
      <c r="B198" s="5" t="s">
        <v>652</v>
      </c>
      <c r="C198" s="5" t="s">
        <v>653</v>
      </c>
      <c r="D198" s="5" t="s">
        <v>62</v>
      </c>
      <c r="E198" s="5" t="s">
        <v>41</v>
      </c>
      <c r="F198" s="6">
        <v>365.01499999999999</v>
      </c>
      <c r="G198" s="6">
        <v>346.315</v>
      </c>
      <c r="H198" s="6">
        <v>340.37099999999998</v>
      </c>
      <c r="I198" s="6">
        <v>341.13</v>
      </c>
      <c r="J198" s="6">
        <v>333.959</v>
      </c>
      <c r="K198" s="6">
        <v>338.524</v>
      </c>
      <c r="L198" s="6">
        <v>337.05399999999997</v>
      </c>
      <c r="M198" s="6">
        <v>331.39400000000001</v>
      </c>
      <c r="N198" s="6">
        <v>333.66800000000001</v>
      </c>
      <c r="O198" s="6">
        <v>339.53800000000001</v>
      </c>
      <c r="P198" s="6">
        <v>391</v>
      </c>
      <c r="Q198" s="6">
        <v>406</v>
      </c>
      <c r="R198" s="6">
        <v>417</v>
      </c>
      <c r="S198" s="6">
        <v>332</v>
      </c>
      <c r="T198" s="6">
        <v>332</v>
      </c>
      <c r="U198" s="6">
        <v>332</v>
      </c>
      <c r="V198" s="6">
        <v>346</v>
      </c>
      <c r="W198" s="6">
        <v>330</v>
      </c>
      <c r="X198" s="6">
        <v>412</v>
      </c>
      <c r="Y198" s="6">
        <v>452</v>
      </c>
      <c r="Z198" s="6">
        <v>25.984999999999999</v>
      </c>
      <c r="AA198" s="7">
        <v>7.1190000000000003E-2</v>
      </c>
      <c r="AB198" s="6">
        <v>61</v>
      </c>
      <c r="AC198" s="7">
        <v>0.15601000000000001</v>
      </c>
    </row>
    <row r="199" spans="1:29" hidden="1" x14ac:dyDescent="0.2">
      <c r="A199" s="5" t="s">
        <v>654</v>
      </c>
      <c r="B199" s="5" t="s">
        <v>655</v>
      </c>
      <c r="C199" s="5" t="s">
        <v>656</v>
      </c>
      <c r="D199" s="5" t="s">
        <v>106</v>
      </c>
      <c r="E199" s="5" t="s">
        <v>41</v>
      </c>
      <c r="F199" s="6">
        <v>58</v>
      </c>
      <c r="G199" s="6">
        <v>54.91</v>
      </c>
      <c r="H199" s="6">
        <v>53.113</v>
      </c>
      <c r="I199" s="6">
        <v>46.585999999999999</v>
      </c>
      <c r="J199" s="6">
        <v>42.494</v>
      </c>
      <c r="K199" s="6">
        <v>40.542000000000002</v>
      </c>
      <c r="L199" s="6">
        <v>38.47</v>
      </c>
      <c r="M199" s="6">
        <v>32.417000000000002</v>
      </c>
      <c r="N199" s="6">
        <v>29.07</v>
      </c>
      <c r="O199" s="6">
        <v>25.134</v>
      </c>
      <c r="P199" s="6">
        <v>21</v>
      </c>
      <c r="Q199" s="6">
        <v>21</v>
      </c>
      <c r="R199" s="6">
        <v>21</v>
      </c>
      <c r="S199" s="6">
        <v>21</v>
      </c>
      <c r="T199" s="6">
        <v>21</v>
      </c>
      <c r="U199" s="6">
        <v>21</v>
      </c>
      <c r="V199" s="6">
        <v>21</v>
      </c>
      <c r="W199" s="6">
        <v>21</v>
      </c>
      <c r="X199" s="6">
        <v>21</v>
      </c>
      <c r="Y199" s="6">
        <v>21</v>
      </c>
      <c r="Z199" s="6">
        <v>-37</v>
      </c>
      <c r="AA199" s="7" t="s">
        <v>1208</v>
      </c>
      <c r="AB199" s="6">
        <v>0</v>
      </c>
      <c r="AC199" s="7">
        <v>0</v>
      </c>
    </row>
    <row r="200" spans="1:29" hidden="1" x14ac:dyDescent="0.2">
      <c r="A200" s="5" t="s">
        <v>659</v>
      </c>
      <c r="B200" s="5" t="s">
        <v>660</v>
      </c>
      <c r="C200" s="5" t="s">
        <v>661</v>
      </c>
      <c r="D200" s="5" t="s">
        <v>62</v>
      </c>
      <c r="E200" s="5" t="s">
        <v>41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7">
        <v>0</v>
      </c>
      <c r="AB200" s="6">
        <v>0</v>
      </c>
      <c r="AC200" s="7">
        <v>0</v>
      </c>
    </row>
    <row r="201" spans="1:29" hidden="1" x14ac:dyDescent="0.2">
      <c r="A201" s="5" t="s">
        <v>662</v>
      </c>
      <c r="B201" s="5" t="s">
        <v>663</v>
      </c>
      <c r="C201" s="5" t="s">
        <v>664</v>
      </c>
      <c r="D201" s="5" t="s">
        <v>40</v>
      </c>
      <c r="E201" s="5" t="s">
        <v>41</v>
      </c>
      <c r="F201" s="6">
        <v>0</v>
      </c>
      <c r="G201" s="6">
        <v>1.19</v>
      </c>
      <c r="H201" s="6">
        <v>2.5739999999999998</v>
      </c>
      <c r="I201" s="6">
        <v>3.6920000000000002</v>
      </c>
      <c r="J201" s="6">
        <v>4.8449999999999998</v>
      </c>
      <c r="K201" s="6">
        <v>6.1959999999999997</v>
      </c>
      <c r="L201" s="6">
        <v>8.0060000000000002</v>
      </c>
      <c r="M201" s="6">
        <v>9.5640000000000001</v>
      </c>
      <c r="N201" s="6">
        <v>10.206</v>
      </c>
      <c r="O201" s="6">
        <v>11.201000000000001</v>
      </c>
      <c r="P201" s="6">
        <v>12</v>
      </c>
      <c r="Q201" s="6">
        <v>12</v>
      </c>
      <c r="R201" s="6">
        <v>12</v>
      </c>
      <c r="S201" s="6">
        <v>12</v>
      </c>
      <c r="T201" s="6">
        <v>12</v>
      </c>
      <c r="U201" s="6">
        <v>12</v>
      </c>
      <c r="V201" s="6">
        <v>12</v>
      </c>
      <c r="W201" s="6">
        <v>12</v>
      </c>
      <c r="X201" s="6">
        <v>12</v>
      </c>
      <c r="Y201" s="6">
        <v>12</v>
      </c>
      <c r="Z201" s="6">
        <v>12</v>
      </c>
      <c r="AA201" s="7">
        <v>0</v>
      </c>
      <c r="AB201" s="6">
        <v>0</v>
      </c>
      <c r="AC201" s="7">
        <v>0</v>
      </c>
    </row>
    <row r="202" spans="1:29" hidden="1" x14ac:dyDescent="0.2">
      <c r="A202" s="5" t="s">
        <v>665</v>
      </c>
      <c r="B202" s="5" t="s">
        <v>666</v>
      </c>
      <c r="C202" s="5" t="s">
        <v>667</v>
      </c>
      <c r="D202" s="5" t="s">
        <v>66</v>
      </c>
      <c r="E202" s="5" t="s">
        <v>41</v>
      </c>
      <c r="F202" s="6">
        <v>1173.056</v>
      </c>
      <c r="G202" s="6">
        <v>1178.3889999999999</v>
      </c>
      <c r="H202" s="6">
        <v>1195.6189999999999</v>
      </c>
      <c r="I202" s="6">
        <v>1200.403</v>
      </c>
      <c r="J202" s="6">
        <v>1215.6510000000001</v>
      </c>
      <c r="K202" s="6">
        <v>1254.771</v>
      </c>
      <c r="L202" s="6">
        <v>1285.8530000000001</v>
      </c>
      <c r="M202" s="6">
        <v>1309.492</v>
      </c>
      <c r="N202" s="6">
        <v>1313.721</v>
      </c>
      <c r="O202" s="6">
        <v>1291.5609999999999</v>
      </c>
      <c r="P202" s="6">
        <v>1199</v>
      </c>
      <c r="Q202" s="6">
        <v>1228</v>
      </c>
      <c r="R202" s="6">
        <v>1213</v>
      </c>
      <c r="S202" s="6">
        <v>1244</v>
      </c>
      <c r="T202" s="6">
        <v>1299</v>
      </c>
      <c r="U202" s="6">
        <v>1254</v>
      </c>
      <c r="V202" s="6">
        <v>1284</v>
      </c>
      <c r="W202" s="6">
        <v>1296</v>
      </c>
      <c r="X202" s="6">
        <v>1359</v>
      </c>
      <c r="Y202" s="6">
        <v>1323</v>
      </c>
      <c r="Z202" s="6">
        <v>25.943999999999999</v>
      </c>
      <c r="AA202" s="7">
        <v>2.2120000000000001E-2</v>
      </c>
      <c r="AB202" s="6">
        <v>124</v>
      </c>
      <c r="AC202" s="7">
        <v>0.10342</v>
      </c>
    </row>
    <row r="203" spans="1:29" hidden="1" x14ac:dyDescent="0.2">
      <c r="A203" s="5" t="s">
        <v>668</v>
      </c>
      <c r="B203" s="5" t="s">
        <v>669</v>
      </c>
      <c r="C203" s="5" t="s">
        <v>670</v>
      </c>
      <c r="D203" s="5" t="s">
        <v>40</v>
      </c>
      <c r="E203" s="5" t="s">
        <v>41</v>
      </c>
      <c r="F203" s="6">
        <v>0</v>
      </c>
      <c r="G203" s="6">
        <v>0.629</v>
      </c>
      <c r="H203" s="6">
        <v>1.3240000000000001</v>
      </c>
      <c r="I203" s="6">
        <v>1.9930000000000001</v>
      </c>
      <c r="J203" s="6">
        <v>2.7090000000000001</v>
      </c>
      <c r="K203" s="6">
        <v>3.5430000000000001</v>
      </c>
      <c r="L203" s="6">
        <v>3.9940000000000002</v>
      </c>
      <c r="M203" s="6">
        <v>5.0179999999999998</v>
      </c>
      <c r="N203" s="6">
        <v>5.8620000000000001</v>
      </c>
      <c r="O203" s="6">
        <v>6.3490000000000002</v>
      </c>
      <c r="P203" s="6">
        <v>7</v>
      </c>
      <c r="Q203" s="6">
        <v>7</v>
      </c>
      <c r="R203" s="6">
        <v>7</v>
      </c>
      <c r="S203" s="6">
        <v>7</v>
      </c>
      <c r="T203" s="6">
        <v>7</v>
      </c>
      <c r="U203" s="6">
        <v>7</v>
      </c>
      <c r="V203" s="6">
        <v>7</v>
      </c>
      <c r="W203" s="6">
        <v>7</v>
      </c>
      <c r="X203" s="6">
        <v>7</v>
      </c>
      <c r="Y203" s="6">
        <v>7</v>
      </c>
      <c r="Z203" s="6">
        <v>7</v>
      </c>
      <c r="AA203" s="7">
        <v>0</v>
      </c>
      <c r="AB203" s="6">
        <v>0</v>
      </c>
      <c r="AC203" s="7">
        <v>0</v>
      </c>
    </row>
    <row r="204" spans="1:29" hidden="1" x14ac:dyDescent="0.2">
      <c r="A204" s="5" t="s">
        <v>671</v>
      </c>
      <c r="B204" s="5" t="s">
        <v>672</v>
      </c>
      <c r="C204" s="5" t="s">
        <v>673</v>
      </c>
      <c r="D204" s="5" t="s">
        <v>62</v>
      </c>
      <c r="E204" s="5" t="s">
        <v>41</v>
      </c>
      <c r="F204" s="6">
        <v>37</v>
      </c>
      <c r="G204" s="6">
        <v>34</v>
      </c>
      <c r="H204" s="6">
        <v>30</v>
      </c>
      <c r="I204" s="6">
        <v>38</v>
      </c>
      <c r="J204" s="6">
        <v>38</v>
      </c>
      <c r="K204" s="6">
        <v>37</v>
      </c>
      <c r="L204" s="6">
        <v>39</v>
      </c>
      <c r="M204" s="6">
        <v>34</v>
      </c>
      <c r="N204" s="6">
        <v>36</v>
      </c>
      <c r="O204" s="6">
        <v>36</v>
      </c>
      <c r="P204" s="6">
        <v>36</v>
      </c>
      <c r="Q204" s="6">
        <v>35</v>
      </c>
      <c r="R204" s="6">
        <v>25</v>
      </c>
      <c r="S204" s="6">
        <v>26</v>
      </c>
      <c r="T204" s="6">
        <v>21</v>
      </c>
      <c r="U204" s="6">
        <v>26</v>
      </c>
      <c r="V204" s="6">
        <v>40</v>
      </c>
      <c r="W204" s="6">
        <v>39</v>
      </c>
      <c r="X204" s="6">
        <v>19</v>
      </c>
      <c r="Y204" s="6">
        <v>19</v>
      </c>
      <c r="Z204" s="6">
        <v>-1</v>
      </c>
      <c r="AA204" s="7" t="s">
        <v>1209</v>
      </c>
      <c r="AB204" s="6">
        <v>-17</v>
      </c>
      <c r="AC204" s="7" t="s">
        <v>1210</v>
      </c>
    </row>
    <row r="205" spans="1:29" hidden="1" x14ac:dyDescent="0.2">
      <c r="A205" s="5" t="s">
        <v>676</v>
      </c>
      <c r="B205" s="5" t="s">
        <v>677</v>
      </c>
      <c r="C205" s="5" t="s">
        <v>678</v>
      </c>
      <c r="D205" s="5" t="s">
        <v>102</v>
      </c>
      <c r="E205" s="5" t="s">
        <v>41</v>
      </c>
      <c r="F205" s="6">
        <v>370.01900000000001</v>
      </c>
      <c r="G205" s="6">
        <v>385.774</v>
      </c>
      <c r="H205" s="6">
        <v>407.10700000000003</v>
      </c>
      <c r="I205" s="6">
        <v>411.10899999999998</v>
      </c>
      <c r="J205" s="6">
        <v>431.26400000000001</v>
      </c>
      <c r="K205" s="6">
        <v>432.22199999999998</v>
      </c>
      <c r="L205" s="6">
        <v>448.75299999999999</v>
      </c>
      <c r="M205" s="6">
        <v>479.262</v>
      </c>
      <c r="N205" s="6">
        <v>471.48599999999999</v>
      </c>
      <c r="O205" s="6">
        <v>473.36700000000002</v>
      </c>
      <c r="P205" s="6">
        <v>505</v>
      </c>
      <c r="Q205" s="6">
        <v>492</v>
      </c>
      <c r="R205" s="6">
        <v>503</v>
      </c>
      <c r="S205" s="6">
        <v>496</v>
      </c>
      <c r="T205" s="6">
        <v>464</v>
      </c>
      <c r="U205" s="6">
        <v>464</v>
      </c>
      <c r="V205" s="6">
        <v>429</v>
      </c>
      <c r="W205" s="6">
        <v>429</v>
      </c>
      <c r="X205" s="6">
        <v>429</v>
      </c>
      <c r="Y205" s="6">
        <v>489</v>
      </c>
      <c r="Z205" s="6">
        <v>134.98099999999999</v>
      </c>
      <c r="AA205" s="7">
        <v>0.36479</v>
      </c>
      <c r="AB205" s="6">
        <v>-16</v>
      </c>
      <c r="AC205" s="7" t="s">
        <v>1211</v>
      </c>
    </row>
    <row r="206" spans="1:29" hidden="1" x14ac:dyDescent="0.2">
      <c r="A206" s="5" t="s">
        <v>679</v>
      </c>
      <c r="B206" s="5" t="s">
        <v>680</v>
      </c>
      <c r="C206" s="5" t="s">
        <v>681</v>
      </c>
      <c r="D206" s="5" t="s">
        <v>102</v>
      </c>
      <c r="E206" s="5" t="s">
        <v>41</v>
      </c>
      <c r="F206" s="6">
        <v>127.999</v>
      </c>
      <c r="G206" s="6">
        <v>127.36</v>
      </c>
      <c r="H206" s="6">
        <v>134.99100000000001</v>
      </c>
      <c r="I206" s="6">
        <v>140.679</v>
      </c>
      <c r="J206" s="6">
        <v>147.03399999999999</v>
      </c>
      <c r="K206" s="6">
        <v>144.78</v>
      </c>
      <c r="L206" s="6">
        <v>146.255</v>
      </c>
      <c r="M206" s="6">
        <v>142.67599999999999</v>
      </c>
      <c r="N206" s="6">
        <v>144.17400000000001</v>
      </c>
      <c r="O206" s="6">
        <v>145.65600000000001</v>
      </c>
      <c r="P206" s="6">
        <v>146</v>
      </c>
      <c r="Q206" s="6">
        <v>141</v>
      </c>
      <c r="R206" s="6">
        <v>126</v>
      </c>
      <c r="S206" s="6">
        <v>139</v>
      </c>
      <c r="T206" s="6">
        <v>139</v>
      </c>
      <c r="U206" s="6">
        <v>132</v>
      </c>
      <c r="V206" s="6">
        <v>153</v>
      </c>
      <c r="W206" s="6">
        <v>154</v>
      </c>
      <c r="X206" s="6">
        <v>139</v>
      </c>
      <c r="Y206" s="6">
        <v>139</v>
      </c>
      <c r="Z206" s="6">
        <v>18.001000000000001</v>
      </c>
      <c r="AA206" s="7">
        <v>0.14063000000000001</v>
      </c>
      <c r="AB206" s="6">
        <v>-7</v>
      </c>
      <c r="AC206" s="7" t="s">
        <v>1212</v>
      </c>
    </row>
    <row r="207" spans="1:29" hidden="1" x14ac:dyDescent="0.2">
      <c r="A207" s="5" t="s">
        <v>682</v>
      </c>
      <c r="B207" s="5" t="s">
        <v>683</v>
      </c>
      <c r="C207" s="5" t="s">
        <v>684</v>
      </c>
      <c r="D207" s="5" t="s">
        <v>62</v>
      </c>
      <c r="E207" s="5" t="s">
        <v>41</v>
      </c>
      <c r="F207" s="6">
        <v>23.998999999999999</v>
      </c>
      <c r="G207" s="6">
        <v>24.242999999999999</v>
      </c>
      <c r="H207" s="6">
        <v>24.983000000000001</v>
      </c>
      <c r="I207" s="6">
        <v>26.056000000000001</v>
      </c>
      <c r="J207" s="6">
        <v>27.146000000000001</v>
      </c>
      <c r="K207" s="6">
        <v>27.143999999999998</v>
      </c>
      <c r="L207" s="6">
        <v>27.341000000000001</v>
      </c>
      <c r="M207" s="6">
        <v>29.603000000000002</v>
      </c>
      <c r="N207" s="6">
        <v>30.795999999999999</v>
      </c>
      <c r="O207" s="6">
        <v>32.909999999999997</v>
      </c>
      <c r="P207" s="6">
        <v>36</v>
      </c>
      <c r="Q207" s="6">
        <v>36</v>
      </c>
      <c r="R207" s="6">
        <v>36</v>
      </c>
      <c r="S207" s="6">
        <v>36</v>
      </c>
      <c r="T207" s="6">
        <v>36</v>
      </c>
      <c r="U207" s="6">
        <v>36</v>
      </c>
      <c r="V207" s="6">
        <v>36</v>
      </c>
      <c r="W207" s="6">
        <v>36</v>
      </c>
      <c r="X207" s="6">
        <v>36</v>
      </c>
      <c r="Y207" s="6">
        <v>36</v>
      </c>
      <c r="Z207" s="6">
        <v>12.000999999999999</v>
      </c>
      <c r="AA207" s="7">
        <v>0.50005999999999995</v>
      </c>
      <c r="AB207" s="6">
        <v>0</v>
      </c>
      <c r="AC207" s="7">
        <v>0</v>
      </c>
    </row>
    <row r="208" spans="1:29" hidden="1" x14ac:dyDescent="0.2">
      <c r="A208" s="5" t="s">
        <v>686</v>
      </c>
      <c r="B208" s="5" t="s">
        <v>687</v>
      </c>
      <c r="C208" s="5" t="s">
        <v>688</v>
      </c>
      <c r="D208" s="5" t="s">
        <v>62</v>
      </c>
      <c r="E208" s="5" t="s">
        <v>41</v>
      </c>
      <c r="F208" s="6">
        <v>57</v>
      </c>
      <c r="G208" s="6">
        <v>54.561999999999998</v>
      </c>
      <c r="H208" s="6">
        <v>55.606999999999999</v>
      </c>
      <c r="I208" s="6">
        <v>48.731999999999999</v>
      </c>
      <c r="J208" s="6">
        <v>66.072000000000003</v>
      </c>
      <c r="K208" s="6">
        <v>61.676000000000002</v>
      </c>
      <c r="L208" s="6">
        <v>58.73</v>
      </c>
      <c r="M208" s="6">
        <v>58.362000000000002</v>
      </c>
      <c r="N208" s="6">
        <v>48.987000000000002</v>
      </c>
      <c r="O208" s="6">
        <v>50.116999999999997</v>
      </c>
      <c r="P208" s="6">
        <v>47</v>
      </c>
      <c r="Q208" s="6">
        <v>94</v>
      </c>
      <c r="R208" s="6">
        <v>94</v>
      </c>
      <c r="S208" s="6">
        <v>94</v>
      </c>
      <c r="T208" s="6">
        <v>94</v>
      </c>
      <c r="U208" s="6">
        <v>94</v>
      </c>
      <c r="V208" s="6">
        <v>94</v>
      </c>
      <c r="W208" s="6">
        <v>94</v>
      </c>
      <c r="X208" s="6">
        <v>94</v>
      </c>
      <c r="Y208" s="6">
        <v>94</v>
      </c>
      <c r="Z208" s="6">
        <v>-10</v>
      </c>
      <c r="AA208" s="7" t="s">
        <v>1213</v>
      </c>
      <c r="AB208" s="6">
        <v>47</v>
      </c>
      <c r="AC208" s="7">
        <v>1</v>
      </c>
    </row>
    <row r="209" spans="1:29" hidden="1" x14ac:dyDescent="0.2">
      <c r="A209" s="5" t="s">
        <v>689</v>
      </c>
      <c r="B209" s="5" t="s">
        <v>690</v>
      </c>
      <c r="C209" s="5" t="s">
        <v>691</v>
      </c>
      <c r="D209" s="5" t="s">
        <v>49</v>
      </c>
      <c r="E209" s="5" t="s">
        <v>41</v>
      </c>
      <c r="F209" s="6">
        <v>5223.134</v>
      </c>
      <c r="G209" s="6">
        <v>5206.2520000000004</v>
      </c>
      <c r="H209" s="6">
        <v>5410.8149999999996</v>
      </c>
      <c r="I209" s="6">
        <v>4857.5600000000004</v>
      </c>
      <c r="J209" s="6">
        <v>5025.4009999999998</v>
      </c>
      <c r="K209" s="6">
        <v>5300.8689999999997</v>
      </c>
      <c r="L209" s="6">
        <v>5077.1260000000002</v>
      </c>
      <c r="M209" s="6">
        <v>4902.8879999999999</v>
      </c>
      <c r="N209" s="6">
        <v>5465.92</v>
      </c>
      <c r="O209" s="6">
        <v>5744.9480000000003</v>
      </c>
      <c r="P209" s="6">
        <v>5788</v>
      </c>
      <c r="Q209" s="6">
        <v>5553</v>
      </c>
      <c r="R209" s="6">
        <v>6571</v>
      </c>
      <c r="S209" s="6">
        <v>6239</v>
      </c>
      <c r="T209" s="6">
        <v>6014</v>
      </c>
      <c r="U209" s="6">
        <v>6448</v>
      </c>
      <c r="V209" s="6">
        <v>6211</v>
      </c>
      <c r="W209" s="6">
        <v>6064</v>
      </c>
      <c r="X209" s="6">
        <v>6189</v>
      </c>
      <c r="Y209" s="6">
        <v>6659</v>
      </c>
      <c r="Z209" s="6">
        <v>564.86599999999999</v>
      </c>
      <c r="AA209" s="7">
        <v>0.10815</v>
      </c>
      <c r="AB209" s="6">
        <v>871</v>
      </c>
      <c r="AC209" s="7">
        <v>0.15048</v>
      </c>
    </row>
    <row r="210" spans="1:29" hidden="1" x14ac:dyDescent="0.2">
      <c r="A210" s="5" t="s">
        <v>692</v>
      </c>
      <c r="B210" s="5" t="s">
        <v>693</v>
      </c>
      <c r="C210" s="5" t="s">
        <v>694</v>
      </c>
      <c r="D210" s="5" t="s">
        <v>66</v>
      </c>
      <c r="E210" s="5" t="s">
        <v>41</v>
      </c>
      <c r="F210" s="6">
        <v>621.976</v>
      </c>
      <c r="G210" s="6">
        <v>644.80999999999995</v>
      </c>
      <c r="H210" s="6">
        <v>674.32799999999997</v>
      </c>
      <c r="I210" s="6">
        <v>713.74900000000002</v>
      </c>
      <c r="J210" s="6">
        <v>753.97299999999996</v>
      </c>
      <c r="K210" s="6">
        <v>835.69500000000005</v>
      </c>
      <c r="L210" s="6">
        <v>899.46299999999997</v>
      </c>
      <c r="M210" s="6">
        <v>960.48099999999999</v>
      </c>
      <c r="N210" s="6">
        <v>996.49900000000002</v>
      </c>
      <c r="O210" s="6">
        <v>988.66499999999996</v>
      </c>
      <c r="P210" s="6">
        <v>836</v>
      </c>
      <c r="Q210" s="6">
        <v>815</v>
      </c>
      <c r="R210" s="6">
        <v>803</v>
      </c>
      <c r="S210" s="6">
        <v>799</v>
      </c>
      <c r="T210" s="6">
        <v>809</v>
      </c>
      <c r="U210" s="6">
        <v>786</v>
      </c>
      <c r="V210" s="6">
        <v>870</v>
      </c>
      <c r="W210" s="6">
        <v>940</v>
      </c>
      <c r="X210" s="6">
        <v>949</v>
      </c>
      <c r="Y210" s="6">
        <v>911</v>
      </c>
      <c r="Z210" s="6">
        <v>214.024</v>
      </c>
      <c r="AA210" s="7">
        <v>0.34410000000000002</v>
      </c>
      <c r="AB210" s="6">
        <v>75</v>
      </c>
      <c r="AC210" s="7">
        <v>8.9709999999999998E-2</v>
      </c>
    </row>
    <row r="211" spans="1:29" hidden="1" x14ac:dyDescent="0.2">
      <c r="A211" s="5" t="s">
        <v>695</v>
      </c>
      <c r="B211" s="5" t="s">
        <v>696</v>
      </c>
      <c r="C211" s="5" t="s">
        <v>697</v>
      </c>
      <c r="D211" s="5" t="s">
        <v>102</v>
      </c>
      <c r="E211" s="5" t="s">
        <v>41</v>
      </c>
      <c r="F211" s="6">
        <v>324.38499999999999</v>
      </c>
      <c r="G211" s="6">
        <v>330.06099999999998</v>
      </c>
      <c r="H211" s="6">
        <v>339.82600000000002</v>
      </c>
      <c r="I211" s="6">
        <v>345.59899999999999</v>
      </c>
      <c r="J211" s="6">
        <v>353.44099999999997</v>
      </c>
      <c r="K211" s="6">
        <v>361.61700000000002</v>
      </c>
      <c r="L211" s="6">
        <v>369.41</v>
      </c>
      <c r="M211" s="6">
        <v>375.29700000000003</v>
      </c>
      <c r="N211" s="6">
        <v>382.14699999999999</v>
      </c>
      <c r="O211" s="6">
        <v>385.90800000000002</v>
      </c>
      <c r="P211" s="6">
        <v>389</v>
      </c>
      <c r="Q211" s="6">
        <v>381</v>
      </c>
      <c r="R211" s="6">
        <v>397</v>
      </c>
      <c r="S211" s="6">
        <v>393</v>
      </c>
      <c r="T211" s="6">
        <v>400</v>
      </c>
      <c r="U211" s="6">
        <v>408</v>
      </c>
      <c r="V211" s="6">
        <v>401</v>
      </c>
      <c r="W211" s="6">
        <v>397</v>
      </c>
      <c r="X211" s="6">
        <v>383</v>
      </c>
      <c r="Y211" s="6">
        <v>401</v>
      </c>
      <c r="Z211" s="6">
        <v>64.614999999999995</v>
      </c>
      <c r="AA211" s="7">
        <v>0.19919000000000001</v>
      </c>
      <c r="AB211" s="6">
        <v>12</v>
      </c>
      <c r="AC211" s="7">
        <v>3.0849999999999999E-2</v>
      </c>
    </row>
    <row r="212" spans="1:29" hidden="1" x14ac:dyDescent="0.2">
      <c r="A212" s="5" t="s">
        <v>698</v>
      </c>
      <c r="B212" s="5" t="s">
        <v>699</v>
      </c>
      <c r="C212" s="5" t="s">
        <v>700</v>
      </c>
      <c r="D212" s="5" t="s">
        <v>102</v>
      </c>
      <c r="E212" s="5" t="s">
        <v>41</v>
      </c>
      <c r="F212" s="6">
        <v>2.0009999999999999</v>
      </c>
      <c r="G212" s="6">
        <v>1.7669999999999999</v>
      </c>
      <c r="H212" s="6">
        <v>1.641</v>
      </c>
      <c r="I212" s="6">
        <v>1.478</v>
      </c>
      <c r="J212" s="6">
        <v>1.3049999999999999</v>
      </c>
      <c r="K212" s="6">
        <v>1.056</v>
      </c>
      <c r="L212" s="6">
        <v>0.84199999999999997</v>
      </c>
      <c r="M212" s="6">
        <v>0.60799999999999998</v>
      </c>
      <c r="N212" s="6">
        <v>0.40600000000000003</v>
      </c>
      <c r="O212" s="6">
        <v>0.20300000000000001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-2.0009999999999999</v>
      </c>
      <c r="AA212" s="7" t="s">
        <v>1136</v>
      </c>
      <c r="AB212" s="6">
        <v>0</v>
      </c>
      <c r="AC212" s="7">
        <v>0</v>
      </c>
    </row>
    <row r="213" spans="1:29" hidden="1" x14ac:dyDescent="0.2">
      <c r="A213" s="5" t="s">
        <v>701</v>
      </c>
      <c r="B213" s="5" t="s">
        <v>702</v>
      </c>
      <c r="C213" s="5" t="s">
        <v>703</v>
      </c>
      <c r="D213" s="5" t="s">
        <v>102</v>
      </c>
      <c r="E213" s="5" t="s">
        <v>41</v>
      </c>
      <c r="F213" s="6">
        <v>53.625</v>
      </c>
      <c r="G213" s="6">
        <v>60.33</v>
      </c>
      <c r="H213" s="6">
        <v>69.524000000000001</v>
      </c>
      <c r="I213" s="6">
        <v>73.978999999999999</v>
      </c>
      <c r="J213" s="6">
        <v>82.156000000000006</v>
      </c>
      <c r="K213" s="6">
        <v>85.314999999999998</v>
      </c>
      <c r="L213" s="6">
        <v>92.039000000000001</v>
      </c>
      <c r="M213" s="6">
        <v>102.3</v>
      </c>
      <c r="N213" s="6">
        <v>103.157</v>
      </c>
      <c r="O213" s="6">
        <v>106.277</v>
      </c>
      <c r="P213" s="6">
        <v>118</v>
      </c>
      <c r="Q213" s="6">
        <v>118</v>
      </c>
      <c r="R213" s="6">
        <v>117</v>
      </c>
      <c r="S213" s="6">
        <v>118</v>
      </c>
      <c r="T213" s="6">
        <v>118</v>
      </c>
      <c r="U213" s="6">
        <v>118</v>
      </c>
      <c r="V213" s="6">
        <v>118</v>
      </c>
      <c r="W213" s="6">
        <v>118</v>
      </c>
      <c r="X213" s="6">
        <v>118</v>
      </c>
      <c r="Y213" s="6">
        <v>118</v>
      </c>
      <c r="Z213" s="6">
        <v>64.375</v>
      </c>
      <c r="AA213" s="7">
        <v>1.2004699999999999</v>
      </c>
      <c r="AB213" s="6">
        <v>0</v>
      </c>
      <c r="AC213" s="7">
        <v>0</v>
      </c>
    </row>
    <row r="214" spans="1:29" hidden="1" x14ac:dyDescent="0.2">
      <c r="A214" s="5" t="s">
        <v>705</v>
      </c>
      <c r="B214" s="5" t="s">
        <v>706</v>
      </c>
      <c r="C214" s="5" t="s">
        <v>707</v>
      </c>
      <c r="D214" s="5" t="s">
        <v>106</v>
      </c>
      <c r="E214" s="5" t="s">
        <v>41</v>
      </c>
      <c r="F214" s="6">
        <v>80</v>
      </c>
      <c r="G214" s="6">
        <v>76.135000000000005</v>
      </c>
      <c r="H214" s="6">
        <v>71.516000000000005</v>
      </c>
      <c r="I214" s="6">
        <v>65.055000000000007</v>
      </c>
      <c r="J214" s="6">
        <v>59.506</v>
      </c>
      <c r="K214" s="6">
        <v>55.329000000000001</v>
      </c>
      <c r="L214" s="6">
        <v>49.151000000000003</v>
      </c>
      <c r="M214" s="6">
        <v>42.468000000000004</v>
      </c>
      <c r="N214" s="6">
        <v>36.752000000000002</v>
      </c>
      <c r="O214" s="6">
        <v>31.684999999999999</v>
      </c>
      <c r="P214" s="6">
        <v>26</v>
      </c>
      <c r="Q214" s="6">
        <v>25</v>
      </c>
      <c r="R214" s="6">
        <v>23</v>
      </c>
      <c r="S214" s="6">
        <v>23</v>
      </c>
      <c r="T214" s="6">
        <v>23</v>
      </c>
      <c r="U214" s="6">
        <v>23</v>
      </c>
      <c r="V214" s="6">
        <v>23</v>
      </c>
      <c r="W214" s="6">
        <v>8</v>
      </c>
      <c r="X214" s="6">
        <v>8</v>
      </c>
      <c r="Y214" s="6">
        <v>8</v>
      </c>
      <c r="Z214" s="6">
        <v>-54</v>
      </c>
      <c r="AA214" s="7" t="s">
        <v>1214</v>
      </c>
      <c r="AB214" s="6">
        <v>-18</v>
      </c>
      <c r="AC214" s="7" t="s">
        <v>1215</v>
      </c>
    </row>
    <row r="215" spans="1:29" hidden="1" x14ac:dyDescent="0.2">
      <c r="A215" s="5" t="s">
        <v>708</v>
      </c>
      <c r="B215" s="5" t="s">
        <v>709</v>
      </c>
      <c r="C215" s="5" t="s">
        <v>710</v>
      </c>
      <c r="D215" s="5" t="s">
        <v>40</v>
      </c>
      <c r="E215" s="5" t="s">
        <v>41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7">
        <v>0</v>
      </c>
      <c r="AB215" s="6">
        <v>0</v>
      </c>
      <c r="AC215" s="7">
        <v>0</v>
      </c>
    </row>
    <row r="216" spans="1:29" hidden="1" x14ac:dyDescent="0.2">
      <c r="A216" s="5" t="s">
        <v>711</v>
      </c>
      <c r="B216" s="5" t="s">
        <v>712</v>
      </c>
      <c r="C216" s="5" t="s">
        <v>713</v>
      </c>
      <c r="D216" s="5" t="s">
        <v>40</v>
      </c>
      <c r="E216" s="5" t="s">
        <v>41</v>
      </c>
      <c r="F216" s="6">
        <v>67.001000000000005</v>
      </c>
      <c r="G216" s="6">
        <v>68.843000000000004</v>
      </c>
      <c r="H216" s="6">
        <v>66.179000000000002</v>
      </c>
      <c r="I216" s="6">
        <v>69.387</v>
      </c>
      <c r="J216" s="6">
        <v>67.33</v>
      </c>
      <c r="K216" s="6">
        <v>59.311999999999998</v>
      </c>
      <c r="L216" s="6">
        <v>50.203000000000003</v>
      </c>
      <c r="M216" s="6">
        <v>51.213999999999999</v>
      </c>
      <c r="N216" s="6">
        <v>44.994999999999997</v>
      </c>
      <c r="O216" s="6">
        <v>55.865000000000002</v>
      </c>
      <c r="P216" s="6">
        <v>56</v>
      </c>
      <c r="Q216" s="6">
        <v>52</v>
      </c>
      <c r="R216" s="6">
        <v>55</v>
      </c>
      <c r="S216" s="6">
        <v>53</v>
      </c>
      <c r="T216" s="6">
        <v>47</v>
      </c>
      <c r="U216" s="6">
        <v>44</v>
      </c>
      <c r="V216" s="6">
        <v>43</v>
      </c>
      <c r="W216" s="6">
        <v>37</v>
      </c>
      <c r="X216" s="6">
        <v>48</v>
      </c>
      <c r="Y216" s="6">
        <v>50</v>
      </c>
      <c r="Z216" s="6">
        <v>-11.000999999999999</v>
      </c>
      <c r="AA216" s="7" t="s">
        <v>1216</v>
      </c>
      <c r="AB216" s="6">
        <v>-6</v>
      </c>
      <c r="AC216" s="7" t="s">
        <v>1217</v>
      </c>
    </row>
    <row r="217" spans="1:29" hidden="1" x14ac:dyDescent="0.2">
      <c r="A217" s="5" t="s">
        <v>716</v>
      </c>
      <c r="B217" s="5" t="s">
        <v>717</v>
      </c>
      <c r="C217" s="5" t="s">
        <v>718</v>
      </c>
      <c r="D217" s="5" t="s">
        <v>49</v>
      </c>
      <c r="E217" s="5" t="s">
        <v>41</v>
      </c>
      <c r="F217" s="6">
        <v>0.104</v>
      </c>
      <c r="G217" s="6">
        <v>0.1</v>
      </c>
      <c r="H217" s="6">
        <v>0.09</v>
      </c>
      <c r="I217" s="6">
        <v>0.08</v>
      </c>
      <c r="J217" s="6">
        <v>6.4000000000000001E-2</v>
      </c>
      <c r="K217" s="6">
        <v>5.1999999999999998E-2</v>
      </c>
      <c r="L217" s="6">
        <v>4.2000000000000003E-2</v>
      </c>
      <c r="M217" s="6">
        <v>3.2000000000000001E-2</v>
      </c>
      <c r="N217" s="6">
        <v>0.02</v>
      </c>
      <c r="O217" s="6">
        <v>0.01</v>
      </c>
      <c r="P217" s="6">
        <v>0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0</v>
      </c>
      <c r="Y217" s="6">
        <v>0</v>
      </c>
      <c r="Z217" s="6">
        <v>-0.104</v>
      </c>
      <c r="AA217" s="7" t="s">
        <v>1136</v>
      </c>
      <c r="AB217" s="6">
        <v>0</v>
      </c>
      <c r="AC217" s="7">
        <v>0</v>
      </c>
    </row>
    <row r="218" spans="1:29" hidden="1" x14ac:dyDescent="0.2">
      <c r="A218" s="5" t="s">
        <v>719</v>
      </c>
      <c r="B218" s="5" t="s">
        <v>720</v>
      </c>
      <c r="C218" s="5" t="s">
        <v>721</v>
      </c>
      <c r="D218" s="5" t="s">
        <v>66</v>
      </c>
      <c r="E218" s="5" t="s">
        <v>41</v>
      </c>
      <c r="F218" s="6">
        <v>478.32</v>
      </c>
      <c r="G218" s="6">
        <v>519.20299999999997</v>
      </c>
      <c r="H218" s="6">
        <v>564.96500000000003</v>
      </c>
      <c r="I218" s="6">
        <v>605.63</v>
      </c>
      <c r="J218" s="6">
        <v>645.90800000000002</v>
      </c>
      <c r="K218" s="6">
        <v>692.423</v>
      </c>
      <c r="L218" s="6">
        <v>734.99599999999998</v>
      </c>
      <c r="M218" s="6">
        <v>778.34900000000005</v>
      </c>
      <c r="N218" s="6">
        <v>820.13900000000001</v>
      </c>
      <c r="O218" s="6">
        <v>864.25900000000001</v>
      </c>
      <c r="P218" s="6">
        <v>900</v>
      </c>
      <c r="Q218" s="6">
        <v>900</v>
      </c>
      <c r="R218" s="6">
        <v>900</v>
      </c>
      <c r="S218" s="6">
        <v>900</v>
      </c>
      <c r="T218" s="6">
        <v>900</v>
      </c>
      <c r="U218" s="6">
        <v>900</v>
      </c>
      <c r="V218" s="6">
        <v>900</v>
      </c>
      <c r="W218" s="6">
        <v>875</v>
      </c>
      <c r="X218" s="6">
        <v>875</v>
      </c>
      <c r="Y218" s="6">
        <v>875</v>
      </c>
      <c r="Z218" s="6">
        <v>421.68</v>
      </c>
      <c r="AA218" s="7">
        <v>0.88158999999999998</v>
      </c>
      <c r="AB218" s="6">
        <v>-25</v>
      </c>
      <c r="AC218" s="7" t="s">
        <v>1218</v>
      </c>
    </row>
    <row r="219" spans="1:29" hidden="1" x14ac:dyDescent="0.2">
      <c r="A219" s="5" t="s">
        <v>722</v>
      </c>
      <c r="B219" s="5" t="s">
        <v>723</v>
      </c>
      <c r="C219" s="5" t="s">
        <v>724</v>
      </c>
      <c r="D219" s="5" t="s">
        <v>49</v>
      </c>
      <c r="E219" s="5" t="s">
        <v>41</v>
      </c>
      <c r="F219" s="6">
        <v>30.998999999999999</v>
      </c>
      <c r="G219" s="6">
        <v>35.033999999999999</v>
      </c>
      <c r="H219" s="6">
        <v>38.569000000000003</v>
      </c>
      <c r="I219" s="6">
        <v>41.115000000000002</v>
      </c>
      <c r="J219" s="6">
        <v>44.146999999999998</v>
      </c>
      <c r="K219" s="6">
        <v>47.17</v>
      </c>
      <c r="L219" s="6">
        <v>50.186999999999998</v>
      </c>
      <c r="M219" s="6">
        <v>52.987000000000002</v>
      </c>
      <c r="N219" s="6">
        <v>55.762</v>
      </c>
      <c r="O219" s="6">
        <v>58.978000000000002</v>
      </c>
      <c r="P219" s="6">
        <v>61</v>
      </c>
      <c r="Q219" s="6">
        <v>61</v>
      </c>
      <c r="R219" s="6">
        <v>61</v>
      </c>
      <c r="S219" s="6">
        <v>61</v>
      </c>
      <c r="T219" s="6">
        <v>61</v>
      </c>
      <c r="U219" s="6">
        <v>61</v>
      </c>
      <c r="V219" s="6">
        <v>61</v>
      </c>
      <c r="W219" s="6">
        <v>61</v>
      </c>
      <c r="X219" s="6">
        <v>61</v>
      </c>
      <c r="Y219" s="6">
        <v>61</v>
      </c>
      <c r="Z219" s="6">
        <v>30.001000000000001</v>
      </c>
      <c r="AA219" s="7">
        <v>0.96780999999999995</v>
      </c>
      <c r="AB219" s="6">
        <v>0</v>
      </c>
      <c r="AC219" s="7">
        <v>0</v>
      </c>
    </row>
    <row r="220" spans="1:29" hidden="1" x14ac:dyDescent="0.2">
      <c r="A220" s="5" t="s">
        <v>725</v>
      </c>
      <c r="B220" s="5" t="s">
        <v>726</v>
      </c>
      <c r="C220" s="5" t="s">
        <v>727</v>
      </c>
      <c r="D220" s="5" t="s">
        <v>62</v>
      </c>
      <c r="E220" s="5" t="s">
        <v>41</v>
      </c>
      <c r="F220" s="6">
        <v>143.001</v>
      </c>
      <c r="G220" s="6">
        <v>153.869</v>
      </c>
      <c r="H220" s="6">
        <v>172.87799999999999</v>
      </c>
      <c r="I220" s="6">
        <v>169.39599999999999</v>
      </c>
      <c r="J220" s="6">
        <v>240.29499999999999</v>
      </c>
      <c r="K220" s="6">
        <v>247.798</v>
      </c>
      <c r="L220" s="6">
        <v>258.58699999999999</v>
      </c>
      <c r="M220" s="6">
        <v>279.43400000000003</v>
      </c>
      <c r="N220" s="6">
        <v>256.81400000000002</v>
      </c>
      <c r="O220" s="6">
        <v>282.86799999999999</v>
      </c>
      <c r="P220" s="6">
        <v>285</v>
      </c>
      <c r="Q220" s="6">
        <v>312</v>
      </c>
      <c r="R220" s="6">
        <v>297</v>
      </c>
      <c r="S220" s="6">
        <v>324</v>
      </c>
      <c r="T220" s="6">
        <v>337</v>
      </c>
      <c r="U220" s="6">
        <v>328</v>
      </c>
      <c r="V220" s="6">
        <v>345</v>
      </c>
      <c r="W220" s="6">
        <v>310</v>
      </c>
      <c r="X220" s="6">
        <v>283</v>
      </c>
      <c r="Y220" s="6">
        <v>289</v>
      </c>
      <c r="Z220" s="6">
        <v>141.999</v>
      </c>
      <c r="AA220" s="7">
        <v>0.99299000000000004</v>
      </c>
      <c r="AB220" s="6">
        <v>4</v>
      </c>
      <c r="AC220" s="7">
        <v>1.404E-2</v>
      </c>
    </row>
    <row r="221" spans="1:29" hidden="1" x14ac:dyDescent="0.2">
      <c r="A221" s="5" t="s">
        <v>728</v>
      </c>
      <c r="B221" s="5" t="s">
        <v>729</v>
      </c>
      <c r="C221" s="5" t="s">
        <v>730</v>
      </c>
      <c r="D221" s="5" t="s">
        <v>73</v>
      </c>
      <c r="E221" s="5" t="s">
        <v>41</v>
      </c>
      <c r="F221" s="6">
        <v>60.999000000000002</v>
      </c>
      <c r="G221" s="6">
        <v>57.887999999999998</v>
      </c>
      <c r="H221" s="6">
        <v>53.825000000000003</v>
      </c>
      <c r="I221" s="6">
        <v>48.468000000000004</v>
      </c>
      <c r="J221" s="6">
        <v>43.551000000000002</v>
      </c>
      <c r="K221" s="6">
        <v>39.256</v>
      </c>
      <c r="L221" s="6">
        <v>33.929000000000002</v>
      </c>
      <c r="M221" s="6">
        <v>31.736000000000001</v>
      </c>
      <c r="N221" s="6">
        <v>25.024999999999999</v>
      </c>
      <c r="O221" s="6">
        <v>20.503</v>
      </c>
      <c r="P221" s="6">
        <v>14</v>
      </c>
      <c r="Q221" s="6">
        <v>14</v>
      </c>
      <c r="R221" s="6">
        <v>14</v>
      </c>
      <c r="S221" s="6">
        <v>14</v>
      </c>
      <c r="T221" s="6">
        <v>14</v>
      </c>
      <c r="U221" s="6">
        <v>14</v>
      </c>
      <c r="V221" s="6">
        <v>14</v>
      </c>
      <c r="W221" s="6">
        <v>14</v>
      </c>
      <c r="X221" s="6">
        <v>14</v>
      </c>
      <c r="Y221" s="6">
        <v>14</v>
      </c>
      <c r="Z221" s="6">
        <v>-46.999000000000002</v>
      </c>
      <c r="AA221" s="7" t="s">
        <v>1219</v>
      </c>
      <c r="AB221" s="6">
        <v>0</v>
      </c>
      <c r="AC221" s="7">
        <v>0</v>
      </c>
    </row>
    <row r="222" spans="1:29" hidden="1" x14ac:dyDescent="0.2">
      <c r="A222" s="5" t="s">
        <v>731</v>
      </c>
      <c r="B222" s="5" t="s">
        <v>732</v>
      </c>
      <c r="C222" s="5" t="s">
        <v>733</v>
      </c>
      <c r="D222" s="5" t="s">
        <v>49</v>
      </c>
      <c r="E222" s="5" t="s">
        <v>41</v>
      </c>
      <c r="F222" s="6">
        <v>67.004999999999995</v>
      </c>
      <c r="G222" s="6">
        <v>67.504000000000005</v>
      </c>
      <c r="H222" s="6">
        <v>64.998000000000005</v>
      </c>
      <c r="I222" s="6">
        <v>64.866</v>
      </c>
      <c r="J222" s="6">
        <v>61.98</v>
      </c>
      <c r="K222" s="6">
        <v>60.021000000000001</v>
      </c>
      <c r="L222" s="6">
        <v>60</v>
      </c>
      <c r="M222" s="6">
        <v>60.036999999999999</v>
      </c>
      <c r="N222" s="6">
        <v>59.948999999999998</v>
      </c>
      <c r="O222" s="6">
        <v>59.198999999999998</v>
      </c>
      <c r="P222" s="6">
        <v>59</v>
      </c>
      <c r="Q222" s="6">
        <v>69</v>
      </c>
      <c r="R222" s="6">
        <v>61</v>
      </c>
      <c r="S222" s="6">
        <v>67</v>
      </c>
      <c r="T222" s="6">
        <v>52</v>
      </c>
      <c r="U222" s="6">
        <v>53</v>
      </c>
      <c r="V222" s="6">
        <v>50</v>
      </c>
      <c r="W222" s="6">
        <v>59</v>
      </c>
      <c r="X222" s="6">
        <v>30</v>
      </c>
      <c r="Y222" s="6">
        <v>30</v>
      </c>
      <c r="Z222" s="6">
        <v>-8.0050000000000008</v>
      </c>
      <c r="AA222" s="7" t="s">
        <v>1220</v>
      </c>
      <c r="AB222" s="6">
        <v>-29</v>
      </c>
      <c r="AC222" s="7" t="s">
        <v>1221</v>
      </c>
    </row>
    <row r="223" spans="1:29" hidden="1" x14ac:dyDescent="0.2">
      <c r="A223" s="5" t="s">
        <v>736</v>
      </c>
      <c r="B223" s="5" t="s">
        <v>737</v>
      </c>
      <c r="C223" s="5" t="s">
        <v>738</v>
      </c>
      <c r="D223" s="5" t="s">
        <v>49</v>
      </c>
      <c r="E223" s="5" t="s">
        <v>41</v>
      </c>
      <c r="F223" s="6">
        <v>34</v>
      </c>
      <c r="G223" s="6">
        <v>36.33</v>
      </c>
      <c r="H223" s="6">
        <v>37.029000000000003</v>
      </c>
      <c r="I223" s="6">
        <v>37.18</v>
      </c>
      <c r="J223" s="6">
        <v>37.109000000000002</v>
      </c>
      <c r="K223" s="6">
        <v>37.57</v>
      </c>
      <c r="L223" s="6">
        <v>37.951000000000001</v>
      </c>
      <c r="M223" s="6">
        <v>38.118000000000002</v>
      </c>
      <c r="N223" s="6">
        <v>37.423000000000002</v>
      </c>
      <c r="O223" s="6">
        <v>38.084000000000003</v>
      </c>
      <c r="P223" s="6">
        <v>40</v>
      </c>
      <c r="Q223" s="6">
        <v>40</v>
      </c>
      <c r="R223" s="6">
        <v>40</v>
      </c>
      <c r="S223" s="6">
        <v>40</v>
      </c>
      <c r="T223" s="6">
        <v>40</v>
      </c>
      <c r="U223" s="6">
        <v>40</v>
      </c>
      <c r="V223" s="6">
        <v>40</v>
      </c>
      <c r="W223" s="6">
        <v>40</v>
      </c>
      <c r="X223" s="6">
        <v>40</v>
      </c>
      <c r="Y223" s="6">
        <v>40</v>
      </c>
      <c r="Z223" s="6">
        <v>6</v>
      </c>
      <c r="AA223" s="7">
        <v>0.17646999999999999</v>
      </c>
      <c r="AB223" s="6">
        <v>0</v>
      </c>
      <c r="AC223" s="7">
        <v>0</v>
      </c>
    </row>
    <row r="224" spans="1:29" hidden="1" x14ac:dyDescent="0.2">
      <c r="A224" s="5" t="s">
        <v>739</v>
      </c>
      <c r="B224" s="5" t="s">
        <v>740</v>
      </c>
      <c r="C224" s="5" t="s">
        <v>741</v>
      </c>
      <c r="D224" s="5" t="s">
        <v>66</v>
      </c>
      <c r="E224" s="5" t="s">
        <v>41</v>
      </c>
      <c r="F224" s="6">
        <v>36.027000000000001</v>
      </c>
      <c r="G224" s="6">
        <v>38.021000000000001</v>
      </c>
      <c r="H224" s="6">
        <v>40.396999999999998</v>
      </c>
      <c r="I224" s="6">
        <v>42.392000000000003</v>
      </c>
      <c r="J224" s="6">
        <v>44.36</v>
      </c>
      <c r="K224" s="6">
        <v>46.786000000000001</v>
      </c>
      <c r="L224" s="6">
        <v>48.884999999999998</v>
      </c>
      <c r="M224" s="6">
        <v>51.05</v>
      </c>
      <c r="N224" s="6">
        <v>53.116</v>
      </c>
      <c r="O224" s="6">
        <v>55.344000000000001</v>
      </c>
      <c r="P224" s="6">
        <v>57</v>
      </c>
      <c r="Q224" s="6">
        <v>57</v>
      </c>
      <c r="R224" s="6">
        <v>58</v>
      </c>
      <c r="S224" s="6">
        <v>58</v>
      </c>
      <c r="T224" s="6">
        <v>58</v>
      </c>
      <c r="U224" s="6">
        <v>58</v>
      </c>
      <c r="V224" s="6">
        <v>57</v>
      </c>
      <c r="W224" s="6">
        <v>56</v>
      </c>
      <c r="X224" s="6">
        <v>57</v>
      </c>
      <c r="Y224" s="6">
        <v>47</v>
      </c>
      <c r="Z224" s="6">
        <v>20.972999999999999</v>
      </c>
      <c r="AA224" s="7">
        <v>0.58214999999999995</v>
      </c>
      <c r="AB224" s="6">
        <v>-10</v>
      </c>
      <c r="AC224" s="7" t="s">
        <v>1213</v>
      </c>
    </row>
    <row r="225" spans="1:29" hidden="1" x14ac:dyDescent="0.2">
      <c r="A225" s="5" t="s">
        <v>742</v>
      </c>
      <c r="B225" s="5" t="s">
        <v>743</v>
      </c>
      <c r="C225" s="5" t="s">
        <v>744</v>
      </c>
      <c r="D225" s="5" t="s">
        <v>40</v>
      </c>
      <c r="E225" s="5" t="s">
        <v>41</v>
      </c>
      <c r="F225" s="6">
        <v>658.01199999999994</v>
      </c>
      <c r="G225" s="6">
        <v>655.57299999999998</v>
      </c>
      <c r="H225" s="6">
        <v>657.09900000000005</v>
      </c>
      <c r="I225" s="6">
        <v>658.952</v>
      </c>
      <c r="J225" s="6">
        <v>662.68399999999997</v>
      </c>
      <c r="K225" s="6">
        <v>670.24099999999999</v>
      </c>
      <c r="L225" s="6">
        <v>674.221</v>
      </c>
      <c r="M225" s="6">
        <v>679.63400000000001</v>
      </c>
      <c r="N225" s="6">
        <v>684.52599999999995</v>
      </c>
      <c r="O225" s="6">
        <v>687.45500000000004</v>
      </c>
      <c r="P225" s="6">
        <v>686</v>
      </c>
      <c r="Q225" s="6">
        <v>545</v>
      </c>
      <c r="R225" s="6">
        <v>490</v>
      </c>
      <c r="S225" s="6">
        <v>488</v>
      </c>
      <c r="T225" s="6">
        <v>487</v>
      </c>
      <c r="U225" s="6">
        <v>488</v>
      </c>
      <c r="V225" s="6">
        <v>487</v>
      </c>
      <c r="W225" s="6">
        <v>502</v>
      </c>
      <c r="X225" s="6">
        <v>513</v>
      </c>
      <c r="Y225" s="6">
        <v>507</v>
      </c>
      <c r="Z225" s="6">
        <v>27.988</v>
      </c>
      <c r="AA225" s="7">
        <v>4.2529999999999998E-2</v>
      </c>
      <c r="AB225" s="6">
        <v>-179</v>
      </c>
      <c r="AC225" s="7" t="s">
        <v>1222</v>
      </c>
    </row>
    <row r="226" spans="1:29" hidden="1" x14ac:dyDescent="0.2">
      <c r="A226" s="5" t="s">
        <v>745</v>
      </c>
      <c r="B226" s="5" t="s">
        <v>746</v>
      </c>
      <c r="C226" s="5" t="s">
        <v>747</v>
      </c>
      <c r="D226" s="5" t="s">
        <v>73</v>
      </c>
      <c r="E226" s="5" t="s">
        <v>41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7">
        <v>0</v>
      </c>
      <c r="AB226" s="6">
        <v>0</v>
      </c>
      <c r="AC226" s="7">
        <v>0</v>
      </c>
    </row>
    <row r="227" spans="1:29" hidden="1" x14ac:dyDescent="0.2">
      <c r="A227" s="5" t="s">
        <v>748</v>
      </c>
      <c r="B227" s="5" t="s">
        <v>749</v>
      </c>
      <c r="C227" s="5" t="s">
        <v>750</v>
      </c>
      <c r="D227" s="5" t="s">
        <v>49</v>
      </c>
      <c r="E227" s="5" t="s">
        <v>41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7">
        <v>0</v>
      </c>
      <c r="AB227" s="6">
        <v>0</v>
      </c>
      <c r="AC227" s="7">
        <v>0</v>
      </c>
    </row>
    <row r="228" spans="1:29" hidden="1" x14ac:dyDescent="0.2">
      <c r="A228" s="5" t="s">
        <v>752</v>
      </c>
      <c r="B228" s="5" t="s">
        <v>753</v>
      </c>
      <c r="C228" s="5" t="s">
        <v>754</v>
      </c>
      <c r="D228" s="5" t="s">
        <v>91</v>
      </c>
      <c r="E228" s="5" t="s">
        <v>41</v>
      </c>
      <c r="F228" s="6">
        <v>13</v>
      </c>
      <c r="G228" s="6">
        <v>21.024000000000001</v>
      </c>
      <c r="H228" s="6">
        <v>29.143999999999998</v>
      </c>
      <c r="I228" s="6">
        <v>36.503999999999998</v>
      </c>
      <c r="J228" s="6">
        <v>45.289000000000001</v>
      </c>
      <c r="K228" s="6">
        <v>55.712000000000003</v>
      </c>
      <c r="L228" s="6">
        <v>63.042999999999999</v>
      </c>
      <c r="M228" s="6">
        <v>66.62</v>
      </c>
      <c r="N228" s="6">
        <v>73.703000000000003</v>
      </c>
      <c r="O228" s="6">
        <v>82.141000000000005</v>
      </c>
      <c r="P228" s="6">
        <v>89</v>
      </c>
      <c r="Q228" s="6">
        <v>89</v>
      </c>
      <c r="R228" s="6">
        <v>89</v>
      </c>
      <c r="S228" s="6">
        <v>89</v>
      </c>
      <c r="T228" s="6">
        <v>89</v>
      </c>
      <c r="U228" s="6">
        <v>89</v>
      </c>
      <c r="V228" s="6">
        <v>89</v>
      </c>
      <c r="W228" s="6">
        <v>89</v>
      </c>
      <c r="X228" s="6">
        <v>89</v>
      </c>
      <c r="Y228" s="6">
        <v>89</v>
      </c>
      <c r="Z228" s="6">
        <v>76</v>
      </c>
      <c r="AA228" s="7">
        <v>5.8461499999999997</v>
      </c>
      <c r="AB228" s="6">
        <v>0</v>
      </c>
      <c r="AC228" s="7">
        <v>0</v>
      </c>
    </row>
    <row r="229" spans="1:29" hidden="1" x14ac:dyDescent="0.2">
      <c r="A229" s="5" t="s">
        <v>755</v>
      </c>
      <c r="B229" s="5" t="s">
        <v>756</v>
      </c>
      <c r="C229" s="5" t="s">
        <v>757</v>
      </c>
      <c r="D229" s="5" t="s">
        <v>55</v>
      </c>
      <c r="E229" s="5" t="s">
        <v>41</v>
      </c>
      <c r="F229" s="6">
        <v>97.998999999999995</v>
      </c>
      <c r="G229" s="6">
        <v>93.701999999999998</v>
      </c>
      <c r="H229" s="6">
        <v>105.024</v>
      </c>
      <c r="I229" s="6">
        <v>116.33199999999999</v>
      </c>
      <c r="J229" s="6">
        <v>120.253</v>
      </c>
      <c r="K229" s="6">
        <v>124.18300000000001</v>
      </c>
      <c r="L229" s="6">
        <v>119.137</v>
      </c>
      <c r="M229" s="6">
        <v>124.715</v>
      </c>
      <c r="N229" s="6">
        <v>123.77200000000001</v>
      </c>
      <c r="O229" s="6">
        <v>141.55500000000001</v>
      </c>
      <c r="P229" s="6">
        <v>152</v>
      </c>
      <c r="Q229" s="6">
        <v>120</v>
      </c>
      <c r="R229" s="6">
        <v>114</v>
      </c>
      <c r="S229" s="6">
        <v>112</v>
      </c>
      <c r="T229" s="6">
        <v>112</v>
      </c>
      <c r="U229" s="6">
        <v>118</v>
      </c>
      <c r="V229" s="6">
        <v>110</v>
      </c>
      <c r="W229" s="6">
        <v>103</v>
      </c>
      <c r="X229" s="6">
        <v>72</v>
      </c>
      <c r="Y229" s="6">
        <v>72</v>
      </c>
      <c r="Z229" s="6">
        <v>54.000999999999998</v>
      </c>
      <c r="AA229" s="7">
        <v>0.55103999999999997</v>
      </c>
      <c r="AB229" s="6">
        <v>-80</v>
      </c>
      <c r="AC229" s="7" t="s">
        <v>1223</v>
      </c>
    </row>
    <row r="230" spans="1:29" hidden="1" x14ac:dyDescent="0.2">
      <c r="A230" s="5" t="s">
        <v>758</v>
      </c>
      <c r="B230" s="5" t="s">
        <v>759</v>
      </c>
      <c r="C230" s="5" t="s">
        <v>760</v>
      </c>
      <c r="D230" s="5" t="s">
        <v>40</v>
      </c>
      <c r="E230" s="5" t="s">
        <v>41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7">
        <v>0</v>
      </c>
      <c r="AB230" s="6">
        <v>0</v>
      </c>
      <c r="AC230" s="7">
        <v>0</v>
      </c>
    </row>
    <row r="231" spans="1:29" hidden="1" x14ac:dyDescent="0.2">
      <c r="A231" s="5" t="s">
        <v>762</v>
      </c>
      <c r="B231" s="5" t="s">
        <v>763</v>
      </c>
      <c r="C231" s="5" t="s">
        <v>764</v>
      </c>
      <c r="D231" s="5" t="s">
        <v>66</v>
      </c>
      <c r="E231" s="5" t="s">
        <v>41</v>
      </c>
      <c r="F231" s="6">
        <v>26646.156999999999</v>
      </c>
      <c r="G231" s="6">
        <v>26413.284</v>
      </c>
      <c r="H231" s="6">
        <v>26391.716</v>
      </c>
      <c r="I231" s="6">
        <v>26135.41</v>
      </c>
      <c r="J231" s="6">
        <v>25876.399000000001</v>
      </c>
      <c r="K231" s="6">
        <v>25759.748</v>
      </c>
      <c r="L231" s="6">
        <v>25662.944</v>
      </c>
      <c r="M231" s="6">
        <v>25543.108</v>
      </c>
      <c r="N231" s="6">
        <v>25362.530999999999</v>
      </c>
      <c r="O231" s="6">
        <v>25214.381000000001</v>
      </c>
      <c r="P231" s="6">
        <v>24939</v>
      </c>
      <c r="Q231" s="6">
        <v>25598</v>
      </c>
      <c r="R231" s="6">
        <v>25900</v>
      </c>
      <c r="S231" s="6">
        <v>26056</v>
      </c>
      <c r="T231" s="6">
        <v>27534</v>
      </c>
      <c r="U231" s="6">
        <v>27613</v>
      </c>
      <c r="V231" s="6">
        <v>28300</v>
      </c>
      <c r="W231" s="6">
        <v>28446</v>
      </c>
      <c r="X231" s="6">
        <v>28556.050999999999</v>
      </c>
      <c r="Y231" s="6">
        <v>28742.316999999999</v>
      </c>
      <c r="Z231" s="6">
        <v>-1707.1569999999999</v>
      </c>
      <c r="AA231" s="7" t="s">
        <v>1224</v>
      </c>
      <c r="AB231" s="6">
        <v>3803.317</v>
      </c>
      <c r="AC231" s="7">
        <v>0.1525</v>
      </c>
    </row>
    <row r="232" spans="1:29" hidden="1" x14ac:dyDescent="0.2">
      <c r="A232" s="5" t="s">
        <v>765</v>
      </c>
      <c r="B232" s="5" t="s">
        <v>766</v>
      </c>
      <c r="C232" s="5" t="s">
        <v>767</v>
      </c>
      <c r="D232" s="5" t="s">
        <v>55</v>
      </c>
      <c r="E232" s="5" t="s">
        <v>41</v>
      </c>
      <c r="F232" s="6">
        <v>681.75800000000004</v>
      </c>
      <c r="G232" s="6">
        <v>684.11500000000001</v>
      </c>
      <c r="H232" s="6">
        <v>712.41600000000005</v>
      </c>
      <c r="I232" s="6">
        <v>727.68600000000004</v>
      </c>
      <c r="J232" s="6">
        <v>698.09</v>
      </c>
      <c r="K232" s="6">
        <v>700.31899999999996</v>
      </c>
      <c r="L232" s="6">
        <v>703.88</v>
      </c>
      <c r="M232" s="6">
        <v>702.86800000000005</v>
      </c>
      <c r="N232" s="6">
        <v>705.42399999999998</v>
      </c>
      <c r="O232" s="6">
        <v>695.95799999999997</v>
      </c>
      <c r="P232" s="6">
        <v>685</v>
      </c>
      <c r="Q232" s="6">
        <v>668</v>
      </c>
      <c r="R232" s="6">
        <v>661</v>
      </c>
      <c r="S232" s="6">
        <v>662</v>
      </c>
      <c r="T232" s="6">
        <v>668</v>
      </c>
      <c r="U232" s="6">
        <v>669</v>
      </c>
      <c r="V232" s="6">
        <v>674</v>
      </c>
      <c r="W232" s="6">
        <v>512</v>
      </c>
      <c r="X232" s="6">
        <v>630</v>
      </c>
      <c r="Y232" s="6">
        <v>735</v>
      </c>
      <c r="Z232" s="6">
        <v>3.242</v>
      </c>
      <c r="AA232" s="7">
        <v>4.7600000000000003E-3</v>
      </c>
      <c r="AB232" s="6">
        <v>50</v>
      </c>
      <c r="AC232" s="7">
        <v>7.2989999999999999E-2</v>
      </c>
    </row>
    <row r="233" spans="1:29" hidden="1" x14ac:dyDescent="0.2">
      <c r="A233" s="5" t="s">
        <v>768</v>
      </c>
      <c r="B233" s="5" t="s">
        <v>769</v>
      </c>
      <c r="C233" s="5" t="s">
        <v>770</v>
      </c>
      <c r="D233" s="5" t="s">
        <v>91</v>
      </c>
      <c r="E233" s="5" t="s">
        <v>41</v>
      </c>
      <c r="F233" s="6">
        <v>330.99900000000002</v>
      </c>
      <c r="G233" s="6">
        <v>315.69499999999999</v>
      </c>
      <c r="H233" s="6">
        <v>296.42399999999998</v>
      </c>
      <c r="I233" s="6">
        <v>287.97500000000002</v>
      </c>
      <c r="J233" s="6">
        <v>268.113</v>
      </c>
      <c r="K233" s="6">
        <v>249.70500000000001</v>
      </c>
      <c r="L233" s="6">
        <v>223.667</v>
      </c>
      <c r="M233" s="6">
        <v>189.52099999999999</v>
      </c>
      <c r="N233" s="6">
        <v>175.017</v>
      </c>
      <c r="O233" s="6">
        <v>161.89500000000001</v>
      </c>
      <c r="P233" s="6">
        <v>135</v>
      </c>
      <c r="Q233" s="6">
        <v>130</v>
      </c>
      <c r="R233" s="6">
        <v>136</v>
      </c>
      <c r="S233" s="6">
        <v>119</v>
      </c>
      <c r="T233" s="6">
        <v>111</v>
      </c>
      <c r="U233" s="6">
        <v>105</v>
      </c>
      <c r="V233" s="6">
        <v>102</v>
      </c>
      <c r="W233" s="6">
        <v>101</v>
      </c>
      <c r="X233" s="6">
        <v>94</v>
      </c>
      <c r="Y233" s="6">
        <v>95</v>
      </c>
      <c r="Z233" s="6">
        <v>-195.999</v>
      </c>
      <c r="AA233" s="7" t="s">
        <v>1225</v>
      </c>
      <c r="AB233" s="6">
        <v>-40</v>
      </c>
      <c r="AC233" s="7" t="s">
        <v>1226</v>
      </c>
    </row>
    <row r="234" spans="1:29" hidden="1" x14ac:dyDescent="0.2">
      <c r="A234" s="5" t="s">
        <v>771</v>
      </c>
      <c r="B234" s="5" t="s">
        <v>772</v>
      </c>
      <c r="C234" s="5" t="s">
        <v>773</v>
      </c>
      <c r="D234" s="5" t="s">
        <v>49</v>
      </c>
      <c r="E234" s="5" t="s">
        <v>41</v>
      </c>
      <c r="F234" s="6">
        <v>7.0030000000000001</v>
      </c>
      <c r="G234" s="6">
        <v>6.3470000000000004</v>
      </c>
      <c r="H234" s="6">
        <v>5.6230000000000002</v>
      </c>
      <c r="I234" s="6">
        <v>4.8380000000000001</v>
      </c>
      <c r="J234" s="6">
        <v>4.149</v>
      </c>
      <c r="K234" s="6">
        <v>3.5139999999999998</v>
      </c>
      <c r="L234" s="6">
        <v>2.8239999999999998</v>
      </c>
      <c r="M234" s="6">
        <v>2.0819999999999999</v>
      </c>
      <c r="N234" s="6">
        <v>1.4119999999999999</v>
      </c>
      <c r="O234" s="6">
        <v>0.68300000000000005</v>
      </c>
      <c r="P234" s="6">
        <v>0</v>
      </c>
      <c r="Q234" s="6">
        <v>0</v>
      </c>
      <c r="R234" s="6">
        <v>0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0</v>
      </c>
      <c r="Y234" s="6">
        <v>0</v>
      </c>
      <c r="Z234" s="6">
        <v>-7.0030000000000001</v>
      </c>
      <c r="AA234" s="7" t="s">
        <v>1136</v>
      </c>
      <c r="AB234" s="6">
        <v>0</v>
      </c>
      <c r="AC234" s="7">
        <v>0</v>
      </c>
    </row>
    <row r="235" spans="1:29" hidden="1" x14ac:dyDescent="0.2">
      <c r="A235" s="5" t="s">
        <v>774</v>
      </c>
      <c r="B235" s="5" t="s">
        <v>775</v>
      </c>
      <c r="C235" s="5" t="s">
        <v>776</v>
      </c>
      <c r="D235" s="5" t="s">
        <v>102</v>
      </c>
      <c r="E235" s="5" t="s">
        <v>41</v>
      </c>
      <c r="F235" s="6">
        <v>238.00899999999999</v>
      </c>
      <c r="G235" s="6">
        <v>252.79900000000001</v>
      </c>
      <c r="H235" s="6">
        <v>272.50099999999998</v>
      </c>
      <c r="I235" s="6">
        <v>276.19299999999998</v>
      </c>
      <c r="J235" s="6">
        <v>293.06299999999999</v>
      </c>
      <c r="K235" s="6">
        <v>295.52999999999997</v>
      </c>
      <c r="L235" s="6">
        <v>309.85899999999998</v>
      </c>
      <c r="M235" s="6">
        <v>337.18599999999998</v>
      </c>
      <c r="N235" s="6">
        <v>330.43299999999999</v>
      </c>
      <c r="O235" s="6">
        <v>332.63900000000001</v>
      </c>
      <c r="P235" s="6">
        <v>362</v>
      </c>
      <c r="Q235" s="6">
        <v>418</v>
      </c>
      <c r="R235" s="6">
        <v>417</v>
      </c>
      <c r="S235" s="6">
        <v>414</v>
      </c>
      <c r="T235" s="6">
        <v>420</v>
      </c>
      <c r="U235" s="6">
        <v>408</v>
      </c>
      <c r="V235" s="6">
        <v>403</v>
      </c>
      <c r="W235" s="6">
        <v>399</v>
      </c>
      <c r="X235" s="6">
        <v>403</v>
      </c>
      <c r="Y235" s="6">
        <v>406</v>
      </c>
      <c r="Z235" s="6">
        <v>123.991</v>
      </c>
      <c r="AA235" s="7">
        <v>0.52095000000000002</v>
      </c>
      <c r="AB235" s="6">
        <v>44</v>
      </c>
      <c r="AC235" s="7">
        <v>0.12155000000000001</v>
      </c>
    </row>
    <row r="236" spans="1:29" hidden="1" x14ac:dyDescent="0.2">
      <c r="A236" s="5" t="s">
        <v>777</v>
      </c>
      <c r="B236" s="5" t="s">
        <v>778</v>
      </c>
      <c r="C236" s="5" t="s">
        <v>779</v>
      </c>
      <c r="D236" s="5" t="s">
        <v>55</v>
      </c>
      <c r="E236" s="5" t="s">
        <v>41</v>
      </c>
      <c r="F236" s="6">
        <v>12</v>
      </c>
      <c r="G236" s="6">
        <v>10.420999999999999</v>
      </c>
      <c r="H236" s="6">
        <v>10.618</v>
      </c>
      <c r="I236" s="6">
        <v>10.696</v>
      </c>
      <c r="J236" s="6">
        <v>10.055</v>
      </c>
      <c r="K236" s="6">
        <v>9.4369999999999994</v>
      </c>
      <c r="L236" s="6">
        <v>8.2219999999999995</v>
      </c>
      <c r="M236" s="6">
        <v>7.8070000000000004</v>
      </c>
      <c r="N236" s="6">
        <v>7.0129999999999999</v>
      </c>
      <c r="O236" s="6">
        <v>7.242</v>
      </c>
      <c r="P236" s="6">
        <v>7</v>
      </c>
      <c r="Q236" s="6">
        <v>7</v>
      </c>
      <c r="R236" s="6">
        <v>7</v>
      </c>
      <c r="S236" s="6">
        <v>7</v>
      </c>
      <c r="T236" s="6">
        <v>7</v>
      </c>
      <c r="U236" s="6">
        <v>7</v>
      </c>
      <c r="V236" s="6">
        <v>7</v>
      </c>
      <c r="W236" s="6">
        <v>7</v>
      </c>
      <c r="X236" s="6">
        <v>7</v>
      </c>
      <c r="Y236" s="6">
        <v>7</v>
      </c>
      <c r="Z236" s="6">
        <v>-5</v>
      </c>
      <c r="AA236" s="7" t="s">
        <v>1227</v>
      </c>
      <c r="AB236" s="6">
        <v>0</v>
      </c>
      <c r="AC236" s="7">
        <v>0</v>
      </c>
    </row>
    <row r="237" spans="1:29" hidden="1" x14ac:dyDescent="0.2">
      <c r="A237" s="5" t="s">
        <v>780</v>
      </c>
      <c r="B237" s="5" t="s">
        <v>781</v>
      </c>
      <c r="C237" s="5" t="s">
        <v>782</v>
      </c>
      <c r="D237" s="5" t="s">
        <v>40</v>
      </c>
      <c r="E237" s="5" t="s">
        <v>41</v>
      </c>
      <c r="F237" s="6">
        <v>2271.078</v>
      </c>
      <c r="G237" s="6">
        <v>2199.04</v>
      </c>
      <c r="H237" s="6">
        <v>2193.42</v>
      </c>
      <c r="I237" s="6">
        <v>2173.0369999999998</v>
      </c>
      <c r="J237" s="6">
        <v>2167.6909999999998</v>
      </c>
      <c r="K237" s="6">
        <v>2178.4209999999998</v>
      </c>
      <c r="L237" s="6">
        <v>2153.049</v>
      </c>
      <c r="M237" s="6">
        <v>2182.471</v>
      </c>
      <c r="N237" s="6">
        <v>2182.3510000000001</v>
      </c>
      <c r="O237" s="6">
        <v>2138.8270000000002</v>
      </c>
      <c r="P237" s="6">
        <v>2099</v>
      </c>
      <c r="Q237" s="6">
        <v>2119</v>
      </c>
      <c r="R237" s="6">
        <v>2223</v>
      </c>
      <c r="S237" s="6">
        <v>2216</v>
      </c>
      <c r="T237" s="6">
        <v>2268</v>
      </c>
      <c r="U237" s="6">
        <v>2064</v>
      </c>
      <c r="V237" s="6">
        <v>2249</v>
      </c>
      <c r="W237" s="6">
        <v>2292</v>
      </c>
      <c r="X237" s="6">
        <v>2545</v>
      </c>
      <c r="Y237" s="6">
        <v>2446</v>
      </c>
      <c r="Z237" s="6">
        <v>-172.078</v>
      </c>
      <c r="AA237" s="7" t="s">
        <v>1228</v>
      </c>
      <c r="AB237" s="6">
        <v>347</v>
      </c>
      <c r="AC237" s="7">
        <v>0.16531999999999999</v>
      </c>
    </row>
    <row r="238" spans="1:29" hidden="1" x14ac:dyDescent="0.2">
      <c r="A238" s="5" t="s">
        <v>783</v>
      </c>
      <c r="B238" s="5" t="s">
        <v>784</v>
      </c>
      <c r="C238" s="5" t="s">
        <v>785</v>
      </c>
      <c r="D238" s="5" t="s">
        <v>66</v>
      </c>
      <c r="E238" s="5" t="s">
        <v>41</v>
      </c>
      <c r="F238" s="6">
        <v>1610.194</v>
      </c>
      <c r="G238" s="6">
        <v>1595.588</v>
      </c>
      <c r="H238" s="6">
        <v>1596.5260000000001</v>
      </c>
      <c r="I238" s="6">
        <v>1582.136</v>
      </c>
      <c r="J238" s="6">
        <v>1567.1980000000001</v>
      </c>
      <c r="K238" s="6">
        <v>1568.0630000000001</v>
      </c>
      <c r="L238" s="6">
        <v>1557.529</v>
      </c>
      <c r="M238" s="6">
        <v>1548.922</v>
      </c>
      <c r="N238" s="6">
        <v>1537.329</v>
      </c>
      <c r="O238" s="6">
        <v>1530.3820000000001</v>
      </c>
      <c r="P238" s="6">
        <v>1508</v>
      </c>
      <c r="Q238" s="6">
        <v>1491</v>
      </c>
      <c r="R238" s="6">
        <v>1498</v>
      </c>
      <c r="S238" s="6">
        <v>1479</v>
      </c>
      <c r="T238" s="6">
        <v>1477</v>
      </c>
      <c r="U238" s="6">
        <v>1476</v>
      </c>
      <c r="V238" s="6">
        <v>1448</v>
      </c>
      <c r="W238" s="6">
        <v>1339</v>
      </c>
      <c r="X238" s="6">
        <v>1351</v>
      </c>
      <c r="Y238" s="6">
        <v>1352</v>
      </c>
      <c r="Z238" s="6">
        <v>-102.194</v>
      </c>
      <c r="AA238" s="7" t="s">
        <v>1229</v>
      </c>
      <c r="AB238" s="6">
        <v>-156</v>
      </c>
      <c r="AC238" s="7" t="s">
        <v>1230</v>
      </c>
    </row>
    <row r="239" spans="1:29" hidden="1" x14ac:dyDescent="0.2">
      <c r="A239" s="5" t="s">
        <v>787</v>
      </c>
      <c r="B239" s="5" t="s">
        <v>788</v>
      </c>
      <c r="C239" s="5" t="s">
        <v>789</v>
      </c>
      <c r="D239" s="5" t="s">
        <v>73</v>
      </c>
      <c r="E239" s="5" t="s">
        <v>41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7">
        <v>0</v>
      </c>
      <c r="AB239" s="6">
        <v>0</v>
      </c>
      <c r="AC239" s="7">
        <v>0</v>
      </c>
    </row>
    <row r="240" spans="1:29" hidden="1" x14ac:dyDescent="0.2">
      <c r="A240" s="5" t="s">
        <v>790</v>
      </c>
      <c r="B240" s="5" t="s">
        <v>791</v>
      </c>
      <c r="C240" s="5" t="s">
        <v>792</v>
      </c>
      <c r="D240" s="5" t="s">
        <v>66</v>
      </c>
      <c r="E240" s="5" t="s">
        <v>41</v>
      </c>
      <c r="F240" s="6">
        <v>2.0009999999999999</v>
      </c>
      <c r="G240" s="6">
        <v>2.0960000000000001</v>
      </c>
      <c r="H240" s="6">
        <v>2.2090000000000001</v>
      </c>
      <c r="I240" s="6">
        <v>2.2989999999999999</v>
      </c>
      <c r="J240" s="6">
        <v>2.39</v>
      </c>
      <c r="K240" s="6">
        <v>2.4900000000000002</v>
      </c>
      <c r="L240" s="6">
        <v>2.597</v>
      </c>
      <c r="M240" s="6">
        <v>2.702</v>
      </c>
      <c r="N240" s="6">
        <v>2.8</v>
      </c>
      <c r="O240" s="6">
        <v>2.8980000000000001</v>
      </c>
      <c r="P240" s="6">
        <v>3</v>
      </c>
      <c r="Q240" s="6">
        <v>3</v>
      </c>
      <c r="R240" s="6">
        <v>3</v>
      </c>
      <c r="S240" s="6">
        <v>3</v>
      </c>
      <c r="T240" s="6">
        <v>3</v>
      </c>
      <c r="U240" s="6">
        <v>3</v>
      </c>
      <c r="V240" s="6">
        <v>3</v>
      </c>
      <c r="W240" s="6">
        <v>3</v>
      </c>
      <c r="X240" s="6">
        <v>3</v>
      </c>
      <c r="Y240" s="6">
        <v>3</v>
      </c>
      <c r="Z240" s="6">
        <v>0.999</v>
      </c>
      <c r="AA240" s="7">
        <v>0.49925000000000003</v>
      </c>
      <c r="AB240" s="6">
        <v>0</v>
      </c>
      <c r="AC240" s="7">
        <v>0</v>
      </c>
    </row>
    <row r="241" spans="1:29" hidden="1" x14ac:dyDescent="0.2">
      <c r="A241" s="5" t="s">
        <v>794</v>
      </c>
      <c r="B241" s="5" t="s">
        <v>795</v>
      </c>
      <c r="C241" s="5" t="s">
        <v>796</v>
      </c>
      <c r="D241" s="5" t="s">
        <v>55</v>
      </c>
      <c r="E241" s="5" t="s">
        <v>41</v>
      </c>
      <c r="F241" s="6">
        <v>432.04700000000003</v>
      </c>
      <c r="G241" s="6">
        <v>440.35</v>
      </c>
      <c r="H241" s="6">
        <v>413.68200000000002</v>
      </c>
      <c r="I241" s="6">
        <v>405.11200000000002</v>
      </c>
      <c r="J241" s="6">
        <v>389.428</v>
      </c>
      <c r="K241" s="6">
        <v>390.32799999999997</v>
      </c>
      <c r="L241" s="6">
        <v>386.42500000000001</v>
      </c>
      <c r="M241" s="6">
        <v>370.00900000000001</v>
      </c>
      <c r="N241" s="6">
        <v>360.71899999999999</v>
      </c>
      <c r="O241" s="6">
        <v>367.21899999999999</v>
      </c>
      <c r="P241" s="6">
        <v>363</v>
      </c>
      <c r="Q241" s="6">
        <v>354</v>
      </c>
      <c r="R241" s="6">
        <v>351</v>
      </c>
      <c r="S241" s="6">
        <v>359</v>
      </c>
      <c r="T241" s="6">
        <v>362</v>
      </c>
      <c r="U241" s="6">
        <v>354</v>
      </c>
      <c r="V241" s="6">
        <v>351</v>
      </c>
      <c r="W241" s="6">
        <v>326</v>
      </c>
      <c r="X241" s="6">
        <v>331</v>
      </c>
      <c r="Y241" s="6">
        <v>334</v>
      </c>
      <c r="Z241" s="6">
        <v>-69.046999999999997</v>
      </c>
      <c r="AA241" s="7" t="s">
        <v>1231</v>
      </c>
      <c r="AB241" s="6">
        <v>-29</v>
      </c>
      <c r="AC241" s="7" t="s">
        <v>1232</v>
      </c>
    </row>
    <row r="242" spans="1:29" hidden="1" x14ac:dyDescent="0.2">
      <c r="A242" s="5" t="s">
        <v>797</v>
      </c>
      <c r="B242" s="5" t="s">
        <v>798</v>
      </c>
      <c r="C242" s="5" t="s">
        <v>799</v>
      </c>
      <c r="D242" s="5" t="s">
        <v>66</v>
      </c>
      <c r="E242" s="5" t="s">
        <v>41</v>
      </c>
      <c r="F242" s="6">
        <v>231.23400000000001</v>
      </c>
      <c r="G242" s="6">
        <v>215.88499999999999</v>
      </c>
      <c r="H242" s="6">
        <v>201.35</v>
      </c>
      <c r="I242" s="6">
        <v>185.43600000000001</v>
      </c>
      <c r="J242" s="6">
        <v>169.81200000000001</v>
      </c>
      <c r="K242" s="6">
        <v>155.017</v>
      </c>
      <c r="L242" s="6">
        <v>140.535</v>
      </c>
      <c r="M242" s="6">
        <v>125.785</v>
      </c>
      <c r="N242" s="6">
        <v>110.651</v>
      </c>
      <c r="O242" s="6">
        <v>95.712999999999994</v>
      </c>
      <c r="P242" s="6">
        <v>80</v>
      </c>
      <c r="Q242" s="6">
        <v>75</v>
      </c>
      <c r="R242" s="6">
        <v>72</v>
      </c>
      <c r="S242" s="6">
        <v>79</v>
      </c>
      <c r="T242" s="6">
        <v>89</v>
      </c>
      <c r="U242" s="6">
        <v>91</v>
      </c>
      <c r="V242" s="6">
        <v>84</v>
      </c>
      <c r="W242" s="6">
        <v>86</v>
      </c>
      <c r="X242" s="6">
        <v>89</v>
      </c>
      <c r="Y242" s="6">
        <v>81</v>
      </c>
      <c r="Z242" s="6">
        <v>-151.23400000000001</v>
      </c>
      <c r="AA242" s="7" t="s">
        <v>1233</v>
      </c>
      <c r="AB242" s="6">
        <v>1</v>
      </c>
      <c r="AC242" s="7">
        <v>1.2500000000000001E-2</v>
      </c>
    </row>
    <row r="243" spans="1:29" hidden="1" x14ac:dyDescent="0.2">
      <c r="A243" s="5" t="s">
        <v>800</v>
      </c>
      <c r="B243" s="5" t="s">
        <v>801</v>
      </c>
      <c r="C243" s="5" t="s">
        <v>802</v>
      </c>
      <c r="D243" s="5" t="s">
        <v>106</v>
      </c>
      <c r="E243" s="5" t="s">
        <v>41</v>
      </c>
      <c r="F243" s="6">
        <v>45</v>
      </c>
      <c r="G243" s="6">
        <v>45.720999999999997</v>
      </c>
      <c r="H243" s="6">
        <v>46.093000000000004</v>
      </c>
      <c r="I243" s="6">
        <v>45.274000000000001</v>
      </c>
      <c r="J243" s="6">
        <v>46.122</v>
      </c>
      <c r="K243" s="6">
        <v>48.066000000000003</v>
      </c>
      <c r="L243" s="6">
        <v>47.121000000000002</v>
      </c>
      <c r="M243" s="6">
        <v>43.875999999999998</v>
      </c>
      <c r="N243" s="6">
        <v>43.343000000000004</v>
      </c>
      <c r="O243" s="6">
        <v>43.593000000000004</v>
      </c>
      <c r="P243" s="6">
        <v>43</v>
      </c>
      <c r="Q243" s="6">
        <v>43</v>
      </c>
      <c r="R243" s="6">
        <v>43</v>
      </c>
      <c r="S243" s="6">
        <v>43</v>
      </c>
      <c r="T243" s="6">
        <v>40</v>
      </c>
      <c r="U243" s="6">
        <v>38</v>
      </c>
      <c r="V243" s="6">
        <v>41</v>
      </c>
      <c r="W243" s="6">
        <v>47</v>
      </c>
      <c r="X243" s="6">
        <v>43</v>
      </c>
      <c r="Y243" s="6">
        <v>46</v>
      </c>
      <c r="Z243" s="6">
        <v>-2</v>
      </c>
      <c r="AA243" s="7" t="s">
        <v>1234</v>
      </c>
      <c r="AB243" s="6">
        <v>3</v>
      </c>
      <c r="AC243" s="7">
        <v>6.9769999999999999E-2</v>
      </c>
    </row>
    <row r="244" spans="1:29" hidden="1" x14ac:dyDescent="0.2">
      <c r="A244" s="5" t="s">
        <v>803</v>
      </c>
      <c r="B244" s="5" t="s">
        <v>804</v>
      </c>
      <c r="C244" s="5" t="s">
        <v>805</v>
      </c>
      <c r="D244" s="5" t="s">
        <v>40</v>
      </c>
      <c r="E244" s="5" t="s">
        <v>41</v>
      </c>
      <c r="F244" s="6">
        <v>63</v>
      </c>
      <c r="G244" s="6">
        <v>65.289000000000001</v>
      </c>
      <c r="H244" s="6">
        <v>63.320999999999998</v>
      </c>
      <c r="I244" s="6">
        <v>66.992000000000004</v>
      </c>
      <c r="J244" s="6">
        <v>65.608000000000004</v>
      </c>
      <c r="K244" s="6">
        <v>58.347000000000001</v>
      </c>
      <c r="L244" s="6">
        <v>49.869</v>
      </c>
      <c r="M244" s="6">
        <v>51.389000000000003</v>
      </c>
      <c r="N244" s="6">
        <v>45.613</v>
      </c>
      <c r="O244" s="6">
        <v>57.231999999999999</v>
      </c>
      <c r="P244" s="6">
        <v>58</v>
      </c>
      <c r="Q244" s="6">
        <v>64</v>
      </c>
      <c r="R244" s="6">
        <v>65</v>
      </c>
      <c r="S244" s="6">
        <v>68</v>
      </c>
      <c r="T244" s="6">
        <v>68</v>
      </c>
      <c r="U244" s="6">
        <v>64</v>
      </c>
      <c r="V244" s="6">
        <v>66</v>
      </c>
      <c r="W244" s="6">
        <v>66</v>
      </c>
      <c r="X244" s="6">
        <v>66</v>
      </c>
      <c r="Y244" s="6">
        <v>66</v>
      </c>
      <c r="Z244" s="6">
        <v>-5</v>
      </c>
      <c r="AA244" s="7" t="s">
        <v>1235</v>
      </c>
      <c r="AB244" s="6">
        <v>8</v>
      </c>
      <c r="AC244" s="7">
        <v>0.13793</v>
      </c>
    </row>
    <row r="245" spans="1:29" hidden="1" x14ac:dyDescent="0.2">
      <c r="A245" s="5" t="s">
        <v>808</v>
      </c>
      <c r="B245" s="5" t="s">
        <v>809</v>
      </c>
      <c r="C245" s="5" t="s">
        <v>810</v>
      </c>
      <c r="D245" s="5" t="s">
        <v>102</v>
      </c>
      <c r="E245" s="5" t="s">
        <v>41</v>
      </c>
      <c r="F245" s="6">
        <v>1135</v>
      </c>
      <c r="G245" s="6">
        <v>1153.577</v>
      </c>
      <c r="H245" s="6">
        <v>1168.2840000000001</v>
      </c>
      <c r="I245" s="6">
        <v>1255.203</v>
      </c>
      <c r="J245" s="6">
        <v>1196.9349999999999</v>
      </c>
      <c r="K245" s="6">
        <v>831.60199999999998</v>
      </c>
      <c r="L245" s="6">
        <v>1037.078</v>
      </c>
      <c r="M245" s="6">
        <v>1172.1880000000001</v>
      </c>
      <c r="N245" s="6">
        <v>1200.925</v>
      </c>
      <c r="O245" s="6">
        <v>1190.8440000000001</v>
      </c>
      <c r="P245" s="6">
        <v>1201</v>
      </c>
      <c r="Q245" s="6">
        <v>1228</v>
      </c>
      <c r="R245" s="6">
        <v>1198</v>
      </c>
      <c r="S245" s="6">
        <v>1196</v>
      </c>
      <c r="T245" s="6">
        <v>1129</v>
      </c>
      <c r="U245" s="6">
        <v>1168</v>
      </c>
      <c r="V245" s="6">
        <v>1160</v>
      </c>
      <c r="W245" s="6">
        <v>1158</v>
      </c>
      <c r="X245" s="6">
        <v>1160</v>
      </c>
      <c r="Y245" s="6">
        <v>1137</v>
      </c>
      <c r="Z245" s="6">
        <v>66</v>
      </c>
      <c r="AA245" s="7">
        <v>5.815E-2</v>
      </c>
      <c r="AB245" s="6">
        <v>-64</v>
      </c>
      <c r="AC245" s="7" t="s">
        <v>1236</v>
      </c>
    </row>
    <row r="246" spans="1:29" hidden="1" x14ac:dyDescent="0.2">
      <c r="A246" s="5" t="s">
        <v>811</v>
      </c>
      <c r="B246" s="5" t="s">
        <v>812</v>
      </c>
      <c r="C246" s="5" t="s">
        <v>813</v>
      </c>
      <c r="D246" s="5" t="s">
        <v>55</v>
      </c>
      <c r="E246" s="5" t="s">
        <v>41</v>
      </c>
      <c r="F246" s="6">
        <v>6</v>
      </c>
      <c r="G246" s="6">
        <v>13.787000000000001</v>
      </c>
      <c r="H246" s="6">
        <v>24.704000000000001</v>
      </c>
      <c r="I246" s="6">
        <v>29.97</v>
      </c>
      <c r="J246" s="6">
        <v>41.219000000000001</v>
      </c>
      <c r="K246" s="6">
        <v>53.241</v>
      </c>
      <c r="L246" s="6">
        <v>64.021000000000001</v>
      </c>
      <c r="M246" s="6">
        <v>73.965999999999994</v>
      </c>
      <c r="N246" s="6">
        <v>67.781999999999996</v>
      </c>
      <c r="O246" s="6">
        <v>73.451999999999998</v>
      </c>
      <c r="P246" s="6">
        <v>87</v>
      </c>
      <c r="Q246" s="6">
        <v>87</v>
      </c>
      <c r="R246" s="6">
        <v>87</v>
      </c>
      <c r="S246" s="6">
        <v>87</v>
      </c>
      <c r="T246" s="6">
        <v>87</v>
      </c>
      <c r="U246" s="6">
        <v>87</v>
      </c>
      <c r="V246" s="6">
        <v>87</v>
      </c>
      <c r="W246" s="6">
        <v>87</v>
      </c>
      <c r="X246" s="6">
        <v>87</v>
      </c>
      <c r="Y246" s="6">
        <v>87</v>
      </c>
      <c r="Z246" s="6">
        <v>81</v>
      </c>
      <c r="AA246" s="7">
        <v>13.5</v>
      </c>
      <c r="AB246" s="6">
        <v>0</v>
      </c>
      <c r="AC246" s="7">
        <v>0</v>
      </c>
    </row>
    <row r="247" spans="1:29" hidden="1" x14ac:dyDescent="0.2">
      <c r="A247" s="5" t="s">
        <v>814</v>
      </c>
      <c r="B247" s="5" t="s">
        <v>815</v>
      </c>
      <c r="C247" s="5" t="s">
        <v>816</v>
      </c>
      <c r="D247" s="5" t="s">
        <v>40</v>
      </c>
      <c r="E247" s="5" t="s">
        <v>41</v>
      </c>
      <c r="F247" s="6">
        <v>0</v>
      </c>
      <c r="G247" s="6">
        <v>1.347</v>
      </c>
      <c r="H247" s="6">
        <v>2.8359999999999999</v>
      </c>
      <c r="I247" s="6">
        <v>4.2720000000000002</v>
      </c>
      <c r="J247" s="6">
        <v>5.8049999999999997</v>
      </c>
      <c r="K247" s="6">
        <v>7.5919999999999996</v>
      </c>
      <c r="L247" s="6">
        <v>8.5579999999999998</v>
      </c>
      <c r="M247" s="6">
        <v>10.754</v>
      </c>
      <c r="N247" s="6">
        <v>12.561999999999999</v>
      </c>
      <c r="O247" s="6">
        <v>13.605</v>
      </c>
      <c r="P247" s="6">
        <v>15</v>
      </c>
      <c r="Q247" s="6">
        <v>15</v>
      </c>
      <c r="R247" s="6">
        <v>15</v>
      </c>
      <c r="S247" s="6">
        <v>15</v>
      </c>
      <c r="T247" s="6">
        <v>15</v>
      </c>
      <c r="U247" s="6">
        <v>15</v>
      </c>
      <c r="V247" s="6">
        <v>15</v>
      </c>
      <c r="W247" s="6">
        <v>15</v>
      </c>
      <c r="X247" s="6">
        <v>15</v>
      </c>
      <c r="Y247" s="6">
        <v>15</v>
      </c>
      <c r="Z247" s="6">
        <v>15</v>
      </c>
      <c r="AA247" s="7">
        <v>0</v>
      </c>
      <c r="AB247" s="6">
        <v>0</v>
      </c>
      <c r="AC247" s="7">
        <v>0</v>
      </c>
    </row>
    <row r="248" spans="1:29" hidden="1" x14ac:dyDescent="0.2">
      <c r="A248" s="5" t="s">
        <v>817</v>
      </c>
      <c r="B248" s="5" t="s">
        <v>818</v>
      </c>
      <c r="C248" s="5" t="s">
        <v>819</v>
      </c>
      <c r="D248" s="5" t="s">
        <v>49</v>
      </c>
      <c r="E248" s="5" t="s">
        <v>41</v>
      </c>
      <c r="F248" s="6">
        <v>6178.41</v>
      </c>
      <c r="G248" s="6">
        <v>6418.2489999999998</v>
      </c>
      <c r="H248" s="6">
        <v>6523.7870000000003</v>
      </c>
      <c r="I248" s="6">
        <v>6533.9769999999999</v>
      </c>
      <c r="J248" s="6">
        <v>6502.4059999999999</v>
      </c>
      <c r="K248" s="6">
        <v>6512.6880000000001</v>
      </c>
      <c r="L248" s="6">
        <v>6585.1819999999998</v>
      </c>
      <c r="M248" s="6">
        <v>6667.9589999999998</v>
      </c>
      <c r="N248" s="6">
        <v>6509.55</v>
      </c>
      <c r="O248" s="6">
        <v>6620.2489999999998</v>
      </c>
      <c r="P248" s="6">
        <v>6857</v>
      </c>
      <c r="Q248" s="6">
        <v>6880.0320000000002</v>
      </c>
      <c r="R248" s="6">
        <v>6784.9830000000002</v>
      </c>
      <c r="S248" s="6">
        <v>6792.0290000000005</v>
      </c>
      <c r="T248" s="6">
        <v>6841</v>
      </c>
      <c r="U248" s="6">
        <v>6712.4740000000002</v>
      </c>
      <c r="V248" s="6">
        <v>6936.4589999999998</v>
      </c>
      <c r="W248" s="6">
        <v>6885.2669999999998</v>
      </c>
      <c r="X248" s="6">
        <v>6887.3019999999997</v>
      </c>
      <c r="Y248" s="6">
        <v>6739.4470000000001</v>
      </c>
      <c r="Z248" s="6">
        <v>678.59</v>
      </c>
      <c r="AA248" s="7">
        <v>0.10983</v>
      </c>
      <c r="AB248" s="6">
        <v>-117.553</v>
      </c>
      <c r="AC248" s="7" t="s">
        <v>1237</v>
      </c>
    </row>
    <row r="249" spans="1:29" hidden="1" x14ac:dyDescent="0.2">
      <c r="A249" s="5" t="s">
        <v>820</v>
      </c>
      <c r="B249" s="5" t="s">
        <v>821</v>
      </c>
      <c r="C249" s="5" t="s">
        <v>822</v>
      </c>
      <c r="D249" s="5" t="s">
        <v>49</v>
      </c>
      <c r="E249" s="5" t="s">
        <v>41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0</v>
      </c>
      <c r="AA249" s="7">
        <v>0</v>
      </c>
      <c r="AB249" s="6">
        <v>0</v>
      </c>
      <c r="AC249" s="7">
        <v>0</v>
      </c>
    </row>
    <row r="250" spans="1:29" hidden="1" x14ac:dyDescent="0.2">
      <c r="A250" s="5" t="s">
        <v>825</v>
      </c>
      <c r="B250" s="5" t="s">
        <v>826</v>
      </c>
      <c r="C250" s="5" t="s">
        <v>827</v>
      </c>
      <c r="D250" s="5" t="s">
        <v>49</v>
      </c>
      <c r="E250" s="5" t="s">
        <v>41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7">
        <v>0</v>
      </c>
      <c r="AB250" s="6">
        <v>0</v>
      </c>
      <c r="AC250" s="7">
        <v>0</v>
      </c>
    </row>
    <row r="251" spans="1:29" hidden="1" x14ac:dyDescent="0.2">
      <c r="A251" s="5" t="s">
        <v>829</v>
      </c>
      <c r="B251" s="5" t="s">
        <v>830</v>
      </c>
      <c r="C251" s="5" t="s">
        <v>831</v>
      </c>
      <c r="D251" s="5" t="s">
        <v>55</v>
      </c>
      <c r="E251" s="5" t="s">
        <v>41</v>
      </c>
      <c r="F251" s="6">
        <v>325.036</v>
      </c>
      <c r="G251" s="6">
        <v>328.18099999999998</v>
      </c>
      <c r="H251" s="6">
        <v>305.83499999999998</v>
      </c>
      <c r="I251" s="6">
        <v>296.19600000000003</v>
      </c>
      <c r="J251" s="6">
        <v>282.428</v>
      </c>
      <c r="K251" s="6">
        <v>280.589</v>
      </c>
      <c r="L251" s="6">
        <v>275.09500000000003</v>
      </c>
      <c r="M251" s="6">
        <v>260.98599999999999</v>
      </c>
      <c r="N251" s="6">
        <v>249.09299999999999</v>
      </c>
      <c r="O251" s="6">
        <v>249.44</v>
      </c>
      <c r="P251" s="6">
        <v>244</v>
      </c>
      <c r="Q251" s="6">
        <v>227</v>
      </c>
      <c r="R251" s="6">
        <v>258</v>
      </c>
      <c r="S251" s="6">
        <v>256</v>
      </c>
      <c r="T251" s="6">
        <v>247</v>
      </c>
      <c r="U251" s="6">
        <v>262</v>
      </c>
      <c r="V251" s="6">
        <v>266</v>
      </c>
      <c r="W251" s="6">
        <v>236</v>
      </c>
      <c r="X251" s="6">
        <v>227</v>
      </c>
      <c r="Y251" s="6">
        <v>247</v>
      </c>
      <c r="Z251" s="6">
        <v>-81.036000000000001</v>
      </c>
      <c r="AA251" s="7" t="s">
        <v>1238</v>
      </c>
      <c r="AB251" s="6">
        <v>3</v>
      </c>
      <c r="AC251" s="7">
        <v>1.23E-2</v>
      </c>
    </row>
    <row r="252" spans="1:29" hidden="1" x14ac:dyDescent="0.2">
      <c r="A252" s="5" t="s">
        <v>832</v>
      </c>
      <c r="B252" s="5" t="s">
        <v>833</v>
      </c>
      <c r="C252" s="5" t="s">
        <v>834</v>
      </c>
      <c r="D252" s="5" t="s">
        <v>62</v>
      </c>
      <c r="E252" s="5" t="s">
        <v>41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7">
        <v>0</v>
      </c>
      <c r="AB252" s="6">
        <v>0</v>
      </c>
      <c r="AC252" s="7">
        <v>0</v>
      </c>
    </row>
    <row r="253" spans="1:29" hidden="1" x14ac:dyDescent="0.2">
      <c r="A253" s="5" t="s">
        <v>836</v>
      </c>
      <c r="B253" s="5" t="s">
        <v>837</v>
      </c>
      <c r="C253" s="5" t="s">
        <v>838</v>
      </c>
      <c r="D253" s="5" t="s">
        <v>62</v>
      </c>
      <c r="E253" s="5" t="s">
        <v>41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7">
        <v>0</v>
      </c>
      <c r="AB253" s="6">
        <v>0</v>
      </c>
      <c r="AC253" s="7">
        <v>0</v>
      </c>
    </row>
    <row r="254" spans="1:29" hidden="1" x14ac:dyDescent="0.2">
      <c r="A254" s="5" t="s">
        <v>840</v>
      </c>
      <c r="B254" s="5" t="s">
        <v>841</v>
      </c>
      <c r="C254" s="5" t="s">
        <v>842</v>
      </c>
      <c r="D254" s="5" t="s">
        <v>106</v>
      </c>
      <c r="E254" s="5" t="s">
        <v>41</v>
      </c>
      <c r="F254" s="6">
        <v>6.0019999999999998</v>
      </c>
      <c r="G254" s="6">
        <v>5.1909999999999998</v>
      </c>
      <c r="H254" s="6">
        <v>5.0350000000000001</v>
      </c>
      <c r="I254" s="6">
        <v>4.4640000000000004</v>
      </c>
      <c r="J254" s="6">
        <v>3.859</v>
      </c>
      <c r="K254" s="6">
        <v>3.51</v>
      </c>
      <c r="L254" s="6">
        <v>2.7709999999999999</v>
      </c>
      <c r="M254" s="6">
        <v>2.145</v>
      </c>
      <c r="N254" s="6">
        <v>1.381</v>
      </c>
      <c r="O254" s="6">
        <v>0.63800000000000001</v>
      </c>
      <c r="P254" s="6">
        <v>0</v>
      </c>
      <c r="Q254" s="6">
        <v>0</v>
      </c>
      <c r="R254" s="6">
        <v>0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0</v>
      </c>
      <c r="Y254" s="6">
        <v>0</v>
      </c>
      <c r="Z254" s="6">
        <v>-6.0019999999999998</v>
      </c>
      <c r="AA254" s="7" t="s">
        <v>1136</v>
      </c>
      <c r="AB254" s="6">
        <v>0</v>
      </c>
      <c r="AC254" s="7">
        <v>0</v>
      </c>
    </row>
    <row r="255" spans="1:29" x14ac:dyDescent="0.2">
      <c r="A255" s="5" t="s">
        <v>843</v>
      </c>
      <c r="B255" s="5" t="s">
        <v>844</v>
      </c>
      <c r="C255" s="5" t="s">
        <v>845</v>
      </c>
      <c r="D255" s="5" t="s">
        <v>66</v>
      </c>
      <c r="E255" s="5" t="s">
        <v>41</v>
      </c>
      <c r="F255" s="6">
        <v>2611.4459999999999</v>
      </c>
      <c r="G255" s="6">
        <v>2537.3760000000002</v>
      </c>
      <c r="H255" s="6">
        <v>2482.9630000000002</v>
      </c>
      <c r="I255" s="6">
        <v>2447.5059999999999</v>
      </c>
      <c r="J255" s="6">
        <v>2323.973</v>
      </c>
      <c r="K255" s="6">
        <v>2259.587</v>
      </c>
      <c r="L255" s="6">
        <v>2204.9920000000002</v>
      </c>
      <c r="M255" s="6">
        <v>2136.877</v>
      </c>
      <c r="N255" s="6">
        <v>2053.5129999999999</v>
      </c>
      <c r="O255" s="6">
        <v>1957.9839999999999</v>
      </c>
      <c r="P255" s="6">
        <v>1851</v>
      </c>
      <c r="Q255" s="6">
        <v>684</v>
      </c>
      <c r="R255" s="6">
        <v>686</v>
      </c>
      <c r="S255" s="6">
        <v>685</v>
      </c>
      <c r="T255" s="6">
        <v>679</v>
      </c>
      <c r="U255" s="6">
        <v>678.67600000000004</v>
      </c>
      <c r="V255" s="6">
        <v>662.67899999999997</v>
      </c>
      <c r="W255" s="6">
        <v>660</v>
      </c>
      <c r="X255" s="6">
        <v>636</v>
      </c>
      <c r="Y255" s="6">
        <v>611</v>
      </c>
      <c r="Z255" s="6">
        <v>-760.44600000000003</v>
      </c>
      <c r="AA255" s="7" t="s">
        <v>1239</v>
      </c>
      <c r="AB255" s="6">
        <v>-1240</v>
      </c>
      <c r="AC255" s="7" t="s">
        <v>1240</v>
      </c>
    </row>
    <row r="256" spans="1:29" hidden="1" x14ac:dyDescent="0.2">
      <c r="A256" s="5" t="s">
        <v>846</v>
      </c>
      <c r="B256" s="5" t="s">
        <v>847</v>
      </c>
      <c r="C256" s="5" t="s">
        <v>848</v>
      </c>
      <c r="D256" s="5" t="s">
        <v>49</v>
      </c>
      <c r="E256" s="5" t="s">
        <v>41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7">
        <v>0</v>
      </c>
      <c r="AB256" s="6">
        <v>0</v>
      </c>
      <c r="AC256" s="7">
        <v>0</v>
      </c>
    </row>
    <row r="257" spans="1:29" hidden="1" x14ac:dyDescent="0.2">
      <c r="A257" s="5" t="s">
        <v>850</v>
      </c>
      <c r="B257" s="5" t="s">
        <v>851</v>
      </c>
      <c r="C257" s="5" t="s">
        <v>852</v>
      </c>
      <c r="D257" s="5" t="s">
        <v>73</v>
      </c>
      <c r="E257" s="5" t="s">
        <v>41</v>
      </c>
      <c r="F257" s="6">
        <v>62.018000000000001</v>
      </c>
      <c r="G257" s="6">
        <v>55.292000000000002</v>
      </c>
      <c r="H257" s="6">
        <v>54.856000000000002</v>
      </c>
      <c r="I257" s="6">
        <v>48.661000000000001</v>
      </c>
      <c r="J257" s="6">
        <v>44.859000000000002</v>
      </c>
      <c r="K257" s="6">
        <v>44.228000000000002</v>
      </c>
      <c r="L257" s="6">
        <v>41.819000000000003</v>
      </c>
      <c r="M257" s="6">
        <v>36.396000000000001</v>
      </c>
      <c r="N257" s="6">
        <v>32.597999999999999</v>
      </c>
      <c r="O257" s="6">
        <v>28.798999999999999</v>
      </c>
      <c r="P257" s="6">
        <v>25</v>
      </c>
      <c r="Q257" s="6">
        <v>28</v>
      </c>
      <c r="R257" s="6">
        <v>26</v>
      </c>
      <c r="S257" s="6">
        <v>27</v>
      </c>
      <c r="T257" s="6">
        <v>29</v>
      </c>
      <c r="U257" s="6">
        <v>29</v>
      </c>
      <c r="V257" s="6">
        <v>27</v>
      </c>
      <c r="W257" s="6">
        <v>24</v>
      </c>
      <c r="X257" s="6">
        <v>24</v>
      </c>
      <c r="Y257" s="6">
        <v>25</v>
      </c>
      <c r="Z257" s="6">
        <v>-37.018000000000001</v>
      </c>
      <c r="AA257" s="7" t="s">
        <v>1241</v>
      </c>
      <c r="AB257" s="6">
        <v>0</v>
      </c>
      <c r="AC257" s="7">
        <v>0</v>
      </c>
    </row>
    <row r="258" spans="1:29" hidden="1" x14ac:dyDescent="0.2">
      <c r="A258" s="5" t="s">
        <v>853</v>
      </c>
      <c r="B258" s="5" t="s">
        <v>854</v>
      </c>
      <c r="C258" s="5" t="s">
        <v>855</v>
      </c>
      <c r="D258" s="5" t="s">
        <v>55</v>
      </c>
      <c r="E258" s="5" t="s">
        <v>41</v>
      </c>
      <c r="F258" s="6">
        <v>13.000999999999999</v>
      </c>
      <c r="G258" s="6">
        <v>19.577999999999999</v>
      </c>
      <c r="H258" s="6">
        <v>24.532</v>
      </c>
      <c r="I258" s="6">
        <v>30.238</v>
      </c>
      <c r="J258" s="6">
        <v>35.244999999999997</v>
      </c>
      <c r="K258" s="6">
        <v>41.732999999999997</v>
      </c>
      <c r="L258" s="6">
        <v>47.883000000000003</v>
      </c>
      <c r="M258" s="6">
        <v>52.362000000000002</v>
      </c>
      <c r="N258" s="6">
        <v>57.63</v>
      </c>
      <c r="O258" s="6">
        <v>65.620999999999995</v>
      </c>
      <c r="P258" s="6">
        <v>72</v>
      </c>
      <c r="Q258" s="6">
        <v>72</v>
      </c>
      <c r="R258" s="6">
        <v>72</v>
      </c>
      <c r="S258" s="6">
        <v>72</v>
      </c>
      <c r="T258" s="6">
        <v>72</v>
      </c>
      <c r="U258" s="6">
        <v>72</v>
      </c>
      <c r="V258" s="6">
        <v>72</v>
      </c>
      <c r="W258" s="6">
        <v>72</v>
      </c>
      <c r="X258" s="6">
        <v>72</v>
      </c>
      <c r="Y258" s="6">
        <v>72</v>
      </c>
      <c r="Z258" s="6">
        <v>58.999000000000002</v>
      </c>
      <c r="AA258" s="7">
        <v>4.5380399999999996</v>
      </c>
      <c r="AB258" s="6">
        <v>0</v>
      </c>
      <c r="AC258" s="7">
        <v>0</v>
      </c>
    </row>
    <row r="259" spans="1:29" hidden="1" x14ac:dyDescent="0.2">
      <c r="A259" s="5" t="s">
        <v>856</v>
      </c>
      <c r="B259" s="5" t="s">
        <v>857</v>
      </c>
      <c r="C259" s="5" t="s">
        <v>858</v>
      </c>
      <c r="D259" s="5" t="s">
        <v>49</v>
      </c>
      <c r="E259" s="5" t="s">
        <v>41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7">
        <v>0</v>
      </c>
      <c r="AB259" s="6">
        <v>0</v>
      </c>
      <c r="AC259" s="7">
        <v>0</v>
      </c>
    </row>
    <row r="260" spans="1:29" hidden="1" x14ac:dyDescent="0.2">
      <c r="A260" s="5" t="s">
        <v>859</v>
      </c>
      <c r="B260" s="5" t="s">
        <v>860</v>
      </c>
      <c r="C260" s="5" t="s">
        <v>861</v>
      </c>
      <c r="D260" s="5" t="s">
        <v>66</v>
      </c>
      <c r="E260" s="5" t="s">
        <v>41</v>
      </c>
      <c r="F260" s="6">
        <v>80.055000000000007</v>
      </c>
      <c r="G260" s="6">
        <v>81.837000000000003</v>
      </c>
      <c r="H260" s="6">
        <v>84.472999999999999</v>
      </c>
      <c r="I260" s="6">
        <v>88.346000000000004</v>
      </c>
      <c r="J260" s="6">
        <v>92.274000000000001</v>
      </c>
      <c r="K260" s="6">
        <v>101.349</v>
      </c>
      <c r="L260" s="6">
        <v>108.036</v>
      </c>
      <c r="M260" s="6">
        <v>114.313</v>
      </c>
      <c r="N260" s="6">
        <v>117.492</v>
      </c>
      <c r="O260" s="6">
        <v>115.38</v>
      </c>
      <c r="P260" s="6">
        <v>96</v>
      </c>
      <c r="Q260" s="6">
        <v>96</v>
      </c>
      <c r="R260" s="6">
        <v>96</v>
      </c>
      <c r="S260" s="6">
        <v>96</v>
      </c>
      <c r="T260" s="6">
        <v>96</v>
      </c>
      <c r="U260" s="6">
        <v>122</v>
      </c>
      <c r="V260" s="6">
        <v>122</v>
      </c>
      <c r="W260" s="6">
        <v>122</v>
      </c>
      <c r="X260" s="6">
        <v>122</v>
      </c>
      <c r="Y260" s="6">
        <v>122</v>
      </c>
      <c r="Z260" s="6">
        <v>15.945</v>
      </c>
      <c r="AA260" s="7">
        <v>0.19918</v>
      </c>
      <c r="AB260" s="6">
        <v>26</v>
      </c>
      <c r="AC260" s="7">
        <v>0.27083000000000002</v>
      </c>
    </row>
    <row r="261" spans="1:29" hidden="1" x14ac:dyDescent="0.2">
      <c r="A261" s="5" t="s">
        <v>862</v>
      </c>
      <c r="B261" s="5" t="s">
        <v>863</v>
      </c>
      <c r="C261" s="5" t="s">
        <v>864</v>
      </c>
      <c r="D261" s="5" t="s">
        <v>91</v>
      </c>
      <c r="E261" s="5" t="s">
        <v>41</v>
      </c>
      <c r="F261" s="6">
        <v>227</v>
      </c>
      <c r="G261" s="6">
        <v>232.625</v>
      </c>
      <c r="H261" s="6">
        <v>235.43</v>
      </c>
      <c r="I261" s="6">
        <v>248.09</v>
      </c>
      <c r="J261" s="6">
        <v>251.71</v>
      </c>
      <c r="K261" s="6">
        <v>257.15300000000002</v>
      </c>
      <c r="L261" s="6">
        <v>254.607</v>
      </c>
      <c r="M261" s="6">
        <v>241.18199999999999</v>
      </c>
      <c r="N261" s="6">
        <v>248.74799999999999</v>
      </c>
      <c r="O261" s="6">
        <v>267.19</v>
      </c>
      <c r="P261" s="6">
        <v>253</v>
      </c>
      <c r="Q261" s="6">
        <v>254</v>
      </c>
      <c r="R261" s="6">
        <v>247</v>
      </c>
      <c r="S261" s="6">
        <v>244</v>
      </c>
      <c r="T261" s="6">
        <v>245</v>
      </c>
      <c r="U261" s="6">
        <v>268</v>
      </c>
      <c r="V261" s="6">
        <v>269</v>
      </c>
      <c r="W261" s="6">
        <v>268</v>
      </c>
      <c r="X261" s="6">
        <v>268</v>
      </c>
      <c r="Y261" s="6">
        <v>262</v>
      </c>
      <c r="Z261" s="6">
        <v>26</v>
      </c>
      <c r="AA261" s="7">
        <v>0.11454</v>
      </c>
      <c r="AB261" s="6">
        <v>9</v>
      </c>
      <c r="AC261" s="7">
        <v>3.5569999999999997E-2</v>
      </c>
    </row>
    <row r="262" spans="1:29" hidden="1" x14ac:dyDescent="0.2">
      <c r="A262" s="5" t="s">
        <v>865</v>
      </c>
      <c r="B262" s="5" t="s">
        <v>866</v>
      </c>
      <c r="C262" s="5" t="s">
        <v>867</v>
      </c>
      <c r="D262" s="5" t="s">
        <v>66</v>
      </c>
      <c r="E262" s="5" t="s">
        <v>41</v>
      </c>
      <c r="F262" s="6">
        <v>6623.2709999999997</v>
      </c>
      <c r="G262" s="6">
        <v>6626.9049999999997</v>
      </c>
      <c r="H262" s="6">
        <v>6683.7120000000004</v>
      </c>
      <c r="I262" s="6">
        <v>6794.518</v>
      </c>
      <c r="J262" s="6">
        <v>6903.5929999999998</v>
      </c>
      <c r="K262" s="6">
        <v>7094.64</v>
      </c>
      <c r="L262" s="6">
        <v>7267.3580000000002</v>
      </c>
      <c r="M262" s="6">
        <v>7397.3320000000003</v>
      </c>
      <c r="N262" s="6">
        <v>7384.0569999999998</v>
      </c>
      <c r="O262" s="6">
        <v>7213.3909999999996</v>
      </c>
      <c r="P262" s="6">
        <v>6593</v>
      </c>
      <c r="Q262" s="6">
        <v>6548.0209999999997</v>
      </c>
      <c r="R262" s="6">
        <v>6652</v>
      </c>
      <c r="S262" s="6">
        <v>6537.0360000000001</v>
      </c>
      <c r="T262" s="6">
        <v>6389.0190000000002</v>
      </c>
      <c r="U262" s="6">
        <v>6423.2529999999997</v>
      </c>
      <c r="V262" s="6">
        <v>6530.183</v>
      </c>
      <c r="W262" s="6">
        <v>6500.2160000000003</v>
      </c>
      <c r="X262" s="6">
        <v>6417.23</v>
      </c>
      <c r="Y262" s="6">
        <v>6374.2240000000002</v>
      </c>
      <c r="Z262" s="6">
        <v>-30.271000000000001</v>
      </c>
      <c r="AA262" s="7" t="s">
        <v>1242</v>
      </c>
      <c r="AB262" s="6">
        <v>-218.77600000000001</v>
      </c>
      <c r="AC262" s="7" t="s">
        <v>1243</v>
      </c>
    </row>
    <row r="263" spans="1:29" hidden="1" x14ac:dyDescent="0.2">
      <c r="A263" s="5" t="s">
        <v>868</v>
      </c>
      <c r="B263" s="5" t="s">
        <v>869</v>
      </c>
      <c r="C263" s="5" t="s">
        <v>870</v>
      </c>
      <c r="D263" s="5" t="s">
        <v>40</v>
      </c>
      <c r="E263" s="5" t="s">
        <v>41</v>
      </c>
      <c r="F263" s="6">
        <v>0</v>
      </c>
      <c r="G263" s="6">
        <v>1.6990000000000001</v>
      </c>
      <c r="H263" s="6">
        <v>3.1829999999999998</v>
      </c>
      <c r="I263" s="6">
        <v>4.9359999999999999</v>
      </c>
      <c r="J263" s="6">
        <v>5.7140000000000004</v>
      </c>
      <c r="K263" s="6">
        <v>6.306</v>
      </c>
      <c r="L263" s="6">
        <v>6.6859999999999999</v>
      </c>
      <c r="M263" s="6">
        <v>6.8070000000000004</v>
      </c>
      <c r="N263" s="6">
        <v>6.9379999999999997</v>
      </c>
      <c r="O263" s="6">
        <v>7.577</v>
      </c>
      <c r="P263" s="6">
        <v>8</v>
      </c>
      <c r="Q263" s="6">
        <v>8</v>
      </c>
      <c r="R263" s="6">
        <v>8</v>
      </c>
      <c r="S263" s="6">
        <v>8</v>
      </c>
      <c r="T263" s="6">
        <v>8</v>
      </c>
      <c r="U263" s="6">
        <v>8</v>
      </c>
      <c r="V263" s="6">
        <v>8</v>
      </c>
      <c r="W263" s="6">
        <v>8</v>
      </c>
      <c r="X263" s="6">
        <v>8</v>
      </c>
      <c r="Y263" s="6">
        <v>8</v>
      </c>
      <c r="Z263" s="6">
        <v>8</v>
      </c>
      <c r="AA263" s="7">
        <v>0</v>
      </c>
      <c r="AB263" s="6">
        <v>0</v>
      </c>
      <c r="AC263" s="7">
        <v>0</v>
      </c>
    </row>
    <row r="264" spans="1:29" hidden="1" x14ac:dyDescent="0.2">
      <c r="A264" s="5" t="s">
        <v>871</v>
      </c>
      <c r="B264" s="5" t="s">
        <v>872</v>
      </c>
      <c r="C264" s="5" t="s">
        <v>873</v>
      </c>
      <c r="D264" s="5" t="s">
        <v>66</v>
      </c>
      <c r="E264" s="5" t="s">
        <v>41</v>
      </c>
      <c r="F264" s="6">
        <v>23.016999999999999</v>
      </c>
      <c r="G264" s="6">
        <v>21.456</v>
      </c>
      <c r="H264" s="6">
        <v>20.097999999999999</v>
      </c>
      <c r="I264" s="6">
        <v>18.541</v>
      </c>
      <c r="J264" s="6">
        <v>16.986000000000001</v>
      </c>
      <c r="K264" s="6">
        <v>15.596</v>
      </c>
      <c r="L264" s="6">
        <v>14.083</v>
      </c>
      <c r="M264" s="6">
        <v>12.587</v>
      </c>
      <c r="N264" s="6">
        <v>11.066000000000001</v>
      </c>
      <c r="O264" s="6">
        <v>9.577</v>
      </c>
      <c r="P264" s="6">
        <v>8</v>
      </c>
      <c r="Q264" s="6">
        <v>8</v>
      </c>
      <c r="R264" s="6">
        <v>8</v>
      </c>
      <c r="S264" s="6">
        <v>8</v>
      </c>
      <c r="T264" s="6">
        <v>8</v>
      </c>
      <c r="U264" s="6">
        <v>8</v>
      </c>
      <c r="V264" s="6">
        <v>8</v>
      </c>
      <c r="W264" s="6">
        <v>8</v>
      </c>
      <c r="X264" s="6">
        <v>8</v>
      </c>
      <c r="Y264" s="6">
        <v>8</v>
      </c>
      <c r="Z264" s="6">
        <v>-15.016999999999999</v>
      </c>
      <c r="AA264" s="7" t="s">
        <v>1244</v>
      </c>
      <c r="AB264" s="6">
        <v>0</v>
      </c>
      <c r="AC264" s="7">
        <v>0</v>
      </c>
    </row>
    <row r="265" spans="1:29" hidden="1" x14ac:dyDescent="0.2">
      <c r="A265" s="5" t="s">
        <v>874</v>
      </c>
      <c r="B265" s="5" t="s">
        <v>875</v>
      </c>
      <c r="C265" s="5" t="s">
        <v>876</v>
      </c>
      <c r="D265" s="5" t="s">
        <v>49</v>
      </c>
      <c r="E265" s="5" t="s">
        <v>41</v>
      </c>
      <c r="F265" s="6">
        <v>52.018999999999998</v>
      </c>
      <c r="G265" s="6">
        <v>51.493000000000002</v>
      </c>
      <c r="H265" s="6">
        <v>53.317999999999998</v>
      </c>
      <c r="I265" s="6">
        <v>47.220999999999997</v>
      </c>
      <c r="J265" s="6">
        <v>48.567999999999998</v>
      </c>
      <c r="K265" s="6">
        <v>50.972000000000001</v>
      </c>
      <c r="L265" s="6">
        <v>48.402000000000001</v>
      </c>
      <c r="M265" s="6">
        <v>46.381999999999998</v>
      </c>
      <c r="N265" s="6">
        <v>51.552</v>
      </c>
      <c r="O265" s="6">
        <v>54.936999999999998</v>
      </c>
      <c r="P265" s="6">
        <v>54</v>
      </c>
      <c r="Q265" s="6">
        <v>53</v>
      </c>
      <c r="R265" s="6">
        <v>57</v>
      </c>
      <c r="S265" s="6">
        <v>53</v>
      </c>
      <c r="T265" s="6">
        <v>54</v>
      </c>
      <c r="U265" s="6">
        <v>50</v>
      </c>
      <c r="V265" s="6">
        <v>54</v>
      </c>
      <c r="W265" s="6">
        <v>52</v>
      </c>
      <c r="X265" s="6">
        <v>49</v>
      </c>
      <c r="Y265" s="6">
        <v>47</v>
      </c>
      <c r="Z265" s="6">
        <v>1.9810000000000001</v>
      </c>
      <c r="AA265" s="7">
        <v>3.8080000000000003E-2</v>
      </c>
      <c r="AB265" s="6">
        <v>-7</v>
      </c>
      <c r="AC265" s="7" t="s">
        <v>1245</v>
      </c>
    </row>
    <row r="266" spans="1:29" hidden="1" x14ac:dyDescent="0.2">
      <c r="A266" s="5" t="s">
        <v>878</v>
      </c>
      <c r="B266" s="5" t="s">
        <v>879</v>
      </c>
      <c r="C266" s="5" t="s">
        <v>880</v>
      </c>
      <c r="D266" s="5" t="s">
        <v>40</v>
      </c>
      <c r="E266" s="5" t="s">
        <v>41</v>
      </c>
      <c r="F266" s="6">
        <v>0</v>
      </c>
      <c r="G266" s="6">
        <v>0.30199999999999999</v>
      </c>
      <c r="H266" s="6">
        <v>0.60499999999999998</v>
      </c>
      <c r="I266" s="6">
        <v>0.91100000000000003</v>
      </c>
      <c r="J266" s="6">
        <v>1.2070000000000001</v>
      </c>
      <c r="K266" s="6">
        <v>1.4610000000000001</v>
      </c>
      <c r="L266" s="6">
        <v>1.8069999999999999</v>
      </c>
      <c r="M266" s="6">
        <v>2.0619999999999998</v>
      </c>
      <c r="N266" s="6">
        <v>2.331</v>
      </c>
      <c r="O266" s="6">
        <v>2.6949999999999998</v>
      </c>
      <c r="P266" s="6">
        <v>3</v>
      </c>
      <c r="Q266" s="6">
        <v>3</v>
      </c>
      <c r="R266" s="6">
        <v>3</v>
      </c>
      <c r="S266" s="6">
        <v>3</v>
      </c>
      <c r="T266" s="6">
        <v>3</v>
      </c>
      <c r="U266" s="6">
        <v>3</v>
      </c>
      <c r="V266" s="6">
        <v>3</v>
      </c>
      <c r="W266" s="6">
        <v>3</v>
      </c>
      <c r="X266" s="6">
        <v>3</v>
      </c>
      <c r="Y266" s="6">
        <v>3</v>
      </c>
      <c r="Z266" s="6">
        <v>3</v>
      </c>
      <c r="AA266" s="7">
        <v>0</v>
      </c>
      <c r="AB266" s="6">
        <v>0</v>
      </c>
      <c r="AC266" s="7">
        <v>0</v>
      </c>
    </row>
    <row r="267" spans="1:29" hidden="1" x14ac:dyDescent="0.2">
      <c r="A267" s="5" t="s">
        <v>881</v>
      </c>
      <c r="B267" s="5" t="s">
        <v>882</v>
      </c>
      <c r="C267" s="5" t="s">
        <v>883</v>
      </c>
      <c r="D267" s="5" t="s">
        <v>91</v>
      </c>
      <c r="E267" s="5" t="s">
        <v>41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7">
        <v>0</v>
      </c>
      <c r="AB267" s="6">
        <v>0</v>
      </c>
      <c r="AC267" s="7">
        <v>0</v>
      </c>
    </row>
    <row r="268" spans="1:29" hidden="1" x14ac:dyDescent="0.2">
      <c r="A268" s="5" t="s">
        <v>884</v>
      </c>
      <c r="B268" s="5" t="s">
        <v>885</v>
      </c>
      <c r="C268" s="5" t="s">
        <v>886</v>
      </c>
      <c r="D268" s="5" t="s">
        <v>40</v>
      </c>
      <c r="E268" s="5" t="s">
        <v>41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7">
        <v>0</v>
      </c>
      <c r="AB268" s="6">
        <v>0</v>
      </c>
      <c r="AC268" s="7">
        <v>0</v>
      </c>
    </row>
    <row r="269" spans="1:29" hidden="1" x14ac:dyDescent="0.2">
      <c r="A269" s="5" t="s">
        <v>887</v>
      </c>
      <c r="B269" s="5" t="s">
        <v>888</v>
      </c>
      <c r="C269" s="5" t="s">
        <v>889</v>
      </c>
      <c r="D269" s="5" t="s">
        <v>106</v>
      </c>
      <c r="E269" s="5" t="s">
        <v>41</v>
      </c>
      <c r="F269" s="6">
        <v>204.03800000000001</v>
      </c>
      <c r="G269" s="6">
        <v>202.602</v>
      </c>
      <c r="H269" s="6">
        <v>204.15</v>
      </c>
      <c r="I269" s="6">
        <v>189.30799999999999</v>
      </c>
      <c r="J269" s="6">
        <v>183.363</v>
      </c>
      <c r="K269" s="6">
        <v>185.738</v>
      </c>
      <c r="L269" s="6">
        <v>190.25899999999999</v>
      </c>
      <c r="M269" s="6">
        <v>174.68700000000001</v>
      </c>
      <c r="N269" s="6">
        <v>173.33699999999999</v>
      </c>
      <c r="O269" s="6">
        <v>168.8</v>
      </c>
      <c r="P269" s="6">
        <v>162</v>
      </c>
      <c r="Q269" s="6">
        <v>154</v>
      </c>
      <c r="R269" s="6">
        <v>158</v>
      </c>
      <c r="S269" s="6">
        <v>158</v>
      </c>
      <c r="T269" s="6">
        <v>149</v>
      </c>
      <c r="U269" s="6">
        <v>143</v>
      </c>
      <c r="V269" s="6">
        <v>148</v>
      </c>
      <c r="W269" s="6">
        <v>146</v>
      </c>
      <c r="X269" s="6">
        <v>144</v>
      </c>
      <c r="Y269" s="6">
        <v>147</v>
      </c>
      <c r="Z269" s="6">
        <v>-42.037999999999997</v>
      </c>
      <c r="AA269" s="7" t="s">
        <v>1246</v>
      </c>
      <c r="AB269" s="6">
        <v>-15</v>
      </c>
      <c r="AC269" s="7" t="s">
        <v>1247</v>
      </c>
    </row>
    <row r="270" spans="1:29" hidden="1" x14ac:dyDescent="0.2">
      <c r="A270" s="5" t="s">
        <v>890</v>
      </c>
      <c r="B270" s="5" t="s">
        <v>891</v>
      </c>
      <c r="C270" s="5" t="s">
        <v>892</v>
      </c>
      <c r="D270" s="5" t="s">
        <v>91</v>
      </c>
      <c r="E270" s="5" t="s">
        <v>41</v>
      </c>
      <c r="F270" s="6">
        <v>214.00200000000001</v>
      </c>
      <c r="G270" s="6">
        <v>212.04599999999999</v>
      </c>
      <c r="H270" s="6">
        <v>207.69900000000001</v>
      </c>
      <c r="I270" s="6">
        <v>212.26300000000001</v>
      </c>
      <c r="J270" s="6">
        <v>208.82400000000001</v>
      </c>
      <c r="K270" s="6">
        <v>204.714</v>
      </c>
      <c r="L270" s="6">
        <v>196.12299999999999</v>
      </c>
      <c r="M270" s="6">
        <v>177.941</v>
      </c>
      <c r="N270" s="6">
        <v>178.018</v>
      </c>
      <c r="O270" s="6">
        <v>181.292</v>
      </c>
      <c r="P270" s="6">
        <v>168</v>
      </c>
      <c r="Q270" s="6">
        <v>172</v>
      </c>
      <c r="R270" s="6">
        <v>167</v>
      </c>
      <c r="S270" s="6">
        <v>172</v>
      </c>
      <c r="T270" s="6">
        <v>169</v>
      </c>
      <c r="U270" s="6">
        <v>180</v>
      </c>
      <c r="V270" s="6">
        <v>169</v>
      </c>
      <c r="W270" s="6">
        <v>169</v>
      </c>
      <c r="X270" s="6">
        <v>169</v>
      </c>
      <c r="Y270" s="6">
        <v>176</v>
      </c>
      <c r="Z270" s="6">
        <v>-46.002000000000002</v>
      </c>
      <c r="AA270" s="7" t="s">
        <v>1248</v>
      </c>
      <c r="AB270" s="6">
        <v>8</v>
      </c>
      <c r="AC270" s="7">
        <v>4.7620000000000003E-2</v>
      </c>
    </row>
    <row r="271" spans="1:29" hidden="1" x14ac:dyDescent="0.2">
      <c r="A271" s="5" t="s">
        <v>893</v>
      </c>
      <c r="B271" s="5" t="s">
        <v>894</v>
      </c>
      <c r="C271" s="5" t="s">
        <v>895</v>
      </c>
      <c r="D271" s="5" t="s">
        <v>62</v>
      </c>
      <c r="E271" s="5" t="s">
        <v>41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7">
        <v>0</v>
      </c>
      <c r="AB271" s="6">
        <v>0</v>
      </c>
      <c r="AC271" s="7">
        <v>0</v>
      </c>
    </row>
    <row r="272" spans="1:29" hidden="1" x14ac:dyDescent="0.2">
      <c r="A272" s="5" t="s">
        <v>896</v>
      </c>
      <c r="B272" s="5" t="s">
        <v>897</v>
      </c>
      <c r="C272" s="5" t="s">
        <v>898</v>
      </c>
      <c r="D272" s="5" t="s">
        <v>73</v>
      </c>
      <c r="E272" s="5" t="s">
        <v>41</v>
      </c>
      <c r="F272" s="6">
        <v>30.303999999999998</v>
      </c>
      <c r="G272" s="6">
        <v>32.606999999999999</v>
      </c>
      <c r="H272" s="6">
        <v>32.707999999999998</v>
      </c>
      <c r="I272" s="6">
        <v>33.420999999999999</v>
      </c>
      <c r="J272" s="6">
        <v>33.762999999999998</v>
      </c>
      <c r="K272" s="6">
        <v>34.770000000000003</v>
      </c>
      <c r="L272" s="6">
        <v>35.462000000000003</v>
      </c>
      <c r="M272" s="6">
        <v>35.22</v>
      </c>
      <c r="N272" s="6">
        <v>36.17</v>
      </c>
      <c r="O272" s="6">
        <v>37.841999999999999</v>
      </c>
      <c r="P272" s="6">
        <v>39</v>
      </c>
      <c r="Q272" s="6">
        <v>39</v>
      </c>
      <c r="R272" s="6">
        <v>39</v>
      </c>
      <c r="S272" s="6">
        <v>39</v>
      </c>
      <c r="T272" s="6">
        <v>39</v>
      </c>
      <c r="U272" s="6">
        <v>39</v>
      </c>
      <c r="V272" s="6">
        <v>39</v>
      </c>
      <c r="W272" s="6">
        <v>39</v>
      </c>
      <c r="X272" s="6">
        <v>39</v>
      </c>
      <c r="Y272" s="6">
        <v>39</v>
      </c>
      <c r="Z272" s="6">
        <v>8.6959999999999997</v>
      </c>
      <c r="AA272" s="7">
        <v>0.28695999999999999</v>
      </c>
      <c r="AB272" s="6">
        <v>0</v>
      </c>
      <c r="AC272" s="7">
        <v>0</v>
      </c>
    </row>
    <row r="273" spans="1:29" hidden="1" x14ac:dyDescent="0.2">
      <c r="A273" s="5" t="s">
        <v>899</v>
      </c>
      <c r="B273" s="5" t="s">
        <v>900</v>
      </c>
      <c r="C273" s="5" t="s">
        <v>901</v>
      </c>
      <c r="D273" s="5" t="s">
        <v>73</v>
      </c>
      <c r="E273" s="5" t="s">
        <v>41</v>
      </c>
      <c r="F273" s="6">
        <v>1</v>
      </c>
      <c r="G273" s="6">
        <v>2.0699999999999998</v>
      </c>
      <c r="H273" s="6">
        <v>3.1110000000000002</v>
      </c>
      <c r="I273" s="6">
        <v>4.16</v>
      </c>
      <c r="J273" s="6">
        <v>5.2519999999999998</v>
      </c>
      <c r="K273" s="6">
        <v>6.3570000000000002</v>
      </c>
      <c r="L273" s="6">
        <v>7.9980000000000002</v>
      </c>
      <c r="M273" s="6">
        <v>8.86</v>
      </c>
      <c r="N273" s="6">
        <v>10.231</v>
      </c>
      <c r="O273" s="6">
        <v>11.223000000000001</v>
      </c>
      <c r="P273" s="6">
        <v>12</v>
      </c>
      <c r="Q273" s="6">
        <v>12</v>
      </c>
      <c r="R273" s="6">
        <v>12</v>
      </c>
      <c r="S273" s="6">
        <v>12</v>
      </c>
      <c r="T273" s="6">
        <v>12</v>
      </c>
      <c r="U273" s="6">
        <v>12</v>
      </c>
      <c r="V273" s="6">
        <v>12</v>
      </c>
      <c r="W273" s="6">
        <v>12</v>
      </c>
      <c r="X273" s="6">
        <v>12</v>
      </c>
      <c r="Y273" s="6">
        <v>12</v>
      </c>
      <c r="Z273" s="6">
        <v>11</v>
      </c>
      <c r="AA273" s="7">
        <v>11</v>
      </c>
      <c r="AB273" s="6">
        <v>0</v>
      </c>
      <c r="AC273" s="7">
        <v>0</v>
      </c>
    </row>
    <row r="274" spans="1:29" hidden="1" x14ac:dyDescent="0.2">
      <c r="A274" s="5" t="s">
        <v>902</v>
      </c>
      <c r="B274" s="5" t="s">
        <v>898</v>
      </c>
      <c r="C274" s="5" t="s">
        <v>903</v>
      </c>
      <c r="D274" s="5" t="s">
        <v>66</v>
      </c>
      <c r="E274" s="5" t="s">
        <v>41</v>
      </c>
      <c r="F274" s="6">
        <v>78.058000000000007</v>
      </c>
      <c r="G274" s="6">
        <v>95.602000000000004</v>
      </c>
      <c r="H274" s="6">
        <v>114.154</v>
      </c>
      <c r="I274" s="6">
        <v>131.685</v>
      </c>
      <c r="J274" s="6">
        <v>149.066</v>
      </c>
      <c r="K274" s="6">
        <v>168.02699999999999</v>
      </c>
      <c r="L274" s="6">
        <v>185.88900000000001</v>
      </c>
      <c r="M274" s="6">
        <v>204.001</v>
      </c>
      <c r="N274" s="6">
        <v>221.251</v>
      </c>
      <c r="O274" s="6">
        <v>239.37700000000001</v>
      </c>
      <c r="P274" s="6">
        <v>256</v>
      </c>
      <c r="Q274" s="6">
        <v>296</v>
      </c>
      <c r="R274" s="6">
        <v>298</v>
      </c>
      <c r="S274" s="6">
        <v>297</v>
      </c>
      <c r="T274" s="6">
        <v>303</v>
      </c>
      <c r="U274" s="6">
        <v>301</v>
      </c>
      <c r="V274" s="6">
        <v>301</v>
      </c>
      <c r="W274" s="6">
        <v>299</v>
      </c>
      <c r="X274" s="6">
        <v>299</v>
      </c>
      <c r="Y274" s="6">
        <v>302</v>
      </c>
      <c r="Z274" s="6">
        <v>177.94200000000001</v>
      </c>
      <c r="AA274" s="7">
        <v>2.2796099999999999</v>
      </c>
      <c r="AB274" s="6">
        <v>46</v>
      </c>
      <c r="AC274" s="7">
        <v>0.17968999999999999</v>
      </c>
    </row>
    <row r="275" spans="1:29" hidden="1" x14ac:dyDescent="0.2">
      <c r="A275" s="5" t="s">
        <v>904</v>
      </c>
      <c r="B275" s="5" t="s">
        <v>905</v>
      </c>
      <c r="C275" s="5" t="s">
        <v>906</v>
      </c>
      <c r="D275" s="5" t="s">
        <v>40</v>
      </c>
      <c r="E275" s="5" t="s">
        <v>41</v>
      </c>
      <c r="F275" s="6">
        <v>235.00200000000001</v>
      </c>
      <c r="G275" s="6">
        <v>235.88399999999999</v>
      </c>
      <c r="H275" s="6">
        <v>236.239</v>
      </c>
      <c r="I275" s="6">
        <v>237.17500000000001</v>
      </c>
      <c r="J275" s="6">
        <v>236.14699999999999</v>
      </c>
      <c r="K275" s="6">
        <v>230.19300000000001</v>
      </c>
      <c r="L275" s="6">
        <v>236.36600000000001</v>
      </c>
      <c r="M275" s="6">
        <v>231.852</v>
      </c>
      <c r="N275" s="6">
        <v>229.43899999999999</v>
      </c>
      <c r="O275" s="6">
        <v>235.51900000000001</v>
      </c>
      <c r="P275" s="6">
        <v>236</v>
      </c>
      <c r="Q275" s="6">
        <v>228</v>
      </c>
      <c r="R275" s="6">
        <v>223</v>
      </c>
      <c r="S275" s="6">
        <v>238</v>
      </c>
      <c r="T275" s="6">
        <v>228</v>
      </c>
      <c r="U275" s="6">
        <v>213</v>
      </c>
      <c r="V275" s="6">
        <v>697</v>
      </c>
      <c r="W275" s="6">
        <v>707</v>
      </c>
      <c r="X275" s="6">
        <v>710</v>
      </c>
      <c r="Y275" s="6">
        <v>626</v>
      </c>
      <c r="Z275" s="6">
        <v>0.998</v>
      </c>
      <c r="AA275" s="7">
        <v>4.2500000000000003E-3</v>
      </c>
      <c r="AB275" s="6">
        <v>390</v>
      </c>
      <c r="AC275" s="7">
        <v>1.6525399999999999</v>
      </c>
    </row>
    <row r="276" spans="1:29" hidden="1" x14ac:dyDescent="0.2">
      <c r="A276" s="5" t="s">
        <v>907</v>
      </c>
      <c r="B276" s="5" t="s">
        <v>908</v>
      </c>
      <c r="C276" s="5" t="s">
        <v>909</v>
      </c>
      <c r="D276" s="5" t="s">
        <v>91</v>
      </c>
      <c r="E276" s="5" t="s">
        <v>41</v>
      </c>
      <c r="F276" s="6">
        <v>104</v>
      </c>
      <c r="G276" s="6">
        <v>101.176</v>
      </c>
      <c r="H276" s="6">
        <v>97.114999999999995</v>
      </c>
      <c r="I276" s="6">
        <v>97.305999999999997</v>
      </c>
      <c r="J276" s="6">
        <v>93.478999999999999</v>
      </c>
      <c r="K276" s="6">
        <v>90.424000000000007</v>
      </c>
      <c r="L276" s="6">
        <v>83.903000000000006</v>
      </c>
      <c r="M276" s="6">
        <v>72.953000000000003</v>
      </c>
      <c r="N276" s="6">
        <v>70.730999999999995</v>
      </c>
      <c r="O276" s="6">
        <v>72.760000000000005</v>
      </c>
      <c r="P276" s="6">
        <v>62</v>
      </c>
      <c r="Q276" s="6">
        <v>62</v>
      </c>
      <c r="R276" s="6">
        <v>48</v>
      </c>
      <c r="S276" s="6">
        <v>55</v>
      </c>
      <c r="T276" s="6">
        <v>60</v>
      </c>
      <c r="U276" s="6">
        <v>64</v>
      </c>
      <c r="V276" s="6">
        <v>64</v>
      </c>
      <c r="W276" s="6">
        <v>64</v>
      </c>
      <c r="X276" s="6">
        <v>64</v>
      </c>
      <c r="Y276" s="6">
        <v>64</v>
      </c>
      <c r="Z276" s="6">
        <v>-42</v>
      </c>
      <c r="AA276" s="7" t="s">
        <v>1249</v>
      </c>
      <c r="AB276" s="6">
        <v>2</v>
      </c>
      <c r="AC276" s="7">
        <v>3.2259999999999997E-2</v>
      </c>
    </row>
    <row r="277" spans="1:29" hidden="1" x14ac:dyDescent="0.2">
      <c r="A277" s="5" t="s">
        <v>910</v>
      </c>
      <c r="B277" s="5" t="s">
        <v>911</v>
      </c>
      <c r="C277" s="5" t="s">
        <v>912</v>
      </c>
      <c r="D277" s="5" t="s">
        <v>66</v>
      </c>
      <c r="E277" s="5" t="s">
        <v>41</v>
      </c>
      <c r="F277" s="6">
        <v>156.006</v>
      </c>
      <c r="G277" s="6">
        <v>161.38300000000001</v>
      </c>
      <c r="H277" s="6">
        <v>168.45599999999999</v>
      </c>
      <c r="I277" s="6">
        <v>178.083</v>
      </c>
      <c r="J277" s="6">
        <v>187.90700000000001</v>
      </c>
      <c r="K277" s="6">
        <v>208.399</v>
      </c>
      <c r="L277" s="6">
        <v>224.22</v>
      </c>
      <c r="M277" s="6">
        <v>239.363</v>
      </c>
      <c r="N277" s="6">
        <v>229.58</v>
      </c>
      <c r="O277" s="6">
        <v>227.768</v>
      </c>
      <c r="P277" s="6">
        <v>206</v>
      </c>
      <c r="Q277" s="6">
        <v>191</v>
      </c>
      <c r="R277" s="6">
        <v>196</v>
      </c>
      <c r="S277" s="6">
        <v>181</v>
      </c>
      <c r="T277" s="6">
        <v>194</v>
      </c>
      <c r="U277" s="6">
        <v>187</v>
      </c>
      <c r="V277" s="6">
        <v>185</v>
      </c>
      <c r="W277" s="6">
        <v>158</v>
      </c>
      <c r="X277" s="6">
        <v>164</v>
      </c>
      <c r="Y277" s="6">
        <v>177</v>
      </c>
      <c r="Z277" s="6">
        <v>49.994</v>
      </c>
      <c r="AA277" s="7">
        <v>0.32046000000000002</v>
      </c>
      <c r="AB277" s="6">
        <v>-29</v>
      </c>
      <c r="AC277" s="7" t="s">
        <v>1250</v>
      </c>
    </row>
    <row r="278" spans="1:29" hidden="1" x14ac:dyDescent="0.2">
      <c r="A278" s="5" t="s">
        <v>913</v>
      </c>
      <c r="B278" s="5" t="s">
        <v>914</v>
      </c>
      <c r="C278" s="5" t="s">
        <v>915</v>
      </c>
      <c r="D278" s="5" t="s">
        <v>49</v>
      </c>
      <c r="E278" s="5" t="s">
        <v>41</v>
      </c>
      <c r="F278" s="6">
        <v>1</v>
      </c>
      <c r="G278" s="6">
        <v>0.95499999999999996</v>
      </c>
      <c r="H278" s="6">
        <v>0.85799999999999998</v>
      </c>
      <c r="I278" s="6">
        <v>0.71599999999999997</v>
      </c>
      <c r="J278" s="6">
        <v>0.66</v>
      </c>
      <c r="K278" s="6">
        <v>0.55400000000000005</v>
      </c>
      <c r="L278" s="6">
        <v>0.4</v>
      </c>
      <c r="M278" s="6">
        <v>0.30299999999999999</v>
      </c>
      <c r="N278" s="6">
        <v>0.20200000000000001</v>
      </c>
      <c r="O278" s="6">
        <v>0.10199999999999999</v>
      </c>
      <c r="P278" s="6">
        <v>0</v>
      </c>
      <c r="Q278" s="6">
        <v>0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-1</v>
      </c>
      <c r="AA278" s="7" t="s">
        <v>1136</v>
      </c>
      <c r="AB278" s="6">
        <v>0</v>
      </c>
      <c r="AC278" s="7">
        <v>0</v>
      </c>
    </row>
    <row r="279" spans="1:29" hidden="1" x14ac:dyDescent="0.2">
      <c r="A279" s="5" t="s">
        <v>916</v>
      </c>
      <c r="B279" s="5" t="s">
        <v>917</v>
      </c>
      <c r="C279" s="5" t="s">
        <v>918</v>
      </c>
      <c r="D279" s="5" t="s">
        <v>73</v>
      </c>
      <c r="E279" s="5" t="s">
        <v>41</v>
      </c>
      <c r="F279" s="6">
        <v>1816.018</v>
      </c>
      <c r="G279" s="6">
        <v>1824.7449999999999</v>
      </c>
      <c r="H279" s="6">
        <v>1825.306</v>
      </c>
      <c r="I279" s="6">
        <v>1792.8689999999999</v>
      </c>
      <c r="J279" s="6">
        <v>1773.6189999999999</v>
      </c>
      <c r="K279" s="6">
        <v>1767.1690000000001</v>
      </c>
      <c r="L279" s="6">
        <v>1734.19</v>
      </c>
      <c r="M279" s="6">
        <v>1799.6279999999999</v>
      </c>
      <c r="N279" s="6">
        <v>1715.6</v>
      </c>
      <c r="O279" s="6">
        <v>1707.8520000000001</v>
      </c>
      <c r="P279" s="6">
        <v>1590</v>
      </c>
      <c r="Q279" s="6">
        <v>1604.7470000000001</v>
      </c>
      <c r="R279" s="6">
        <v>1583.973</v>
      </c>
      <c r="S279" s="6">
        <v>1573.7919999999999</v>
      </c>
      <c r="T279" s="6">
        <v>1581.7840000000001</v>
      </c>
      <c r="U279" s="6">
        <v>1591.4490000000001</v>
      </c>
      <c r="V279" s="6">
        <v>1603.328</v>
      </c>
      <c r="W279" s="6">
        <v>1596.518</v>
      </c>
      <c r="X279" s="6">
        <v>1681.6489999999999</v>
      </c>
      <c r="Y279" s="6">
        <v>1687.3620000000001</v>
      </c>
      <c r="Z279" s="6">
        <v>-226.018</v>
      </c>
      <c r="AA279" s="7" t="s">
        <v>1251</v>
      </c>
      <c r="AB279" s="6">
        <v>97.361999999999995</v>
      </c>
      <c r="AC279" s="7">
        <v>6.123E-2</v>
      </c>
    </row>
    <row r="280" spans="1:29" hidden="1" x14ac:dyDescent="0.2">
      <c r="A280" s="5" t="s">
        <v>919</v>
      </c>
      <c r="B280" s="5" t="s">
        <v>920</v>
      </c>
      <c r="C280" s="5" t="s">
        <v>921</v>
      </c>
      <c r="D280" s="5" t="s">
        <v>66</v>
      </c>
      <c r="E280" s="5" t="s">
        <v>41</v>
      </c>
      <c r="F280" s="6">
        <v>40.030999999999999</v>
      </c>
      <c r="G280" s="6">
        <v>44.609000000000002</v>
      </c>
      <c r="H280" s="6">
        <v>49.631</v>
      </c>
      <c r="I280" s="6">
        <v>54.195999999999998</v>
      </c>
      <c r="J280" s="6">
        <v>58.713999999999999</v>
      </c>
      <c r="K280" s="6">
        <v>63.79</v>
      </c>
      <c r="L280" s="6">
        <v>68.528999999999996</v>
      </c>
      <c r="M280" s="6">
        <v>73.335999999999999</v>
      </c>
      <c r="N280" s="6">
        <v>78.001999999999995</v>
      </c>
      <c r="O280" s="6">
        <v>82.861000000000004</v>
      </c>
      <c r="P280" s="6">
        <v>87</v>
      </c>
      <c r="Q280" s="6">
        <v>87</v>
      </c>
      <c r="R280" s="6">
        <v>87</v>
      </c>
      <c r="S280" s="6">
        <v>87</v>
      </c>
      <c r="T280" s="6">
        <v>87</v>
      </c>
      <c r="U280" s="6">
        <v>87</v>
      </c>
      <c r="V280" s="6">
        <v>87</v>
      </c>
      <c r="W280" s="6">
        <v>87</v>
      </c>
      <c r="X280" s="6">
        <v>87</v>
      </c>
      <c r="Y280" s="6">
        <v>87</v>
      </c>
      <c r="Z280" s="6">
        <v>46.969000000000001</v>
      </c>
      <c r="AA280" s="7">
        <v>1.1733199999999999</v>
      </c>
      <c r="AB280" s="6">
        <v>0</v>
      </c>
      <c r="AC280" s="7">
        <v>0</v>
      </c>
    </row>
    <row r="281" spans="1:29" hidden="1" x14ac:dyDescent="0.2">
      <c r="A281" s="5" t="s">
        <v>922</v>
      </c>
      <c r="B281" s="5" t="s">
        <v>923</v>
      </c>
      <c r="C281" s="5" t="s">
        <v>924</v>
      </c>
      <c r="D281" s="5" t="s">
        <v>73</v>
      </c>
      <c r="E281" s="5" t="s">
        <v>41</v>
      </c>
      <c r="F281" s="6">
        <v>59</v>
      </c>
      <c r="G281" s="6">
        <v>53</v>
      </c>
      <c r="H281" s="6">
        <v>55</v>
      </c>
      <c r="I281" s="6">
        <v>53</v>
      </c>
      <c r="J281" s="6">
        <v>52</v>
      </c>
      <c r="K281" s="6">
        <v>60</v>
      </c>
      <c r="L281" s="6">
        <v>56</v>
      </c>
      <c r="M281" s="6">
        <v>60</v>
      </c>
      <c r="N281" s="6">
        <v>59</v>
      </c>
      <c r="O281" s="6">
        <v>66</v>
      </c>
      <c r="P281" s="6">
        <v>48</v>
      </c>
      <c r="Q281" s="6">
        <v>48</v>
      </c>
      <c r="R281" s="6">
        <v>41</v>
      </c>
      <c r="S281" s="6">
        <v>16</v>
      </c>
      <c r="T281" s="6">
        <v>16</v>
      </c>
      <c r="U281" s="6">
        <v>16</v>
      </c>
      <c r="V281" s="6">
        <v>16</v>
      </c>
      <c r="W281" s="6">
        <v>16</v>
      </c>
      <c r="X281" s="6">
        <v>16</v>
      </c>
      <c r="Y281" s="6">
        <v>16</v>
      </c>
      <c r="Z281" s="6">
        <v>-11</v>
      </c>
      <c r="AA281" s="7" t="s">
        <v>1252</v>
      </c>
      <c r="AB281" s="6">
        <v>-32</v>
      </c>
      <c r="AC281" s="7" t="s">
        <v>1132</v>
      </c>
    </row>
    <row r="282" spans="1:29" hidden="1" x14ac:dyDescent="0.2">
      <c r="A282" s="5" t="s">
        <v>925</v>
      </c>
      <c r="B282" s="5" t="s">
        <v>926</v>
      </c>
      <c r="C282" s="5" t="s">
        <v>927</v>
      </c>
      <c r="D282" s="5" t="s">
        <v>91</v>
      </c>
      <c r="E282" s="5" t="s">
        <v>41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6">
        <v>0</v>
      </c>
      <c r="U282" s="6">
        <v>0</v>
      </c>
      <c r="V282" s="6">
        <v>0</v>
      </c>
      <c r="W282" s="6">
        <v>0</v>
      </c>
      <c r="X282" s="6">
        <v>24</v>
      </c>
      <c r="Y282" s="6">
        <v>46</v>
      </c>
      <c r="Z282" s="6">
        <v>0</v>
      </c>
      <c r="AA282" s="7">
        <v>0</v>
      </c>
      <c r="AB282" s="6">
        <v>46</v>
      </c>
      <c r="AC282" s="7">
        <v>0</v>
      </c>
    </row>
    <row r="283" spans="1:29" hidden="1" x14ac:dyDescent="0.2">
      <c r="A283" s="5" t="s">
        <v>928</v>
      </c>
      <c r="B283" s="5" t="s">
        <v>929</v>
      </c>
      <c r="C283" s="5" t="s">
        <v>930</v>
      </c>
      <c r="D283" s="5" t="s">
        <v>62</v>
      </c>
      <c r="E283" s="5" t="s">
        <v>41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7">
        <v>0</v>
      </c>
      <c r="AB283" s="6">
        <v>0</v>
      </c>
      <c r="AC283" s="7">
        <v>0</v>
      </c>
    </row>
    <row r="284" spans="1:29" hidden="1" x14ac:dyDescent="0.2">
      <c r="A284" s="5" t="s">
        <v>932</v>
      </c>
      <c r="B284" s="5" t="s">
        <v>933</v>
      </c>
      <c r="C284" s="5" t="s">
        <v>934</v>
      </c>
      <c r="D284" s="5" t="s">
        <v>62</v>
      </c>
      <c r="E284" s="5" t="s">
        <v>41</v>
      </c>
      <c r="F284" s="6">
        <v>3863.114</v>
      </c>
      <c r="G284" s="6">
        <v>3727.33</v>
      </c>
      <c r="H284" s="6">
        <v>3662.3330000000001</v>
      </c>
      <c r="I284" s="6">
        <v>3639.9229999999998</v>
      </c>
      <c r="J284" s="6">
        <v>3623.7109999999998</v>
      </c>
      <c r="K284" s="6">
        <v>3494.14</v>
      </c>
      <c r="L284" s="6">
        <v>3384.4580000000001</v>
      </c>
      <c r="M284" s="6">
        <v>3490.4760000000001</v>
      </c>
      <c r="N284" s="6">
        <v>3483.2739999999999</v>
      </c>
      <c r="O284" s="6">
        <v>3565.1370000000002</v>
      </c>
      <c r="P284" s="6">
        <v>3731</v>
      </c>
      <c r="Q284" s="6">
        <v>3719</v>
      </c>
      <c r="R284" s="6">
        <v>3471</v>
      </c>
      <c r="S284" s="6">
        <v>3554</v>
      </c>
      <c r="T284" s="6">
        <v>3650</v>
      </c>
      <c r="U284" s="6">
        <v>4022.8290000000002</v>
      </c>
      <c r="V284" s="6">
        <v>3774.5990000000002</v>
      </c>
      <c r="W284" s="6">
        <v>3738.884</v>
      </c>
      <c r="X284" s="6">
        <v>3809.654</v>
      </c>
      <c r="Y284" s="6">
        <v>3702.1350000000002</v>
      </c>
      <c r="Z284" s="6">
        <v>-132.114</v>
      </c>
      <c r="AA284" s="7" t="s">
        <v>1253</v>
      </c>
      <c r="AB284" s="6">
        <v>-28.864999999999998</v>
      </c>
      <c r="AC284" s="7" t="s">
        <v>1254</v>
      </c>
    </row>
    <row r="285" spans="1:29" hidden="1" x14ac:dyDescent="0.2">
      <c r="A285" s="5" t="s">
        <v>935</v>
      </c>
      <c r="B285" s="5" t="s">
        <v>936</v>
      </c>
      <c r="C285" s="5" t="s">
        <v>937</v>
      </c>
      <c r="D285" s="5" t="s">
        <v>91</v>
      </c>
      <c r="E285" s="5" t="s">
        <v>41</v>
      </c>
      <c r="F285" s="6">
        <v>112</v>
      </c>
      <c r="G285" s="6">
        <v>123.78400000000001</v>
      </c>
      <c r="H285" s="6">
        <v>134.29499999999999</v>
      </c>
      <c r="I285" s="6">
        <v>151.49600000000001</v>
      </c>
      <c r="J285" s="6">
        <v>163.37200000000001</v>
      </c>
      <c r="K285" s="6">
        <v>177.036</v>
      </c>
      <c r="L285" s="6">
        <v>183.77600000000001</v>
      </c>
      <c r="M285" s="6">
        <v>178.667</v>
      </c>
      <c r="N285" s="6">
        <v>193.70500000000001</v>
      </c>
      <c r="O285" s="6">
        <v>223.00399999999999</v>
      </c>
      <c r="P285" s="6">
        <v>213</v>
      </c>
      <c r="Q285" s="6">
        <v>213</v>
      </c>
      <c r="R285" s="6">
        <v>216</v>
      </c>
      <c r="S285" s="6">
        <v>216</v>
      </c>
      <c r="T285" s="6">
        <v>216</v>
      </c>
      <c r="U285" s="6">
        <v>220</v>
      </c>
      <c r="V285" s="6">
        <v>222</v>
      </c>
      <c r="W285" s="6">
        <v>217</v>
      </c>
      <c r="X285" s="6">
        <v>217</v>
      </c>
      <c r="Y285" s="6">
        <v>212</v>
      </c>
      <c r="Z285" s="6">
        <v>101</v>
      </c>
      <c r="AA285" s="7">
        <v>0.90178999999999998</v>
      </c>
      <c r="AB285" s="6">
        <v>-1</v>
      </c>
      <c r="AC285" s="7" t="s">
        <v>1050</v>
      </c>
    </row>
    <row r="286" spans="1:29" hidden="1" x14ac:dyDescent="0.2">
      <c r="A286" s="5" t="s">
        <v>938</v>
      </c>
      <c r="B286" s="5" t="s">
        <v>939</v>
      </c>
      <c r="C286" s="5" t="s">
        <v>940</v>
      </c>
      <c r="D286" s="5" t="s">
        <v>106</v>
      </c>
      <c r="E286" s="5" t="s">
        <v>41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6">
        <v>0</v>
      </c>
      <c r="U286" s="6">
        <v>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7">
        <v>0</v>
      </c>
      <c r="AB286" s="6">
        <v>0</v>
      </c>
      <c r="AC286" s="7">
        <v>0</v>
      </c>
    </row>
    <row r="287" spans="1:29" hidden="1" x14ac:dyDescent="0.2">
      <c r="A287" s="5" t="s">
        <v>941</v>
      </c>
      <c r="B287" s="5" t="s">
        <v>942</v>
      </c>
      <c r="C287" s="5" t="s">
        <v>943</v>
      </c>
      <c r="D287" s="5" t="s">
        <v>73</v>
      </c>
      <c r="E287" s="5" t="s">
        <v>41</v>
      </c>
      <c r="F287" s="6">
        <v>2</v>
      </c>
      <c r="G287" s="6">
        <v>2.7360000000000002</v>
      </c>
      <c r="H287" s="6">
        <v>3.71</v>
      </c>
      <c r="I287" s="6">
        <v>4.4390000000000001</v>
      </c>
      <c r="J287" s="6">
        <v>5.2690000000000001</v>
      </c>
      <c r="K287" s="6">
        <v>6.2690000000000001</v>
      </c>
      <c r="L287" s="6">
        <v>7.0910000000000002</v>
      </c>
      <c r="M287" s="6">
        <v>8.51</v>
      </c>
      <c r="N287" s="6">
        <v>8.9600000000000009</v>
      </c>
      <c r="O287" s="6">
        <v>10.068</v>
      </c>
      <c r="P287" s="6">
        <v>10</v>
      </c>
      <c r="Q287" s="6">
        <v>10</v>
      </c>
      <c r="R287" s="6">
        <v>10</v>
      </c>
      <c r="S287" s="6">
        <v>10</v>
      </c>
      <c r="T287" s="6">
        <v>10</v>
      </c>
      <c r="U287" s="6">
        <v>10</v>
      </c>
      <c r="V287" s="6">
        <v>10</v>
      </c>
      <c r="W287" s="6">
        <v>10</v>
      </c>
      <c r="X287" s="6">
        <v>10</v>
      </c>
      <c r="Y287" s="6">
        <v>10</v>
      </c>
      <c r="Z287" s="6">
        <v>8</v>
      </c>
      <c r="AA287" s="7">
        <v>4</v>
      </c>
      <c r="AB287" s="6">
        <v>0</v>
      </c>
      <c r="AC287" s="7">
        <v>0</v>
      </c>
    </row>
    <row r="288" spans="1:29" hidden="1" x14ac:dyDescent="0.2">
      <c r="A288" s="5" t="s">
        <v>944</v>
      </c>
      <c r="B288" s="5" t="s">
        <v>945</v>
      </c>
      <c r="C288" s="5" t="s">
        <v>946</v>
      </c>
      <c r="D288" s="5" t="s">
        <v>49</v>
      </c>
      <c r="E288" s="5" t="s">
        <v>41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7">
        <v>0</v>
      </c>
      <c r="AB288" s="6">
        <v>0</v>
      </c>
      <c r="AC288" s="7">
        <v>0</v>
      </c>
    </row>
    <row r="289" spans="1:29" hidden="1" x14ac:dyDescent="0.2">
      <c r="A289" s="5" t="s">
        <v>949</v>
      </c>
      <c r="B289" s="5" t="s">
        <v>950</v>
      </c>
      <c r="C289" s="5" t="s">
        <v>951</v>
      </c>
      <c r="D289" s="5" t="s">
        <v>106</v>
      </c>
      <c r="E289" s="5" t="s">
        <v>41</v>
      </c>
      <c r="F289" s="6">
        <v>15</v>
      </c>
      <c r="G289" s="6">
        <v>13.541</v>
      </c>
      <c r="H289" s="6">
        <v>14.134</v>
      </c>
      <c r="I289" s="6">
        <v>13.648999999999999</v>
      </c>
      <c r="J289" s="6">
        <v>12.855</v>
      </c>
      <c r="K289" s="6">
        <v>12.526</v>
      </c>
      <c r="L289" s="6">
        <v>12.353</v>
      </c>
      <c r="M289" s="6">
        <v>11.87</v>
      </c>
      <c r="N289" s="6">
        <v>11.439</v>
      </c>
      <c r="O289" s="6">
        <v>10.327</v>
      </c>
      <c r="P289" s="6">
        <v>10</v>
      </c>
      <c r="Q289" s="6">
        <v>10</v>
      </c>
      <c r="R289" s="6">
        <v>10</v>
      </c>
      <c r="S289" s="6">
        <v>10</v>
      </c>
      <c r="T289" s="6">
        <v>10</v>
      </c>
      <c r="U289" s="6">
        <v>10</v>
      </c>
      <c r="V289" s="6">
        <v>10</v>
      </c>
      <c r="W289" s="6">
        <v>10</v>
      </c>
      <c r="X289" s="6">
        <v>10</v>
      </c>
      <c r="Y289" s="6">
        <v>10</v>
      </c>
      <c r="Z289" s="6">
        <v>-5</v>
      </c>
      <c r="AA289" s="7" t="s">
        <v>1155</v>
      </c>
      <c r="AB289" s="6">
        <v>0</v>
      </c>
      <c r="AC289" s="7">
        <v>0</v>
      </c>
    </row>
    <row r="290" spans="1:29" hidden="1" x14ac:dyDescent="0.2">
      <c r="A290" s="5" t="s">
        <v>953</v>
      </c>
      <c r="B290" s="5" t="s">
        <v>954</v>
      </c>
      <c r="C290" s="5" t="s">
        <v>955</v>
      </c>
      <c r="D290" s="5" t="s">
        <v>49</v>
      </c>
      <c r="E290" s="5" t="s">
        <v>41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6">
        <v>0</v>
      </c>
      <c r="U290" s="6">
        <v>0</v>
      </c>
      <c r="V290" s="6">
        <v>0</v>
      </c>
      <c r="W290" s="6">
        <v>0</v>
      </c>
      <c r="X290" s="6">
        <v>0</v>
      </c>
      <c r="Y290" s="6">
        <v>0</v>
      </c>
      <c r="Z290" s="6">
        <v>0</v>
      </c>
      <c r="AA290" s="7">
        <v>0</v>
      </c>
      <c r="AB290" s="6">
        <v>0</v>
      </c>
      <c r="AC290" s="7">
        <v>0</v>
      </c>
    </row>
    <row r="291" spans="1:29" hidden="1" x14ac:dyDescent="0.2">
      <c r="A291" s="5" t="s">
        <v>956</v>
      </c>
      <c r="B291" s="5" t="s">
        <v>957</v>
      </c>
      <c r="C291" s="5" t="s">
        <v>958</v>
      </c>
      <c r="D291" s="5" t="s">
        <v>106</v>
      </c>
      <c r="E291" s="5" t="s">
        <v>41</v>
      </c>
      <c r="F291" s="6">
        <v>721.00199999999995</v>
      </c>
      <c r="G291" s="6">
        <v>686.39</v>
      </c>
      <c r="H291" s="6">
        <v>725.20399999999995</v>
      </c>
      <c r="I291" s="6">
        <v>720.45600000000002</v>
      </c>
      <c r="J291" s="6">
        <v>715.16700000000003</v>
      </c>
      <c r="K291" s="6">
        <v>745</v>
      </c>
      <c r="L291" s="6">
        <v>730.84199999999998</v>
      </c>
      <c r="M291" s="6">
        <v>735.53099999999995</v>
      </c>
      <c r="N291" s="6">
        <v>714.58100000000002</v>
      </c>
      <c r="O291" s="6">
        <v>675.07500000000005</v>
      </c>
      <c r="P291" s="6">
        <v>645</v>
      </c>
      <c r="Q291" s="6">
        <v>702</v>
      </c>
      <c r="R291" s="6">
        <v>758</v>
      </c>
      <c r="S291" s="6">
        <v>690</v>
      </c>
      <c r="T291" s="6">
        <v>721</v>
      </c>
      <c r="U291" s="6">
        <v>718</v>
      </c>
      <c r="V291" s="6">
        <v>716</v>
      </c>
      <c r="W291" s="6">
        <v>756</v>
      </c>
      <c r="X291" s="6">
        <v>767</v>
      </c>
      <c r="Y291" s="6">
        <v>795</v>
      </c>
      <c r="Z291" s="6">
        <v>-76.001999999999995</v>
      </c>
      <c r="AA291" s="7" t="s">
        <v>1255</v>
      </c>
      <c r="AB291" s="6">
        <v>150</v>
      </c>
      <c r="AC291" s="7">
        <v>0.23255999999999999</v>
      </c>
    </row>
    <row r="292" spans="1:29" hidden="1" x14ac:dyDescent="0.2">
      <c r="A292" s="5" t="s">
        <v>959</v>
      </c>
      <c r="B292" s="5" t="s">
        <v>960</v>
      </c>
      <c r="C292" s="5" t="s">
        <v>961</v>
      </c>
      <c r="D292" s="5" t="s">
        <v>49</v>
      </c>
      <c r="E292" s="5" t="s">
        <v>41</v>
      </c>
      <c r="F292" s="6">
        <v>101</v>
      </c>
      <c r="G292" s="6">
        <v>104.126</v>
      </c>
      <c r="H292" s="6">
        <v>101.039</v>
      </c>
      <c r="I292" s="6">
        <v>98.007999999999996</v>
      </c>
      <c r="J292" s="6">
        <v>91.685000000000002</v>
      </c>
      <c r="K292" s="6">
        <v>86.661000000000001</v>
      </c>
      <c r="L292" s="6">
        <v>82.709000000000003</v>
      </c>
      <c r="M292" s="6">
        <v>79.653000000000006</v>
      </c>
      <c r="N292" s="6">
        <v>73.28</v>
      </c>
      <c r="O292" s="6">
        <v>70.884</v>
      </c>
      <c r="P292" s="6">
        <v>70</v>
      </c>
      <c r="Q292" s="6">
        <v>70</v>
      </c>
      <c r="R292" s="6">
        <v>70</v>
      </c>
      <c r="S292" s="6">
        <v>70</v>
      </c>
      <c r="T292" s="6">
        <v>70</v>
      </c>
      <c r="U292" s="6">
        <v>70</v>
      </c>
      <c r="V292" s="6">
        <v>70</v>
      </c>
      <c r="W292" s="6">
        <v>70</v>
      </c>
      <c r="X292" s="6">
        <v>70</v>
      </c>
      <c r="Y292" s="6">
        <v>70</v>
      </c>
      <c r="Z292" s="6">
        <v>-31</v>
      </c>
      <c r="AA292" s="7" t="s">
        <v>1256</v>
      </c>
      <c r="AB292" s="6">
        <v>0</v>
      </c>
      <c r="AC292" s="7">
        <v>0</v>
      </c>
    </row>
    <row r="293" spans="1:29" hidden="1" x14ac:dyDescent="0.2">
      <c r="A293" s="5" t="s">
        <v>962</v>
      </c>
      <c r="B293" s="5" t="s">
        <v>963</v>
      </c>
      <c r="C293" s="5" t="s">
        <v>964</v>
      </c>
      <c r="D293" s="5" t="s">
        <v>91</v>
      </c>
      <c r="E293" s="5" t="s">
        <v>41</v>
      </c>
      <c r="F293" s="6">
        <v>238</v>
      </c>
      <c r="G293" s="6">
        <v>224.25</v>
      </c>
      <c r="H293" s="6">
        <v>207.64</v>
      </c>
      <c r="I293" s="6">
        <v>199.72800000000001</v>
      </c>
      <c r="J293" s="6">
        <v>183.09899999999999</v>
      </c>
      <c r="K293" s="6">
        <v>167.77600000000001</v>
      </c>
      <c r="L293" s="6">
        <v>146.07900000000001</v>
      </c>
      <c r="M293" s="6">
        <v>117.74</v>
      </c>
      <c r="N293" s="6">
        <v>104.08499999999999</v>
      </c>
      <c r="O293" s="6">
        <v>95.396000000000001</v>
      </c>
      <c r="P293" s="6">
        <v>70</v>
      </c>
      <c r="Q293" s="6">
        <v>70</v>
      </c>
      <c r="R293" s="6">
        <v>67</v>
      </c>
      <c r="S293" s="6">
        <v>69</v>
      </c>
      <c r="T293" s="6">
        <v>60</v>
      </c>
      <c r="U293" s="6">
        <v>72</v>
      </c>
      <c r="V293" s="6">
        <v>69</v>
      </c>
      <c r="W293" s="6">
        <v>72</v>
      </c>
      <c r="X293" s="6">
        <v>71</v>
      </c>
      <c r="Y293" s="6">
        <v>67</v>
      </c>
      <c r="Z293" s="6">
        <v>-168</v>
      </c>
      <c r="AA293" s="7" t="s">
        <v>1257</v>
      </c>
      <c r="AB293" s="6">
        <v>-3</v>
      </c>
      <c r="AC293" s="7" t="s">
        <v>1258</v>
      </c>
    </row>
    <row r="294" spans="1:29" hidden="1" x14ac:dyDescent="0.2">
      <c r="A294" s="5" t="s">
        <v>965</v>
      </c>
      <c r="B294" s="5" t="s">
        <v>966</v>
      </c>
      <c r="C294" s="5" t="s">
        <v>967</v>
      </c>
      <c r="D294" s="5" t="s">
        <v>40</v>
      </c>
      <c r="E294" s="5" t="s">
        <v>41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6">
        <v>0</v>
      </c>
      <c r="U294" s="6">
        <v>0</v>
      </c>
      <c r="V294" s="6">
        <v>0</v>
      </c>
      <c r="W294" s="6">
        <v>0</v>
      </c>
      <c r="X294" s="6">
        <v>0</v>
      </c>
      <c r="Y294" s="6">
        <v>0</v>
      </c>
      <c r="Z294" s="6">
        <v>0</v>
      </c>
      <c r="AA294" s="7">
        <v>0</v>
      </c>
      <c r="AB294" s="6">
        <v>0</v>
      </c>
      <c r="AC294" s="7">
        <v>0</v>
      </c>
    </row>
    <row r="295" spans="1:29" hidden="1" x14ac:dyDescent="0.2">
      <c r="A295" s="5" t="s">
        <v>969</v>
      </c>
      <c r="B295" s="5" t="s">
        <v>970</v>
      </c>
      <c r="C295" s="5" t="s">
        <v>971</v>
      </c>
      <c r="D295" s="5" t="s">
        <v>66</v>
      </c>
      <c r="E295" s="5" t="s">
        <v>41</v>
      </c>
      <c r="F295" s="6">
        <v>452.02199999999999</v>
      </c>
      <c r="G295" s="6">
        <v>458.88299999999998</v>
      </c>
      <c r="H295" s="6">
        <v>470.44200000000001</v>
      </c>
      <c r="I295" s="6">
        <v>488.79899999999998</v>
      </c>
      <c r="J295" s="6">
        <v>507.25700000000001</v>
      </c>
      <c r="K295" s="6">
        <v>553.53200000000004</v>
      </c>
      <c r="L295" s="6">
        <v>586.39099999999996</v>
      </c>
      <c r="M295" s="6">
        <v>553.51400000000001</v>
      </c>
      <c r="N295" s="6">
        <v>555.428</v>
      </c>
      <c r="O295" s="6">
        <v>545.25900000000001</v>
      </c>
      <c r="P295" s="6">
        <v>510</v>
      </c>
      <c r="Q295" s="6">
        <v>498</v>
      </c>
      <c r="R295" s="6">
        <v>490</v>
      </c>
      <c r="S295" s="6">
        <v>479</v>
      </c>
      <c r="T295" s="6">
        <v>513</v>
      </c>
      <c r="U295" s="6">
        <v>487</v>
      </c>
      <c r="V295" s="6">
        <v>477</v>
      </c>
      <c r="W295" s="6">
        <v>465</v>
      </c>
      <c r="X295" s="6">
        <v>456</v>
      </c>
      <c r="Y295" s="6">
        <v>416</v>
      </c>
      <c r="Z295" s="6">
        <v>57.978000000000002</v>
      </c>
      <c r="AA295" s="7">
        <v>0.12826000000000001</v>
      </c>
      <c r="AB295" s="6">
        <v>-94</v>
      </c>
      <c r="AC295" s="7" t="s">
        <v>1259</v>
      </c>
    </row>
    <row r="296" spans="1:29" hidden="1" x14ac:dyDescent="0.2">
      <c r="A296" s="5" t="s">
        <v>972</v>
      </c>
      <c r="B296" s="5" t="s">
        <v>973</v>
      </c>
      <c r="C296" s="5" t="s">
        <v>974</v>
      </c>
      <c r="D296" s="5" t="s">
        <v>73</v>
      </c>
      <c r="E296" s="5" t="s">
        <v>41</v>
      </c>
      <c r="F296" s="6">
        <v>15</v>
      </c>
      <c r="G296" s="6">
        <v>21.396999999999998</v>
      </c>
      <c r="H296" s="6">
        <v>27.603999999999999</v>
      </c>
      <c r="I296" s="6">
        <v>33.956000000000003</v>
      </c>
      <c r="J296" s="6">
        <v>40.655000000000001</v>
      </c>
      <c r="K296" s="6">
        <v>47.429000000000002</v>
      </c>
      <c r="L296" s="6">
        <v>58.093000000000004</v>
      </c>
      <c r="M296" s="6">
        <v>63.036999999999999</v>
      </c>
      <c r="N296" s="6">
        <v>71.617000000000004</v>
      </c>
      <c r="O296" s="6">
        <v>77.531000000000006</v>
      </c>
      <c r="P296" s="6">
        <v>82</v>
      </c>
      <c r="Q296" s="6">
        <v>82</v>
      </c>
      <c r="R296" s="6">
        <v>82</v>
      </c>
      <c r="S296" s="6">
        <v>82</v>
      </c>
      <c r="T296" s="6">
        <v>82</v>
      </c>
      <c r="U296" s="6">
        <v>82</v>
      </c>
      <c r="V296" s="6">
        <v>82</v>
      </c>
      <c r="W296" s="6">
        <v>82</v>
      </c>
      <c r="X296" s="6">
        <v>82</v>
      </c>
      <c r="Y296" s="6">
        <v>82</v>
      </c>
      <c r="Z296" s="6">
        <v>67</v>
      </c>
      <c r="AA296" s="7">
        <v>4.4666699999999997</v>
      </c>
      <c r="AB296" s="6">
        <v>0</v>
      </c>
      <c r="AC296" s="7">
        <v>0</v>
      </c>
    </row>
    <row r="297" spans="1:29" hidden="1" x14ac:dyDescent="0.2">
      <c r="A297" s="5" t="s">
        <v>975</v>
      </c>
      <c r="B297" s="5" t="s">
        <v>976</v>
      </c>
      <c r="C297" s="5" t="s">
        <v>977</v>
      </c>
      <c r="D297" s="5" t="s">
        <v>49</v>
      </c>
      <c r="E297" s="5" t="s">
        <v>41</v>
      </c>
      <c r="F297" s="6">
        <v>9.0079999999999991</v>
      </c>
      <c r="G297" s="6">
        <v>9.6120000000000001</v>
      </c>
      <c r="H297" s="6">
        <v>10.083</v>
      </c>
      <c r="I297" s="6">
        <v>10.664</v>
      </c>
      <c r="J297" s="6">
        <v>11.666</v>
      </c>
      <c r="K297" s="6">
        <v>12.868</v>
      </c>
      <c r="L297" s="6">
        <v>14.090999999999999</v>
      </c>
      <c r="M297" s="6">
        <v>14.438000000000001</v>
      </c>
      <c r="N297" s="6">
        <v>15.006</v>
      </c>
      <c r="O297" s="6">
        <v>15.127000000000001</v>
      </c>
      <c r="P297" s="6">
        <v>13</v>
      </c>
      <c r="Q297" s="6">
        <v>12</v>
      </c>
      <c r="R297" s="6">
        <v>13</v>
      </c>
      <c r="S297" s="6">
        <v>13</v>
      </c>
      <c r="T297" s="6">
        <v>12</v>
      </c>
      <c r="U297" s="6">
        <v>11</v>
      </c>
      <c r="V297" s="6">
        <v>10</v>
      </c>
      <c r="W297" s="6">
        <v>10</v>
      </c>
      <c r="X297" s="6">
        <v>17</v>
      </c>
      <c r="Y297" s="6">
        <v>17</v>
      </c>
      <c r="Z297" s="6">
        <v>3.992</v>
      </c>
      <c r="AA297" s="7">
        <v>0.44316</v>
      </c>
      <c r="AB297" s="6">
        <v>4</v>
      </c>
      <c r="AC297" s="7">
        <v>0.30769000000000002</v>
      </c>
    </row>
    <row r="298" spans="1:29" hidden="1" x14ac:dyDescent="0.2">
      <c r="A298" s="5" t="s">
        <v>979</v>
      </c>
      <c r="B298" s="5" t="s">
        <v>980</v>
      </c>
      <c r="C298" s="5" t="s">
        <v>981</v>
      </c>
      <c r="D298" s="5" t="s">
        <v>40</v>
      </c>
      <c r="E298" s="5" t="s">
        <v>41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7">
        <v>0</v>
      </c>
      <c r="AB298" s="6">
        <v>0</v>
      </c>
      <c r="AC298" s="7">
        <v>0</v>
      </c>
    </row>
    <row r="299" spans="1:29" hidden="1" x14ac:dyDescent="0.2">
      <c r="A299" s="5" t="s">
        <v>983</v>
      </c>
      <c r="B299" s="5" t="s">
        <v>984</v>
      </c>
      <c r="C299" s="5" t="s">
        <v>985</v>
      </c>
      <c r="D299" s="5" t="s">
        <v>106</v>
      </c>
      <c r="E299" s="5" t="s">
        <v>41</v>
      </c>
      <c r="F299" s="6">
        <v>96.01</v>
      </c>
      <c r="G299" s="6">
        <v>98.296999999999997</v>
      </c>
      <c r="H299" s="6">
        <v>100.373</v>
      </c>
      <c r="I299" s="6">
        <v>101.795</v>
      </c>
      <c r="J299" s="6">
        <v>104.43899999999999</v>
      </c>
      <c r="K299" s="6">
        <v>106.626</v>
      </c>
      <c r="L299" s="6">
        <v>109.517</v>
      </c>
      <c r="M299" s="6">
        <v>112.77</v>
      </c>
      <c r="N299" s="6">
        <v>116.46</v>
      </c>
      <c r="O299" s="6">
        <v>119.46</v>
      </c>
      <c r="P299" s="6">
        <v>122</v>
      </c>
      <c r="Q299" s="6">
        <v>122</v>
      </c>
      <c r="R299" s="6">
        <v>122</v>
      </c>
      <c r="S299" s="6">
        <v>122</v>
      </c>
      <c r="T299" s="6">
        <v>122</v>
      </c>
      <c r="U299" s="6">
        <v>122</v>
      </c>
      <c r="V299" s="6">
        <v>122</v>
      </c>
      <c r="W299" s="6">
        <v>122</v>
      </c>
      <c r="X299" s="6">
        <v>122</v>
      </c>
      <c r="Y299" s="6">
        <v>122</v>
      </c>
      <c r="Z299" s="6">
        <v>25.99</v>
      </c>
      <c r="AA299" s="7">
        <v>0.2707</v>
      </c>
      <c r="AB299" s="6">
        <v>0</v>
      </c>
      <c r="AC299" s="7">
        <v>0</v>
      </c>
    </row>
    <row r="300" spans="1:29" hidden="1" x14ac:dyDescent="0.2">
      <c r="A300" s="5" t="s">
        <v>987</v>
      </c>
      <c r="B300" s="5" t="s">
        <v>988</v>
      </c>
      <c r="C300" s="5" t="s">
        <v>989</v>
      </c>
      <c r="D300" s="5" t="s">
        <v>40</v>
      </c>
      <c r="E300" s="5" t="s">
        <v>41</v>
      </c>
      <c r="F300" s="6">
        <v>0</v>
      </c>
      <c r="G300" s="6">
        <v>1.19</v>
      </c>
      <c r="H300" s="6">
        <v>2.5739999999999998</v>
      </c>
      <c r="I300" s="6">
        <v>3.6920000000000002</v>
      </c>
      <c r="J300" s="6">
        <v>4.8440000000000003</v>
      </c>
      <c r="K300" s="6">
        <v>6.1959999999999997</v>
      </c>
      <c r="L300" s="6">
        <v>8.0060000000000002</v>
      </c>
      <c r="M300" s="6">
        <v>9.5640000000000001</v>
      </c>
      <c r="N300" s="6">
        <v>10.206</v>
      </c>
      <c r="O300" s="6">
        <v>11.2</v>
      </c>
      <c r="P300" s="6">
        <v>12</v>
      </c>
      <c r="Q300" s="6">
        <v>12</v>
      </c>
      <c r="R300" s="6">
        <v>12</v>
      </c>
      <c r="S300" s="6">
        <v>12</v>
      </c>
      <c r="T300" s="6">
        <v>12</v>
      </c>
      <c r="U300" s="6">
        <v>12</v>
      </c>
      <c r="V300" s="6">
        <v>12</v>
      </c>
      <c r="W300" s="6">
        <v>12</v>
      </c>
      <c r="X300" s="6">
        <v>12</v>
      </c>
      <c r="Y300" s="6">
        <v>12</v>
      </c>
      <c r="Z300" s="6">
        <v>12</v>
      </c>
      <c r="AA300" s="7">
        <v>0</v>
      </c>
      <c r="AB300" s="6">
        <v>0</v>
      </c>
      <c r="AC300" s="7">
        <v>0</v>
      </c>
    </row>
    <row r="301" spans="1:29" hidden="1" x14ac:dyDescent="0.2">
      <c r="A301" s="5" t="s">
        <v>990</v>
      </c>
      <c r="B301" s="5" t="s">
        <v>991</v>
      </c>
      <c r="C301" s="5" t="s">
        <v>992</v>
      </c>
      <c r="D301" s="5" t="s">
        <v>40</v>
      </c>
      <c r="E301" s="5" t="s">
        <v>41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7">
        <v>0</v>
      </c>
      <c r="AB301" s="6">
        <v>0</v>
      </c>
      <c r="AC301" s="7">
        <v>0</v>
      </c>
    </row>
    <row r="302" spans="1:29" hidden="1" x14ac:dyDescent="0.2">
      <c r="A302" s="5" t="s">
        <v>995</v>
      </c>
      <c r="B302" s="5" t="s">
        <v>996</v>
      </c>
      <c r="C302" s="5" t="s">
        <v>997</v>
      </c>
      <c r="D302" s="5" t="s">
        <v>73</v>
      </c>
      <c r="E302" s="5" t="s">
        <v>41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7">
        <v>0</v>
      </c>
      <c r="AB302" s="6">
        <v>0</v>
      </c>
      <c r="AC302" s="7">
        <v>0</v>
      </c>
    </row>
    <row r="303" spans="1:29" hidden="1" x14ac:dyDescent="0.2">
      <c r="A303" s="5" t="s">
        <v>999</v>
      </c>
      <c r="B303" s="5" t="s">
        <v>216</v>
      </c>
      <c r="C303" s="5" t="s">
        <v>1000</v>
      </c>
      <c r="D303" s="5" t="s">
        <v>73</v>
      </c>
      <c r="E303" s="5" t="s">
        <v>41</v>
      </c>
      <c r="F303" s="6">
        <v>161</v>
      </c>
      <c r="G303" s="6">
        <v>161.80099999999999</v>
      </c>
      <c r="H303" s="6">
        <v>151.50700000000001</v>
      </c>
      <c r="I303" s="6">
        <v>144.32400000000001</v>
      </c>
      <c r="J303" s="6">
        <v>135.797</v>
      </c>
      <c r="K303" s="6">
        <v>130.07300000000001</v>
      </c>
      <c r="L303" s="6">
        <v>123.121</v>
      </c>
      <c r="M303" s="6">
        <v>113.816</v>
      </c>
      <c r="N303" s="6">
        <v>107.83499999999999</v>
      </c>
      <c r="O303" s="6">
        <v>104.07299999999999</v>
      </c>
      <c r="P303" s="6">
        <v>98</v>
      </c>
      <c r="Q303" s="6">
        <v>96</v>
      </c>
      <c r="R303" s="6">
        <v>99</v>
      </c>
      <c r="S303" s="6">
        <v>99</v>
      </c>
      <c r="T303" s="6">
        <v>102</v>
      </c>
      <c r="U303" s="6">
        <v>86</v>
      </c>
      <c r="V303" s="6">
        <v>83</v>
      </c>
      <c r="W303" s="6">
        <v>91</v>
      </c>
      <c r="X303" s="6">
        <v>94</v>
      </c>
      <c r="Y303" s="6">
        <v>94</v>
      </c>
      <c r="Z303" s="6">
        <v>-63</v>
      </c>
      <c r="AA303" s="7" t="s">
        <v>1260</v>
      </c>
      <c r="AB303" s="6">
        <v>-4</v>
      </c>
      <c r="AC303" s="7" t="s">
        <v>1261</v>
      </c>
    </row>
    <row r="304" spans="1:29" hidden="1" x14ac:dyDescent="0.2">
      <c r="A304" s="5" t="s">
        <v>1001</v>
      </c>
      <c r="B304" s="5" t="s">
        <v>1002</v>
      </c>
      <c r="C304" s="5" t="s">
        <v>1003</v>
      </c>
      <c r="D304" s="5" t="s">
        <v>91</v>
      </c>
      <c r="E304" s="5" t="s">
        <v>41</v>
      </c>
      <c r="F304" s="6">
        <v>2084.0509999999999</v>
      </c>
      <c r="G304" s="6">
        <v>2127.4430000000002</v>
      </c>
      <c r="H304" s="6">
        <v>2153.2649999999999</v>
      </c>
      <c r="I304" s="6">
        <v>2244.0790000000002</v>
      </c>
      <c r="J304" s="6">
        <v>2283.7800000000002</v>
      </c>
      <c r="K304" s="6">
        <v>2334.92</v>
      </c>
      <c r="L304" s="6">
        <v>2339.2260000000001</v>
      </c>
      <c r="M304" s="6">
        <v>2267.489</v>
      </c>
      <c r="N304" s="6">
        <v>2332.5210000000002</v>
      </c>
      <c r="O304" s="6">
        <v>2478.5700000000002</v>
      </c>
      <c r="P304" s="6">
        <v>2385</v>
      </c>
      <c r="Q304" s="6">
        <v>2348</v>
      </c>
      <c r="R304" s="6">
        <v>2370</v>
      </c>
      <c r="S304" s="6">
        <v>2331</v>
      </c>
      <c r="T304" s="6">
        <v>2375</v>
      </c>
      <c r="U304" s="6">
        <v>2451</v>
      </c>
      <c r="V304" s="6">
        <v>2451</v>
      </c>
      <c r="W304" s="6">
        <v>2448</v>
      </c>
      <c r="X304" s="6">
        <v>2487</v>
      </c>
      <c r="Y304" s="6">
        <v>2512</v>
      </c>
      <c r="Z304" s="6">
        <v>300.94900000000001</v>
      </c>
      <c r="AA304" s="7">
        <v>0.14441000000000001</v>
      </c>
      <c r="AB304" s="6">
        <v>127</v>
      </c>
      <c r="AC304" s="7">
        <v>5.3249999999999999E-2</v>
      </c>
    </row>
    <row r="305" spans="1:29" hidden="1" x14ac:dyDescent="0.2">
      <c r="A305" s="5" t="s">
        <v>1004</v>
      </c>
      <c r="B305" s="5" t="s">
        <v>1005</v>
      </c>
      <c r="C305" s="5" t="s">
        <v>1006</v>
      </c>
      <c r="D305" s="5" t="s">
        <v>40</v>
      </c>
      <c r="E305" s="5" t="s">
        <v>41</v>
      </c>
      <c r="F305" s="6">
        <v>110.78100000000001</v>
      </c>
      <c r="G305" s="6">
        <v>115.06100000000001</v>
      </c>
      <c r="H305" s="6">
        <v>119.569</v>
      </c>
      <c r="I305" s="6">
        <v>125.084</v>
      </c>
      <c r="J305" s="6">
        <v>129.90600000000001</v>
      </c>
      <c r="K305" s="6">
        <v>136.333</v>
      </c>
      <c r="L305" s="6">
        <v>145.554</v>
      </c>
      <c r="M305" s="6">
        <v>150.74799999999999</v>
      </c>
      <c r="N305" s="6">
        <v>154.65600000000001</v>
      </c>
      <c r="O305" s="6">
        <v>146.626</v>
      </c>
      <c r="P305" s="6">
        <v>148</v>
      </c>
      <c r="Q305" s="6">
        <v>148</v>
      </c>
      <c r="R305" s="6">
        <v>148</v>
      </c>
      <c r="S305" s="6">
        <v>148</v>
      </c>
      <c r="T305" s="6">
        <v>148</v>
      </c>
      <c r="U305" s="6">
        <v>148</v>
      </c>
      <c r="V305" s="6">
        <v>148</v>
      </c>
      <c r="W305" s="6">
        <v>148</v>
      </c>
      <c r="X305" s="6">
        <v>148</v>
      </c>
      <c r="Y305" s="6">
        <v>148</v>
      </c>
      <c r="Z305" s="6">
        <v>37.219000000000001</v>
      </c>
      <c r="AA305" s="7">
        <v>0.33596999999999999</v>
      </c>
      <c r="AB305" s="6">
        <v>0</v>
      </c>
      <c r="AC305" s="7">
        <v>0</v>
      </c>
    </row>
    <row r="306" spans="1:29" hidden="1" x14ac:dyDescent="0.2">
      <c r="A306" s="5" t="s">
        <v>1007</v>
      </c>
      <c r="B306" s="5" t="s">
        <v>1008</v>
      </c>
      <c r="C306" s="5" t="s">
        <v>1009</v>
      </c>
      <c r="D306" s="5" t="s">
        <v>91</v>
      </c>
      <c r="E306" s="5" t="s">
        <v>41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6">
        <v>0</v>
      </c>
      <c r="U306" s="6">
        <v>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7">
        <v>0</v>
      </c>
      <c r="AB306" s="6">
        <v>0</v>
      </c>
      <c r="AC306" s="7">
        <v>0</v>
      </c>
    </row>
    <row r="308" spans="1:29" s="4" customFormat="1" x14ac:dyDescent="0.2">
      <c r="A308" s="4" t="s">
        <v>1010</v>
      </c>
    </row>
    <row r="309" spans="1:29" s="4" customFormat="1" x14ac:dyDescent="0.2">
      <c r="A309" s="4" t="s">
        <v>1011</v>
      </c>
    </row>
    <row r="310" spans="1:29" s="4" customFormat="1" x14ac:dyDescent="0.2">
      <c r="A310" s="4" t="s">
        <v>1012</v>
      </c>
    </row>
    <row r="311" spans="1:29" s="4" customFormat="1" x14ac:dyDescent="0.2">
      <c r="A311" s="4" t="s">
        <v>1013</v>
      </c>
    </row>
    <row r="312" spans="1:29" s="3" customFormat="1" x14ac:dyDescent="0.2">
      <c r="A312" s="3" t="s">
        <v>2</v>
      </c>
    </row>
    <row r="313" spans="1:29" s="4" customFormat="1" x14ac:dyDescent="0.2">
      <c r="A313" s="4" t="s">
        <v>1014</v>
      </c>
    </row>
  </sheetData>
  <autoFilter ref="A11:AC306" xr:uid="{BADA4853-DA74-41AF-B98D-A82F942CD0A5}">
    <filterColumn colId="0">
      <filters>
        <filter val="Steilacoom Historical School District"/>
      </filters>
    </filterColumn>
  </autoFilter>
  <pageMargins left="0.75" right="0.75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AC313"/>
  <sheetViews>
    <sheetView workbookViewId="0">
      <selection activeCell="H327" sqref="H327"/>
    </sheetView>
  </sheetViews>
  <sheetFormatPr defaultColWidth="9.28515625" defaultRowHeight="10.199999999999999" x14ac:dyDescent="0.2"/>
  <cols>
    <col min="1" max="1" width="41.7109375" style="1" bestFit="1" customWidth="1"/>
    <col min="2" max="4" width="11.7109375" style="1" bestFit="1" customWidth="1"/>
    <col min="5" max="5" width="20" style="1" bestFit="1" customWidth="1"/>
    <col min="6" max="29" width="11.7109375" style="1" bestFit="1" customWidth="1"/>
    <col min="30" max="16384" width="9.28515625" style="1"/>
  </cols>
  <sheetData>
    <row r="1" spans="1:29" s="2" customFormat="1" ht="12" x14ac:dyDescent="0.25">
      <c r="A1" s="2" t="s">
        <v>1262</v>
      </c>
    </row>
    <row r="2" spans="1:29" s="2" customFormat="1" ht="12" x14ac:dyDescent="0.25">
      <c r="A2" s="2" t="s">
        <v>1</v>
      </c>
    </row>
    <row r="3" spans="1:29" s="3" customFormat="1" x14ac:dyDescent="0.2">
      <c r="A3" s="3" t="s">
        <v>2</v>
      </c>
    </row>
    <row r="4" spans="1:29" s="4" customFormat="1" x14ac:dyDescent="0.2">
      <c r="A4" s="4" t="s">
        <v>3</v>
      </c>
    </row>
    <row r="5" spans="1:29" s="4" customFormat="1" x14ac:dyDescent="0.2">
      <c r="A5" s="4" t="s">
        <v>4</v>
      </c>
    </row>
    <row r="6" spans="1:29" s="3" customFormat="1" x14ac:dyDescent="0.2">
      <c r="A6" s="3" t="s">
        <v>2</v>
      </c>
    </row>
    <row r="7" spans="1:29" s="4" customFormat="1" x14ac:dyDescent="0.2">
      <c r="A7" s="4" t="s">
        <v>5</v>
      </c>
    </row>
    <row r="8" spans="1:29" s="4" customFormat="1" x14ac:dyDescent="0.2">
      <c r="A8" s="4" t="s">
        <v>6</v>
      </c>
    </row>
    <row r="9" spans="1:29" s="4" customFormat="1" x14ac:dyDescent="0.2">
      <c r="A9" s="4" t="s">
        <v>7</v>
      </c>
    </row>
    <row r="11" spans="1:29" s="11" customFormat="1" ht="69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9" t="s">
        <v>1263</v>
      </c>
      <c r="G11" s="9" t="s">
        <v>1264</v>
      </c>
      <c r="H11" s="9" t="s">
        <v>1265</v>
      </c>
      <c r="I11" s="9" t="s">
        <v>1266</v>
      </c>
      <c r="J11" s="9" t="s">
        <v>1267</v>
      </c>
      <c r="K11" s="9" t="s">
        <v>1268</v>
      </c>
      <c r="L11" s="9" t="s">
        <v>1269</v>
      </c>
      <c r="M11" s="9" t="s">
        <v>1270</v>
      </c>
      <c r="N11" s="9" t="s">
        <v>1271</v>
      </c>
      <c r="O11" s="9" t="s">
        <v>1272</v>
      </c>
      <c r="P11" s="9" t="s">
        <v>1273</v>
      </c>
      <c r="Q11" s="9" t="s">
        <v>1274</v>
      </c>
      <c r="R11" s="9" t="s">
        <v>1275</v>
      </c>
      <c r="S11" s="9" t="s">
        <v>1276</v>
      </c>
      <c r="T11" s="9" t="s">
        <v>1277</v>
      </c>
      <c r="U11" s="9" t="s">
        <v>1278</v>
      </c>
      <c r="V11" s="9" t="s">
        <v>1279</v>
      </c>
      <c r="W11" s="9" t="s">
        <v>1280</v>
      </c>
      <c r="X11" s="9" t="s">
        <v>1281</v>
      </c>
      <c r="Y11" s="9" t="s">
        <v>1282</v>
      </c>
      <c r="Z11" s="9" t="s">
        <v>1283</v>
      </c>
      <c r="AA11" s="10" t="s">
        <v>1284</v>
      </c>
      <c r="AB11" s="9" t="s">
        <v>1285</v>
      </c>
      <c r="AC11" s="10" t="s">
        <v>1286</v>
      </c>
    </row>
    <row r="12" spans="1:29" hidden="1" x14ac:dyDescent="0.2">
      <c r="A12" s="5" t="s">
        <v>37</v>
      </c>
      <c r="B12" s="5" t="s">
        <v>38</v>
      </c>
      <c r="C12" s="5" t="s">
        <v>39</v>
      </c>
      <c r="D12" s="5" t="s">
        <v>40</v>
      </c>
      <c r="E12" s="5" t="s">
        <v>41</v>
      </c>
      <c r="F12" s="6">
        <v>9080.1659999999993</v>
      </c>
      <c r="G12" s="6">
        <v>9017.7099999999991</v>
      </c>
      <c r="H12" s="6">
        <v>8969.2240000000002</v>
      </c>
      <c r="I12" s="6">
        <v>8918.0730000000003</v>
      </c>
      <c r="J12" s="6">
        <v>8900.4670000000006</v>
      </c>
      <c r="K12" s="6">
        <v>8921.1329999999998</v>
      </c>
      <c r="L12" s="6">
        <v>8960.5380000000005</v>
      </c>
      <c r="M12" s="6">
        <v>8956.6610000000001</v>
      </c>
      <c r="N12" s="6">
        <v>8950.8809999999994</v>
      </c>
      <c r="O12" s="6">
        <v>8906.6479999999992</v>
      </c>
      <c r="P12" s="6">
        <v>8833</v>
      </c>
      <c r="Q12" s="6">
        <v>8835.6460000000006</v>
      </c>
      <c r="R12" s="6">
        <v>8841.4719999999998</v>
      </c>
      <c r="S12" s="6">
        <v>8833.56</v>
      </c>
      <c r="T12" s="6">
        <v>8830.5380000000005</v>
      </c>
      <c r="U12" s="6">
        <v>8822.848</v>
      </c>
      <c r="V12" s="6">
        <v>8830.2250000000004</v>
      </c>
      <c r="W12" s="6">
        <v>8833.7659999999996</v>
      </c>
      <c r="X12" s="6">
        <v>8829.0550000000003</v>
      </c>
      <c r="Y12" s="6">
        <v>8836.9930000000004</v>
      </c>
      <c r="Z12" s="6">
        <v>-247.166</v>
      </c>
      <c r="AA12" s="7" t="s">
        <v>1287</v>
      </c>
      <c r="AB12" s="6">
        <v>3.9929999999999999</v>
      </c>
      <c r="AC12" s="7">
        <v>4.4999999999999999E-4</v>
      </c>
    </row>
    <row r="13" spans="1:29" hidden="1" x14ac:dyDescent="0.2">
      <c r="A13" s="5" t="s">
        <v>43</v>
      </c>
      <c r="B13" s="5" t="s">
        <v>44</v>
      </c>
      <c r="C13" s="5" t="s">
        <v>45</v>
      </c>
      <c r="D13" s="5" t="s">
        <v>40</v>
      </c>
      <c r="E13" s="5" t="s">
        <v>41</v>
      </c>
      <c r="F13" s="6">
        <v>1113.894</v>
      </c>
      <c r="G13" s="6">
        <v>1144.537</v>
      </c>
      <c r="H13" s="6">
        <v>1172.1120000000001</v>
      </c>
      <c r="I13" s="6">
        <v>1199.9970000000001</v>
      </c>
      <c r="J13" s="6">
        <v>1231.6569999999999</v>
      </c>
      <c r="K13" s="6">
        <v>1263.028</v>
      </c>
      <c r="L13" s="6">
        <v>1299.529</v>
      </c>
      <c r="M13" s="6">
        <v>1335.885</v>
      </c>
      <c r="N13" s="6">
        <v>1372.3579999999999</v>
      </c>
      <c r="O13" s="6">
        <v>1397.414</v>
      </c>
      <c r="P13" s="6">
        <v>1418</v>
      </c>
      <c r="Q13" s="6">
        <v>1445.5920000000001</v>
      </c>
      <c r="R13" s="6">
        <v>1449.1590000000001</v>
      </c>
      <c r="S13" s="6">
        <v>1452.2909999999999</v>
      </c>
      <c r="T13" s="6">
        <v>1465.1410000000001</v>
      </c>
      <c r="U13" s="6">
        <v>1472.819</v>
      </c>
      <c r="V13" s="6">
        <v>1485.1849999999999</v>
      </c>
      <c r="W13" s="6">
        <v>1519.7170000000001</v>
      </c>
      <c r="X13" s="6">
        <v>1531.2750000000001</v>
      </c>
      <c r="Y13" s="6">
        <v>1554.424</v>
      </c>
      <c r="Z13" s="6">
        <v>304.10599999999999</v>
      </c>
      <c r="AA13" s="7">
        <v>0.27300999999999997</v>
      </c>
      <c r="AB13" s="6">
        <v>136.42400000000001</v>
      </c>
      <c r="AC13" s="7">
        <v>9.6210000000000004E-2</v>
      </c>
    </row>
    <row r="14" spans="1:29" hidden="1" x14ac:dyDescent="0.2">
      <c r="A14" s="5" t="s">
        <v>46</v>
      </c>
      <c r="B14" s="5" t="s">
        <v>47</v>
      </c>
      <c r="C14" s="5" t="s">
        <v>48</v>
      </c>
      <c r="D14" s="5" t="s">
        <v>49</v>
      </c>
      <c r="E14" s="5" t="s">
        <v>41</v>
      </c>
      <c r="F14" s="6">
        <v>245.54400000000001</v>
      </c>
      <c r="G14" s="6">
        <v>245.23599999999999</v>
      </c>
      <c r="H14" s="6">
        <v>244.874</v>
      </c>
      <c r="I14" s="6">
        <v>245.05600000000001</v>
      </c>
      <c r="J14" s="6">
        <v>245.197</v>
      </c>
      <c r="K14" s="6">
        <v>245.65</v>
      </c>
      <c r="L14" s="6">
        <v>247.02600000000001</v>
      </c>
      <c r="M14" s="6">
        <v>248.24700000000001</v>
      </c>
      <c r="N14" s="6">
        <v>249.83099999999999</v>
      </c>
      <c r="O14" s="6">
        <v>248.672</v>
      </c>
      <c r="P14" s="6">
        <v>247</v>
      </c>
      <c r="Q14" s="6">
        <v>247</v>
      </c>
      <c r="R14" s="6">
        <v>246.90100000000001</v>
      </c>
      <c r="S14" s="6">
        <v>246.88499999999999</v>
      </c>
      <c r="T14" s="6">
        <v>247.79599999999999</v>
      </c>
      <c r="U14" s="6">
        <v>247.79599999999999</v>
      </c>
      <c r="V14" s="6">
        <v>248.196</v>
      </c>
      <c r="W14" s="6">
        <v>248.196</v>
      </c>
      <c r="X14" s="6">
        <v>247.744</v>
      </c>
      <c r="Y14" s="6">
        <v>247.565</v>
      </c>
      <c r="Z14" s="6">
        <v>1.456</v>
      </c>
      <c r="AA14" s="7">
        <v>5.9300000000000004E-3</v>
      </c>
      <c r="AB14" s="6">
        <v>0.56499999999999995</v>
      </c>
      <c r="AC14" s="7">
        <v>2.2899999999999999E-3</v>
      </c>
    </row>
    <row r="15" spans="1:29" hidden="1" x14ac:dyDescent="0.2">
      <c r="A15" s="5" t="s">
        <v>52</v>
      </c>
      <c r="B15" s="5" t="s">
        <v>53</v>
      </c>
      <c r="C15" s="5" t="s">
        <v>54</v>
      </c>
      <c r="D15" s="5" t="s">
        <v>55</v>
      </c>
      <c r="E15" s="5" t="s">
        <v>41</v>
      </c>
      <c r="F15" s="6">
        <v>8808.7970000000005</v>
      </c>
      <c r="G15" s="6">
        <v>8963.8179999999993</v>
      </c>
      <c r="H15" s="6">
        <v>9133.1190000000006</v>
      </c>
      <c r="I15" s="6">
        <v>9316.0849999999991</v>
      </c>
      <c r="J15" s="6">
        <v>9513.0280000000002</v>
      </c>
      <c r="K15" s="6">
        <v>9657.94</v>
      </c>
      <c r="L15" s="6">
        <v>9894.5030000000006</v>
      </c>
      <c r="M15" s="6">
        <v>10125.65</v>
      </c>
      <c r="N15" s="6">
        <v>10327.049999999999</v>
      </c>
      <c r="O15" s="6">
        <v>10489.175999999999</v>
      </c>
      <c r="P15" s="6">
        <v>10577</v>
      </c>
      <c r="Q15" s="6">
        <v>10641.941999999999</v>
      </c>
      <c r="R15" s="6">
        <v>10683.875</v>
      </c>
      <c r="S15" s="6">
        <v>10763.267</v>
      </c>
      <c r="T15" s="6">
        <v>10810.04</v>
      </c>
      <c r="U15" s="6">
        <v>10827.691999999999</v>
      </c>
      <c r="V15" s="6">
        <v>10955.282999999999</v>
      </c>
      <c r="W15" s="6">
        <v>11058.523999999999</v>
      </c>
      <c r="X15" s="6">
        <v>11138.192999999999</v>
      </c>
      <c r="Y15" s="6">
        <v>11288.944</v>
      </c>
      <c r="Z15" s="6">
        <v>1768.203</v>
      </c>
      <c r="AA15" s="7">
        <v>0.20072999999999999</v>
      </c>
      <c r="AB15" s="6">
        <v>711.94399999999996</v>
      </c>
      <c r="AC15" s="7">
        <v>6.7309999999999995E-2</v>
      </c>
    </row>
    <row r="16" spans="1:29" hidden="1" x14ac:dyDescent="0.2">
      <c r="A16" s="5" t="s">
        <v>56</v>
      </c>
      <c r="B16" s="5" t="s">
        <v>57</v>
      </c>
      <c r="C16" s="5" t="s">
        <v>58</v>
      </c>
      <c r="D16" s="5" t="s">
        <v>55</v>
      </c>
      <c r="E16" s="5" t="s">
        <v>41</v>
      </c>
      <c r="F16" s="6">
        <v>8841.0669999999991</v>
      </c>
      <c r="G16" s="6">
        <v>9132.0190000000002</v>
      </c>
      <c r="H16" s="6">
        <v>9411.8009999999995</v>
      </c>
      <c r="I16" s="6">
        <v>9688.6990000000005</v>
      </c>
      <c r="J16" s="6">
        <v>9960.2009999999991</v>
      </c>
      <c r="K16" s="6">
        <v>10269.545</v>
      </c>
      <c r="L16" s="6">
        <v>10604.545</v>
      </c>
      <c r="M16" s="6">
        <v>10917.772000000001</v>
      </c>
      <c r="N16" s="6">
        <v>11179.75</v>
      </c>
      <c r="O16" s="6">
        <v>11387.208000000001</v>
      </c>
      <c r="P16" s="6">
        <v>11585</v>
      </c>
      <c r="Q16" s="6">
        <v>11616.964</v>
      </c>
      <c r="R16" s="6">
        <v>11655.210999999999</v>
      </c>
      <c r="S16" s="6">
        <v>11800.516</v>
      </c>
      <c r="T16" s="6">
        <v>11851.227000000001</v>
      </c>
      <c r="U16" s="6">
        <v>11899.268</v>
      </c>
      <c r="V16" s="6">
        <v>11980.999</v>
      </c>
      <c r="W16" s="6">
        <v>12068.636</v>
      </c>
      <c r="X16" s="6">
        <v>12372.05</v>
      </c>
      <c r="Y16" s="6">
        <v>12626.4</v>
      </c>
      <c r="Z16" s="6">
        <v>2743.933</v>
      </c>
      <c r="AA16" s="7">
        <v>0.31036000000000002</v>
      </c>
      <c r="AB16" s="6">
        <v>1041.4000000000001</v>
      </c>
      <c r="AC16" s="7">
        <v>8.9889999999999998E-2</v>
      </c>
    </row>
    <row r="17" spans="1:29" hidden="1" x14ac:dyDescent="0.2">
      <c r="A17" s="5" t="s">
        <v>59</v>
      </c>
      <c r="B17" s="5" t="s">
        <v>60</v>
      </c>
      <c r="C17" s="5" t="s">
        <v>61</v>
      </c>
      <c r="D17" s="5" t="s">
        <v>62</v>
      </c>
      <c r="E17" s="5" t="s">
        <v>41</v>
      </c>
      <c r="F17" s="6">
        <v>1270.9860000000001</v>
      </c>
      <c r="G17" s="6">
        <v>1294.848</v>
      </c>
      <c r="H17" s="6">
        <v>1315.258</v>
      </c>
      <c r="I17" s="6">
        <v>1338.4169999999999</v>
      </c>
      <c r="J17" s="6">
        <v>1361.816</v>
      </c>
      <c r="K17" s="6">
        <v>1391.798</v>
      </c>
      <c r="L17" s="6">
        <v>1425.598</v>
      </c>
      <c r="M17" s="6">
        <v>1459.261</v>
      </c>
      <c r="N17" s="6">
        <v>1484.854</v>
      </c>
      <c r="O17" s="6">
        <v>1508.3109999999999</v>
      </c>
      <c r="P17" s="6">
        <v>1528</v>
      </c>
      <c r="Q17" s="6">
        <v>1532.252</v>
      </c>
      <c r="R17" s="6">
        <v>1538.7249999999999</v>
      </c>
      <c r="S17" s="6">
        <v>1549.5</v>
      </c>
      <c r="T17" s="6">
        <v>1559.0809999999999</v>
      </c>
      <c r="U17" s="6">
        <v>1571.539</v>
      </c>
      <c r="V17" s="6">
        <v>1591.127</v>
      </c>
      <c r="W17" s="6">
        <v>1598.7629999999999</v>
      </c>
      <c r="X17" s="6">
        <v>1613.1110000000001</v>
      </c>
      <c r="Y17" s="6">
        <v>1624.883</v>
      </c>
      <c r="Z17" s="6">
        <v>257.01400000000001</v>
      </c>
      <c r="AA17" s="7">
        <v>0.20222000000000001</v>
      </c>
      <c r="AB17" s="6">
        <v>96.882999999999996</v>
      </c>
      <c r="AC17" s="7">
        <v>6.3409999999999994E-2</v>
      </c>
    </row>
    <row r="18" spans="1:29" hidden="1" x14ac:dyDescent="0.2">
      <c r="A18" s="5" t="s">
        <v>63</v>
      </c>
      <c r="B18" s="5" t="s">
        <v>64</v>
      </c>
      <c r="C18" s="5" t="s">
        <v>65</v>
      </c>
      <c r="D18" s="5" t="s">
        <v>66</v>
      </c>
      <c r="E18" s="5" t="s">
        <v>41</v>
      </c>
      <c r="F18" s="6">
        <v>26778.550999999999</v>
      </c>
      <c r="G18" s="6">
        <v>27399.952000000001</v>
      </c>
      <c r="H18" s="6">
        <v>28027.119999999999</v>
      </c>
      <c r="I18" s="6">
        <v>28612.949000000001</v>
      </c>
      <c r="J18" s="6">
        <v>29220.030999999999</v>
      </c>
      <c r="K18" s="6">
        <v>29777.231</v>
      </c>
      <c r="L18" s="6">
        <v>30348.077000000001</v>
      </c>
      <c r="M18" s="6">
        <v>30941.782999999999</v>
      </c>
      <c r="N18" s="6">
        <v>31503.367999999999</v>
      </c>
      <c r="O18" s="6">
        <v>32094.874</v>
      </c>
      <c r="P18" s="6">
        <v>32762</v>
      </c>
      <c r="Q18" s="6">
        <v>32921.139000000003</v>
      </c>
      <c r="R18" s="6">
        <v>33104.097000000002</v>
      </c>
      <c r="S18" s="6">
        <v>33753.235000000001</v>
      </c>
      <c r="T18" s="6">
        <v>34177.434999999998</v>
      </c>
      <c r="U18" s="6">
        <v>34529.383999999998</v>
      </c>
      <c r="V18" s="6">
        <v>34705.285000000003</v>
      </c>
      <c r="W18" s="6">
        <v>35230.275000000001</v>
      </c>
      <c r="X18" s="6">
        <v>35763.086000000003</v>
      </c>
      <c r="Y18" s="6">
        <v>36475.472999999998</v>
      </c>
      <c r="Z18" s="6">
        <v>5983.4489999999996</v>
      </c>
      <c r="AA18" s="7">
        <v>0.22344</v>
      </c>
      <c r="AB18" s="6">
        <v>3713.473</v>
      </c>
      <c r="AC18" s="7">
        <v>0.11335000000000001</v>
      </c>
    </row>
    <row r="19" spans="1:29" hidden="1" x14ac:dyDescent="0.2">
      <c r="A19" s="5" t="s">
        <v>67</v>
      </c>
      <c r="B19" s="5" t="s">
        <v>68</v>
      </c>
      <c r="C19" s="5" t="s">
        <v>69</v>
      </c>
      <c r="D19" s="5" t="s">
        <v>66</v>
      </c>
      <c r="E19" s="5" t="s">
        <v>41</v>
      </c>
      <c r="F19" s="6">
        <v>8518.1080000000002</v>
      </c>
      <c r="G19" s="6">
        <v>8702.3459999999995</v>
      </c>
      <c r="H19" s="6">
        <v>8916.7890000000007</v>
      </c>
      <c r="I19" s="6">
        <v>9124.2759999999998</v>
      </c>
      <c r="J19" s="6">
        <v>9330.4500000000007</v>
      </c>
      <c r="K19" s="6">
        <v>9539.1020000000008</v>
      </c>
      <c r="L19" s="6">
        <v>9774.4439999999995</v>
      </c>
      <c r="M19" s="6">
        <v>10037.718000000001</v>
      </c>
      <c r="N19" s="6">
        <v>10280.867</v>
      </c>
      <c r="O19" s="6">
        <v>10469.093000000001</v>
      </c>
      <c r="P19" s="6">
        <v>10584</v>
      </c>
      <c r="Q19" s="6">
        <v>10604</v>
      </c>
      <c r="R19" s="6">
        <v>10624</v>
      </c>
      <c r="S19" s="6">
        <v>10669</v>
      </c>
      <c r="T19" s="6">
        <v>10735</v>
      </c>
      <c r="U19" s="6">
        <v>10754</v>
      </c>
      <c r="V19" s="6">
        <v>10832</v>
      </c>
      <c r="W19" s="6">
        <v>10922</v>
      </c>
      <c r="X19" s="6">
        <v>11061</v>
      </c>
      <c r="Y19" s="6">
        <v>11185</v>
      </c>
      <c r="Z19" s="6">
        <v>2065.8919999999998</v>
      </c>
      <c r="AA19" s="7">
        <v>0.24253</v>
      </c>
      <c r="AB19" s="6">
        <v>601</v>
      </c>
      <c r="AC19" s="7">
        <v>5.6779999999999997E-2</v>
      </c>
    </row>
    <row r="20" spans="1:29" hidden="1" x14ac:dyDescent="0.2">
      <c r="A20" s="5" t="s">
        <v>70</v>
      </c>
      <c r="B20" s="5" t="s">
        <v>71</v>
      </c>
      <c r="C20" s="5" t="s">
        <v>72</v>
      </c>
      <c r="D20" s="5" t="s">
        <v>73</v>
      </c>
      <c r="E20" s="5" t="s">
        <v>41</v>
      </c>
      <c r="F20" s="6">
        <v>16219.504999999999</v>
      </c>
      <c r="G20" s="6">
        <v>16830.798999999999</v>
      </c>
      <c r="H20" s="6">
        <v>17686.581999999999</v>
      </c>
      <c r="I20" s="6">
        <v>18440.554</v>
      </c>
      <c r="J20" s="6">
        <v>19244.198</v>
      </c>
      <c r="K20" s="6">
        <v>19998.262999999999</v>
      </c>
      <c r="L20" s="6">
        <v>20763.885999999999</v>
      </c>
      <c r="M20" s="6">
        <v>21401.027999999998</v>
      </c>
      <c r="N20" s="6">
        <v>21976.699000000001</v>
      </c>
      <c r="O20" s="6">
        <v>22424.203000000001</v>
      </c>
      <c r="P20" s="6">
        <v>22718</v>
      </c>
      <c r="Q20" s="6">
        <v>22960.38</v>
      </c>
      <c r="R20" s="6">
        <v>23252.39</v>
      </c>
      <c r="S20" s="6">
        <v>23574.286</v>
      </c>
      <c r="T20" s="6">
        <v>24068.333999999999</v>
      </c>
      <c r="U20" s="6">
        <v>24508.14</v>
      </c>
      <c r="V20" s="6">
        <v>25399.212</v>
      </c>
      <c r="W20" s="6">
        <v>26539.928</v>
      </c>
      <c r="X20" s="6">
        <v>27659.392</v>
      </c>
      <c r="Y20" s="6">
        <v>28555.366999999998</v>
      </c>
      <c r="Z20" s="6">
        <v>6498.4949999999999</v>
      </c>
      <c r="AA20" s="7">
        <v>0.40066000000000002</v>
      </c>
      <c r="AB20" s="6">
        <v>5837.3670000000002</v>
      </c>
      <c r="AC20" s="7">
        <v>0.25695000000000001</v>
      </c>
    </row>
    <row r="21" spans="1:29" hidden="1" x14ac:dyDescent="0.2">
      <c r="A21" s="5" t="s">
        <v>74</v>
      </c>
      <c r="B21" s="5" t="s">
        <v>75</v>
      </c>
      <c r="C21" s="5" t="s">
        <v>76</v>
      </c>
      <c r="D21" s="5" t="s">
        <v>66</v>
      </c>
      <c r="E21" s="5" t="s">
        <v>41</v>
      </c>
      <c r="F21" s="6">
        <v>50106.103000000003</v>
      </c>
      <c r="G21" s="6">
        <v>50777.328000000001</v>
      </c>
      <c r="H21" s="6">
        <v>51454.864000000001</v>
      </c>
      <c r="I21" s="6">
        <v>52056.783000000003</v>
      </c>
      <c r="J21" s="6">
        <v>52692.663999999997</v>
      </c>
      <c r="K21" s="6">
        <v>53233.357000000004</v>
      </c>
      <c r="L21" s="6">
        <v>53783.447999999997</v>
      </c>
      <c r="M21" s="6">
        <v>54377.311000000002</v>
      </c>
      <c r="N21" s="6">
        <v>54937.239000000001</v>
      </c>
      <c r="O21" s="6">
        <v>55577.292000000001</v>
      </c>
      <c r="P21" s="6">
        <v>56376</v>
      </c>
      <c r="Q21" s="6">
        <v>56881.983999999997</v>
      </c>
      <c r="R21" s="6">
        <v>57044.334999999999</v>
      </c>
      <c r="S21" s="6">
        <v>57164.103999999999</v>
      </c>
      <c r="T21" s="6">
        <v>57221.834000000003</v>
      </c>
      <c r="U21" s="6">
        <v>57631.097000000002</v>
      </c>
      <c r="V21" s="6">
        <v>58923.294000000002</v>
      </c>
      <c r="W21" s="6">
        <v>59908.319000000003</v>
      </c>
      <c r="X21" s="6">
        <v>60652.21</v>
      </c>
      <c r="Y21" s="6">
        <v>61853.978999999999</v>
      </c>
      <c r="Z21" s="6">
        <v>6269.8969999999999</v>
      </c>
      <c r="AA21" s="7">
        <v>0.12512999999999999</v>
      </c>
      <c r="AB21" s="6">
        <v>5477.9790000000003</v>
      </c>
      <c r="AC21" s="7">
        <v>9.7170000000000006E-2</v>
      </c>
    </row>
    <row r="22" spans="1:29" hidden="1" x14ac:dyDescent="0.2">
      <c r="A22" s="5" t="s">
        <v>77</v>
      </c>
      <c r="B22" s="5" t="s">
        <v>78</v>
      </c>
      <c r="C22" s="5" t="s">
        <v>79</v>
      </c>
      <c r="D22" s="5" t="s">
        <v>55</v>
      </c>
      <c r="E22" s="5" t="s">
        <v>41</v>
      </c>
      <c r="F22" s="6">
        <v>37791.366000000002</v>
      </c>
      <c r="G22" s="6">
        <v>38702.165000000001</v>
      </c>
      <c r="H22" s="6">
        <v>39475.529000000002</v>
      </c>
      <c r="I22" s="6">
        <v>40337.847000000002</v>
      </c>
      <c r="J22" s="6">
        <v>41362.764000000003</v>
      </c>
      <c r="K22" s="6">
        <v>42337.019</v>
      </c>
      <c r="L22" s="6">
        <v>43557.512999999999</v>
      </c>
      <c r="M22" s="6">
        <v>44775.529000000002</v>
      </c>
      <c r="N22" s="6">
        <v>45360.548999999999</v>
      </c>
      <c r="O22" s="6">
        <v>45778.639000000003</v>
      </c>
      <c r="P22" s="6">
        <v>46052</v>
      </c>
      <c r="Q22" s="6">
        <v>46212.889000000003</v>
      </c>
      <c r="R22" s="6">
        <v>46269.207000000002</v>
      </c>
      <c r="S22" s="6">
        <v>46528.451999999997</v>
      </c>
      <c r="T22" s="6">
        <v>46698.27</v>
      </c>
      <c r="U22" s="6">
        <v>47127.358999999997</v>
      </c>
      <c r="V22" s="6">
        <v>47644.008000000002</v>
      </c>
      <c r="W22" s="6">
        <v>48328.317999999999</v>
      </c>
      <c r="X22" s="6">
        <v>49053.025000000001</v>
      </c>
      <c r="Y22" s="6">
        <v>49631.241000000002</v>
      </c>
      <c r="Z22" s="6">
        <v>8260.634</v>
      </c>
      <c r="AA22" s="7">
        <v>0.21859000000000001</v>
      </c>
      <c r="AB22" s="6">
        <v>3579.241</v>
      </c>
      <c r="AC22" s="7">
        <v>7.7719999999999997E-2</v>
      </c>
    </row>
    <row r="23" spans="1:29" hidden="1" x14ac:dyDescent="0.2">
      <c r="A23" s="5" t="s">
        <v>80</v>
      </c>
      <c r="B23" s="5" t="s">
        <v>81</v>
      </c>
      <c r="C23" s="5" t="s">
        <v>82</v>
      </c>
      <c r="D23" s="5" t="s">
        <v>49</v>
      </c>
      <c r="E23" s="5" t="s">
        <v>41</v>
      </c>
      <c r="F23" s="6">
        <v>43.255000000000003</v>
      </c>
      <c r="G23" s="6">
        <v>43.079000000000001</v>
      </c>
      <c r="H23" s="6">
        <v>42.895000000000003</v>
      </c>
      <c r="I23" s="6">
        <v>42.811999999999998</v>
      </c>
      <c r="J23" s="6">
        <v>43.106000000000002</v>
      </c>
      <c r="K23" s="6">
        <v>42.741</v>
      </c>
      <c r="L23" s="6">
        <v>42.091999999999999</v>
      </c>
      <c r="M23" s="6">
        <v>41.872999999999998</v>
      </c>
      <c r="N23" s="6">
        <v>41.646999999999998</v>
      </c>
      <c r="O23" s="6">
        <v>41.276000000000003</v>
      </c>
      <c r="P23" s="6">
        <v>41</v>
      </c>
      <c r="Q23" s="6">
        <v>40.996000000000002</v>
      </c>
      <c r="R23" s="6">
        <v>40.881999999999998</v>
      </c>
      <c r="S23" s="6">
        <v>40.866</v>
      </c>
      <c r="T23" s="6">
        <v>40.857999999999997</v>
      </c>
      <c r="U23" s="6">
        <v>40.688000000000002</v>
      </c>
      <c r="V23" s="6">
        <v>40.686</v>
      </c>
      <c r="W23" s="6">
        <v>40.606000000000002</v>
      </c>
      <c r="X23" s="6">
        <v>40.601999999999997</v>
      </c>
      <c r="Y23" s="6">
        <v>40.353999999999999</v>
      </c>
      <c r="Z23" s="6">
        <v>-2.2549999999999999</v>
      </c>
      <c r="AA23" s="7" t="s">
        <v>1288</v>
      </c>
      <c r="AB23" s="6">
        <v>-0.64600000000000002</v>
      </c>
      <c r="AC23" s="7" t="s">
        <v>1289</v>
      </c>
    </row>
    <row r="24" spans="1:29" hidden="1" x14ac:dyDescent="0.2">
      <c r="A24" s="5" t="s">
        <v>85</v>
      </c>
      <c r="B24" s="5" t="s">
        <v>86</v>
      </c>
      <c r="C24" s="5" t="s">
        <v>87</v>
      </c>
      <c r="D24" s="5" t="s">
        <v>66</v>
      </c>
      <c r="E24" s="5" t="s">
        <v>41</v>
      </c>
      <c r="F24" s="6">
        <v>28132.467000000001</v>
      </c>
      <c r="G24" s="6">
        <v>28938.905999999999</v>
      </c>
      <c r="H24" s="6">
        <v>29878.048999999999</v>
      </c>
      <c r="I24" s="6">
        <v>30731.981</v>
      </c>
      <c r="J24" s="6">
        <v>31670.516</v>
      </c>
      <c r="K24" s="6">
        <v>32599.999</v>
      </c>
      <c r="L24" s="6">
        <v>33685.317000000003</v>
      </c>
      <c r="M24" s="6">
        <v>34713.192000000003</v>
      </c>
      <c r="N24" s="6">
        <v>35480.995000000003</v>
      </c>
      <c r="O24" s="6">
        <v>36070.031999999999</v>
      </c>
      <c r="P24" s="6">
        <v>36569</v>
      </c>
      <c r="Q24" s="6">
        <v>37330.019999999997</v>
      </c>
      <c r="R24" s="6">
        <v>38051.853000000003</v>
      </c>
      <c r="S24" s="6">
        <v>38706.436000000002</v>
      </c>
      <c r="T24" s="6">
        <v>39569.332999999999</v>
      </c>
      <c r="U24" s="6">
        <v>40200.642999999996</v>
      </c>
      <c r="V24" s="6">
        <v>40759.909</v>
      </c>
      <c r="W24" s="6">
        <v>41411.017999999996</v>
      </c>
      <c r="X24" s="6">
        <v>41963.991999999998</v>
      </c>
      <c r="Y24" s="6">
        <v>42611.824999999997</v>
      </c>
      <c r="Z24" s="6">
        <v>8436.5329999999994</v>
      </c>
      <c r="AA24" s="7">
        <v>0.29988999999999999</v>
      </c>
      <c r="AB24" s="6">
        <v>6042.8249999999998</v>
      </c>
      <c r="AC24" s="7">
        <v>0.16524</v>
      </c>
    </row>
    <row r="25" spans="1:29" hidden="1" x14ac:dyDescent="0.2">
      <c r="A25" s="5" t="s">
        <v>88</v>
      </c>
      <c r="B25" s="5" t="s">
        <v>89</v>
      </c>
      <c r="C25" s="5" t="s">
        <v>90</v>
      </c>
      <c r="D25" s="5" t="s">
        <v>91</v>
      </c>
      <c r="E25" s="5" t="s">
        <v>41</v>
      </c>
      <c r="F25" s="6">
        <v>176.881</v>
      </c>
      <c r="G25" s="6">
        <v>177.405</v>
      </c>
      <c r="H25" s="6">
        <v>178.34200000000001</v>
      </c>
      <c r="I25" s="6">
        <v>179.16499999999999</v>
      </c>
      <c r="J25" s="6">
        <v>180.6</v>
      </c>
      <c r="K25" s="6">
        <v>180.952</v>
      </c>
      <c r="L25" s="6">
        <v>182.173</v>
      </c>
      <c r="M25" s="6">
        <v>182.666</v>
      </c>
      <c r="N25" s="6">
        <v>183.136</v>
      </c>
      <c r="O25" s="6">
        <v>182.767</v>
      </c>
      <c r="P25" s="6">
        <v>183</v>
      </c>
      <c r="Q25" s="6">
        <v>187.69900000000001</v>
      </c>
      <c r="R25" s="6">
        <v>189.761</v>
      </c>
      <c r="S25" s="6">
        <v>190.577</v>
      </c>
      <c r="T25" s="6">
        <v>192.84700000000001</v>
      </c>
      <c r="U25" s="6">
        <v>192.26</v>
      </c>
      <c r="V25" s="6">
        <v>192.982</v>
      </c>
      <c r="W25" s="6">
        <v>201.22499999999999</v>
      </c>
      <c r="X25" s="6">
        <v>206.24199999999999</v>
      </c>
      <c r="Y25" s="6">
        <v>207.02699999999999</v>
      </c>
      <c r="Z25" s="6">
        <v>6.1189999999999998</v>
      </c>
      <c r="AA25" s="7">
        <v>3.4590000000000003E-2</v>
      </c>
      <c r="AB25" s="6">
        <v>24.027000000000001</v>
      </c>
      <c r="AC25" s="7">
        <v>0.1313</v>
      </c>
    </row>
    <row r="26" spans="1:29" hidden="1" x14ac:dyDescent="0.2">
      <c r="A26" s="5" t="s">
        <v>93</v>
      </c>
      <c r="B26" s="5" t="s">
        <v>94</v>
      </c>
      <c r="C26" s="5" t="s">
        <v>95</v>
      </c>
      <c r="D26" s="5" t="s">
        <v>55</v>
      </c>
      <c r="E26" s="5" t="s">
        <v>41</v>
      </c>
      <c r="F26" s="6">
        <v>9153.9140000000007</v>
      </c>
      <c r="G26" s="6">
        <v>9303.0589999999993</v>
      </c>
      <c r="H26" s="6">
        <v>9419.2309999999998</v>
      </c>
      <c r="I26" s="6">
        <v>9556.6720000000005</v>
      </c>
      <c r="J26" s="6">
        <v>9732.3709999999992</v>
      </c>
      <c r="K26" s="6">
        <v>9895.6880000000001</v>
      </c>
      <c r="L26" s="6">
        <v>10115.83</v>
      </c>
      <c r="M26" s="6">
        <v>10334.352000000001</v>
      </c>
      <c r="N26" s="6">
        <v>10406.67</v>
      </c>
      <c r="O26" s="6">
        <v>10441.681</v>
      </c>
      <c r="P26" s="6">
        <v>10445</v>
      </c>
      <c r="Q26" s="6">
        <v>10543.384</v>
      </c>
      <c r="R26" s="6">
        <v>10630.615</v>
      </c>
      <c r="S26" s="6">
        <v>10699.348</v>
      </c>
      <c r="T26" s="6">
        <v>10807.679</v>
      </c>
      <c r="U26" s="6">
        <v>10897.173000000001</v>
      </c>
      <c r="V26" s="6">
        <v>10976.384</v>
      </c>
      <c r="W26" s="6">
        <v>11068.004000000001</v>
      </c>
      <c r="X26" s="6">
        <v>11210.739</v>
      </c>
      <c r="Y26" s="6">
        <v>11378.996999999999</v>
      </c>
      <c r="Z26" s="6">
        <v>1291.086</v>
      </c>
      <c r="AA26" s="7">
        <v>0.14104</v>
      </c>
      <c r="AB26" s="6">
        <v>933.99699999999996</v>
      </c>
      <c r="AC26" s="7">
        <v>8.9419999999999999E-2</v>
      </c>
    </row>
    <row r="27" spans="1:29" hidden="1" x14ac:dyDescent="0.2">
      <c r="A27" s="5" t="s">
        <v>96</v>
      </c>
      <c r="B27" s="5" t="s">
        <v>97</v>
      </c>
      <c r="C27" s="5" t="s">
        <v>98</v>
      </c>
      <c r="D27" s="5" t="s">
        <v>40</v>
      </c>
      <c r="E27" s="5" t="s">
        <v>41</v>
      </c>
      <c r="F27" s="6">
        <v>336.983</v>
      </c>
      <c r="G27" s="6">
        <v>342.93799999999999</v>
      </c>
      <c r="H27" s="6">
        <v>348.00599999999997</v>
      </c>
      <c r="I27" s="6">
        <v>353.166</v>
      </c>
      <c r="J27" s="6">
        <v>359.452</v>
      </c>
      <c r="K27" s="6">
        <v>365.63200000000001</v>
      </c>
      <c r="L27" s="6">
        <v>373.29</v>
      </c>
      <c r="M27" s="6">
        <v>380.87200000000001</v>
      </c>
      <c r="N27" s="6">
        <v>388.47300000000001</v>
      </c>
      <c r="O27" s="6">
        <v>392.863</v>
      </c>
      <c r="P27" s="6">
        <v>396</v>
      </c>
      <c r="Q27" s="6">
        <v>401.54899999999998</v>
      </c>
      <c r="R27" s="6">
        <v>400.52800000000002</v>
      </c>
      <c r="S27" s="6">
        <v>401.59100000000001</v>
      </c>
      <c r="T27" s="6">
        <v>400.52600000000001</v>
      </c>
      <c r="U27" s="6">
        <v>401.74400000000003</v>
      </c>
      <c r="V27" s="6">
        <v>404.447</v>
      </c>
      <c r="W27" s="6">
        <v>413.66300000000001</v>
      </c>
      <c r="X27" s="6">
        <v>413.46600000000001</v>
      </c>
      <c r="Y27" s="6">
        <v>416.35399999999998</v>
      </c>
      <c r="Z27" s="6">
        <v>59.017000000000003</v>
      </c>
      <c r="AA27" s="7">
        <v>0.17513000000000001</v>
      </c>
      <c r="AB27" s="6">
        <v>20.353999999999999</v>
      </c>
      <c r="AC27" s="7">
        <v>5.1400000000000001E-2</v>
      </c>
    </row>
    <row r="28" spans="1:29" hidden="1" x14ac:dyDescent="0.2">
      <c r="A28" s="5" t="s">
        <v>99</v>
      </c>
      <c r="B28" s="5" t="s">
        <v>100</v>
      </c>
      <c r="C28" s="5" t="s">
        <v>101</v>
      </c>
      <c r="D28" s="5" t="s">
        <v>102</v>
      </c>
      <c r="E28" s="5" t="s">
        <v>41</v>
      </c>
      <c r="F28" s="6">
        <v>19928.114000000001</v>
      </c>
      <c r="G28" s="6">
        <v>19952.778999999999</v>
      </c>
      <c r="H28" s="6">
        <v>20047.439999999999</v>
      </c>
      <c r="I28" s="6">
        <v>20126.118999999999</v>
      </c>
      <c r="J28" s="6">
        <v>20201.859</v>
      </c>
      <c r="K28" s="6">
        <v>20282.894</v>
      </c>
      <c r="L28" s="6">
        <v>20419.468000000001</v>
      </c>
      <c r="M28" s="6">
        <v>20611.431</v>
      </c>
      <c r="N28" s="6">
        <v>20758.868999999999</v>
      </c>
      <c r="O28" s="6">
        <v>20794.892</v>
      </c>
      <c r="P28" s="6">
        <v>20689</v>
      </c>
      <c r="Q28" s="6">
        <v>20683.506000000001</v>
      </c>
      <c r="R28" s="6">
        <v>20856.794000000002</v>
      </c>
      <c r="S28" s="6">
        <v>21010.699000000001</v>
      </c>
      <c r="T28" s="6">
        <v>21045.114000000001</v>
      </c>
      <c r="U28" s="6">
        <v>21141.264999999999</v>
      </c>
      <c r="V28" s="6">
        <v>21248.671999999999</v>
      </c>
      <c r="W28" s="6">
        <v>21287.026000000002</v>
      </c>
      <c r="X28" s="6">
        <v>21550.864000000001</v>
      </c>
      <c r="Y28" s="6">
        <v>21621.415000000001</v>
      </c>
      <c r="Z28" s="6">
        <v>760.88599999999997</v>
      </c>
      <c r="AA28" s="7">
        <v>3.8179999999999999E-2</v>
      </c>
      <c r="AB28" s="6">
        <v>932.41499999999996</v>
      </c>
      <c r="AC28" s="7">
        <v>4.5069999999999999E-2</v>
      </c>
    </row>
    <row r="29" spans="1:29" hidden="1" x14ac:dyDescent="0.2">
      <c r="A29" s="5" t="s">
        <v>103</v>
      </c>
      <c r="B29" s="5" t="s">
        <v>104</v>
      </c>
      <c r="C29" s="5" t="s">
        <v>105</v>
      </c>
      <c r="D29" s="5" t="s">
        <v>106</v>
      </c>
      <c r="E29" s="5" t="s">
        <v>41</v>
      </c>
      <c r="F29" s="6">
        <v>1611.703</v>
      </c>
      <c r="G29" s="6">
        <v>1610.749</v>
      </c>
      <c r="H29" s="6">
        <v>1607.9949999999999</v>
      </c>
      <c r="I29" s="6">
        <v>1608.1369999999999</v>
      </c>
      <c r="J29" s="6">
        <v>1609.231</v>
      </c>
      <c r="K29" s="6">
        <v>1612.92</v>
      </c>
      <c r="L29" s="6">
        <v>1624.9659999999999</v>
      </c>
      <c r="M29" s="6">
        <v>1620.4970000000001</v>
      </c>
      <c r="N29" s="6">
        <v>1627.845</v>
      </c>
      <c r="O29" s="6">
        <v>1638.654</v>
      </c>
      <c r="P29" s="6">
        <v>1640</v>
      </c>
      <c r="Q29" s="6">
        <v>1645.5060000000001</v>
      </c>
      <c r="R29" s="6">
        <v>1666.0129999999999</v>
      </c>
      <c r="S29" s="6">
        <v>1684.2</v>
      </c>
      <c r="T29" s="6">
        <v>1709.165</v>
      </c>
      <c r="U29" s="6">
        <v>1730.6420000000001</v>
      </c>
      <c r="V29" s="6">
        <v>1739.308</v>
      </c>
      <c r="W29" s="6">
        <v>1761.461</v>
      </c>
      <c r="X29" s="6">
        <v>1773.473</v>
      </c>
      <c r="Y29" s="6">
        <v>1786.1120000000001</v>
      </c>
      <c r="Z29" s="6">
        <v>28.297000000000001</v>
      </c>
      <c r="AA29" s="7">
        <v>1.7559999999999999E-2</v>
      </c>
      <c r="AB29" s="6">
        <v>146.11199999999999</v>
      </c>
      <c r="AC29" s="7">
        <v>8.9090000000000003E-2</v>
      </c>
    </row>
    <row r="30" spans="1:29" hidden="1" x14ac:dyDescent="0.2">
      <c r="A30" s="5" t="s">
        <v>107</v>
      </c>
      <c r="B30" s="5" t="s">
        <v>108</v>
      </c>
      <c r="C30" s="5" t="s">
        <v>109</v>
      </c>
      <c r="D30" s="5" t="s">
        <v>106</v>
      </c>
      <c r="E30" s="5" t="s">
        <v>41</v>
      </c>
      <c r="F30" s="6">
        <v>1103.415</v>
      </c>
      <c r="G30" s="6">
        <v>1093.5989999999999</v>
      </c>
      <c r="H30" s="6">
        <v>1089.6510000000001</v>
      </c>
      <c r="I30" s="6">
        <v>1087.3330000000001</v>
      </c>
      <c r="J30" s="6">
        <v>1086.6610000000001</v>
      </c>
      <c r="K30" s="6">
        <v>1088.596</v>
      </c>
      <c r="L30" s="6">
        <v>1096.9000000000001</v>
      </c>
      <c r="M30" s="6">
        <v>1105.135</v>
      </c>
      <c r="N30" s="6">
        <v>1122.8140000000001</v>
      </c>
      <c r="O30" s="6">
        <v>1130.9459999999999</v>
      </c>
      <c r="P30" s="6">
        <v>1125</v>
      </c>
      <c r="Q30" s="6">
        <v>1124.481</v>
      </c>
      <c r="R30" s="6">
        <v>1131.6559999999999</v>
      </c>
      <c r="S30" s="6">
        <v>1136.855</v>
      </c>
      <c r="T30" s="6">
        <v>1144.6969999999999</v>
      </c>
      <c r="U30" s="6">
        <v>1148.585</v>
      </c>
      <c r="V30" s="6">
        <v>1157.646</v>
      </c>
      <c r="W30" s="6">
        <v>1158.8620000000001</v>
      </c>
      <c r="X30" s="6">
        <v>1158.8409999999999</v>
      </c>
      <c r="Y30" s="6">
        <v>1166.0160000000001</v>
      </c>
      <c r="Z30" s="6">
        <v>21.585000000000001</v>
      </c>
      <c r="AA30" s="7">
        <v>1.9560000000000001E-2</v>
      </c>
      <c r="AB30" s="6">
        <v>41.015999999999998</v>
      </c>
      <c r="AC30" s="7">
        <v>3.6459999999999999E-2</v>
      </c>
    </row>
    <row r="31" spans="1:29" hidden="1" x14ac:dyDescent="0.2">
      <c r="A31" s="5" t="s">
        <v>110</v>
      </c>
      <c r="B31" s="5" t="s">
        <v>111</v>
      </c>
      <c r="C31" s="5" t="s">
        <v>112</v>
      </c>
      <c r="D31" s="5" t="s">
        <v>102</v>
      </c>
      <c r="E31" s="5" t="s">
        <v>41</v>
      </c>
      <c r="F31" s="6">
        <v>1152.8820000000001</v>
      </c>
      <c r="G31" s="6">
        <v>1175.521</v>
      </c>
      <c r="H31" s="6">
        <v>1199.386</v>
      </c>
      <c r="I31" s="6">
        <v>1219.2449999999999</v>
      </c>
      <c r="J31" s="6">
        <v>1241.77</v>
      </c>
      <c r="K31" s="6">
        <v>1276.49</v>
      </c>
      <c r="L31" s="6">
        <v>1305.6289999999999</v>
      </c>
      <c r="M31" s="6">
        <v>1332.615</v>
      </c>
      <c r="N31" s="6">
        <v>1358.3969999999999</v>
      </c>
      <c r="O31" s="6">
        <v>1372.5260000000001</v>
      </c>
      <c r="P31" s="6">
        <v>1384</v>
      </c>
      <c r="Q31" s="6">
        <v>1393.309</v>
      </c>
      <c r="R31" s="6">
        <v>1398.479</v>
      </c>
      <c r="S31" s="6">
        <v>1400.184</v>
      </c>
      <c r="T31" s="6">
        <v>1407.7370000000001</v>
      </c>
      <c r="U31" s="6">
        <v>1411.03</v>
      </c>
      <c r="V31" s="6">
        <v>1422.3040000000001</v>
      </c>
      <c r="W31" s="6">
        <v>1427.046</v>
      </c>
      <c r="X31" s="6">
        <v>1425.4159999999999</v>
      </c>
      <c r="Y31" s="6">
        <v>1429.7449999999999</v>
      </c>
      <c r="Z31" s="6">
        <v>231.11799999999999</v>
      </c>
      <c r="AA31" s="7">
        <v>0.20047000000000001</v>
      </c>
      <c r="AB31" s="6">
        <v>45.744999999999997</v>
      </c>
      <c r="AC31" s="7">
        <v>3.3050000000000003E-2</v>
      </c>
    </row>
    <row r="32" spans="1:29" hidden="1" x14ac:dyDescent="0.2">
      <c r="A32" s="5" t="s">
        <v>113</v>
      </c>
      <c r="B32" s="5" t="s">
        <v>114</v>
      </c>
      <c r="C32" s="5" t="s">
        <v>115</v>
      </c>
      <c r="D32" s="5" t="s">
        <v>55</v>
      </c>
      <c r="E32" s="5" t="s">
        <v>41</v>
      </c>
      <c r="F32" s="6">
        <v>7171.1310000000003</v>
      </c>
      <c r="G32" s="6">
        <v>7300.4750000000004</v>
      </c>
      <c r="H32" s="6">
        <v>7441.4030000000002</v>
      </c>
      <c r="I32" s="6">
        <v>7593.1670000000004</v>
      </c>
      <c r="J32" s="6">
        <v>7756.6040000000003</v>
      </c>
      <c r="K32" s="6">
        <v>7877.5010000000002</v>
      </c>
      <c r="L32" s="6">
        <v>8073.3490000000002</v>
      </c>
      <c r="M32" s="6">
        <v>8264.6229999999996</v>
      </c>
      <c r="N32" s="6">
        <v>8431.723</v>
      </c>
      <c r="O32" s="6">
        <v>8566.7569999999996</v>
      </c>
      <c r="P32" s="6">
        <v>8641</v>
      </c>
      <c r="Q32" s="6">
        <v>8682.9269999999997</v>
      </c>
      <c r="R32" s="6">
        <v>8686.3050000000003</v>
      </c>
      <c r="S32" s="6">
        <v>8692.8040000000001</v>
      </c>
      <c r="T32" s="6">
        <v>8707.5529999999999</v>
      </c>
      <c r="U32" s="6">
        <v>8744.3850000000002</v>
      </c>
      <c r="V32" s="6">
        <v>8817.9940000000006</v>
      </c>
      <c r="W32" s="6">
        <v>8856.1209999999992</v>
      </c>
      <c r="X32" s="6">
        <v>8992.1939999999995</v>
      </c>
      <c r="Y32" s="6">
        <v>9070.6589999999997</v>
      </c>
      <c r="Z32" s="6">
        <v>1469.8689999999999</v>
      </c>
      <c r="AA32" s="7">
        <v>0.20497000000000001</v>
      </c>
      <c r="AB32" s="6">
        <v>429.65899999999999</v>
      </c>
      <c r="AC32" s="7">
        <v>4.972E-2</v>
      </c>
    </row>
    <row r="33" spans="1:29" hidden="1" x14ac:dyDescent="0.2">
      <c r="A33" s="5" t="s">
        <v>116</v>
      </c>
      <c r="B33" s="5" t="s">
        <v>117</v>
      </c>
      <c r="C33" s="5" t="s">
        <v>118</v>
      </c>
      <c r="D33" s="5" t="s">
        <v>73</v>
      </c>
      <c r="E33" s="5" t="s">
        <v>41</v>
      </c>
      <c r="F33" s="6">
        <v>6744.8059999999996</v>
      </c>
      <c r="G33" s="6">
        <v>7097.9350000000004</v>
      </c>
      <c r="H33" s="6">
        <v>7555.0370000000003</v>
      </c>
      <c r="I33" s="6">
        <v>7970.22</v>
      </c>
      <c r="J33" s="6">
        <v>8407.9860000000008</v>
      </c>
      <c r="K33" s="6">
        <v>8825.18</v>
      </c>
      <c r="L33" s="6">
        <v>9248.2019999999993</v>
      </c>
      <c r="M33" s="6">
        <v>9614.3189999999995</v>
      </c>
      <c r="N33" s="6">
        <v>9952.3070000000007</v>
      </c>
      <c r="O33" s="6">
        <v>10231.133</v>
      </c>
      <c r="P33" s="6">
        <v>10438</v>
      </c>
      <c r="Q33" s="6">
        <v>10566.718000000001</v>
      </c>
      <c r="R33" s="6">
        <v>10726.489</v>
      </c>
      <c r="S33" s="6">
        <v>10829.075999999999</v>
      </c>
      <c r="T33" s="6">
        <v>10935.812</v>
      </c>
      <c r="U33" s="6">
        <v>11130.513999999999</v>
      </c>
      <c r="V33" s="6">
        <v>11350.019</v>
      </c>
      <c r="W33" s="6">
        <v>11684.069</v>
      </c>
      <c r="X33" s="6">
        <v>11790.677</v>
      </c>
      <c r="Y33" s="6">
        <v>11905.537</v>
      </c>
      <c r="Z33" s="6">
        <v>3693.194</v>
      </c>
      <c r="AA33" s="7">
        <v>0.54756000000000005</v>
      </c>
      <c r="AB33" s="6">
        <v>1467.537</v>
      </c>
      <c r="AC33" s="7">
        <v>0.1406</v>
      </c>
    </row>
    <row r="34" spans="1:29" hidden="1" x14ac:dyDescent="0.2">
      <c r="A34" s="5" t="s">
        <v>119</v>
      </c>
      <c r="B34" s="5" t="s">
        <v>120</v>
      </c>
      <c r="C34" s="5" t="s">
        <v>121</v>
      </c>
      <c r="D34" s="5" t="s">
        <v>102</v>
      </c>
      <c r="E34" s="5" t="s">
        <v>41</v>
      </c>
      <c r="F34" s="6">
        <v>1351.3879999999999</v>
      </c>
      <c r="G34" s="6">
        <v>1331.838</v>
      </c>
      <c r="H34" s="6">
        <v>1317.3440000000001</v>
      </c>
      <c r="I34" s="6">
        <v>1304.155</v>
      </c>
      <c r="J34" s="6">
        <v>1293.6759999999999</v>
      </c>
      <c r="K34" s="6">
        <v>1282.4590000000001</v>
      </c>
      <c r="L34" s="6">
        <v>1280.6030000000001</v>
      </c>
      <c r="M34" s="6">
        <v>1275.145</v>
      </c>
      <c r="N34" s="6">
        <v>1269.299</v>
      </c>
      <c r="O34" s="6">
        <v>1252.0889999999999</v>
      </c>
      <c r="P34" s="6">
        <v>1231</v>
      </c>
      <c r="Q34" s="6">
        <v>1234.6659999999999</v>
      </c>
      <c r="R34" s="6">
        <v>1235.038</v>
      </c>
      <c r="S34" s="6">
        <v>1234.836</v>
      </c>
      <c r="T34" s="6">
        <v>1236.3979999999999</v>
      </c>
      <c r="U34" s="6">
        <v>1235.396</v>
      </c>
      <c r="V34" s="6">
        <v>1236.893</v>
      </c>
      <c r="W34" s="6">
        <v>1236.816</v>
      </c>
      <c r="X34" s="6">
        <v>1237.9649999999999</v>
      </c>
      <c r="Y34" s="6">
        <v>1238.8240000000001</v>
      </c>
      <c r="Z34" s="6">
        <v>-120.38800000000001</v>
      </c>
      <c r="AA34" s="7" t="s">
        <v>1290</v>
      </c>
      <c r="AB34" s="6">
        <v>7.8239999999999998</v>
      </c>
      <c r="AC34" s="7">
        <v>6.3600000000000002E-3</v>
      </c>
    </row>
    <row r="35" spans="1:29" hidden="1" x14ac:dyDescent="0.2">
      <c r="A35" s="5" t="s">
        <v>124</v>
      </c>
      <c r="B35" s="5" t="s">
        <v>125</v>
      </c>
      <c r="C35" s="5" t="s">
        <v>126</v>
      </c>
      <c r="D35" s="5" t="s">
        <v>66</v>
      </c>
      <c r="E35" s="5" t="s">
        <v>41</v>
      </c>
      <c r="F35" s="6">
        <v>271.82100000000003</v>
      </c>
      <c r="G35" s="6">
        <v>275.08300000000003</v>
      </c>
      <c r="H35" s="6">
        <v>279.59899999999999</v>
      </c>
      <c r="I35" s="6">
        <v>283.30500000000001</v>
      </c>
      <c r="J35" s="6">
        <v>287.77199999999999</v>
      </c>
      <c r="K35" s="6">
        <v>292.13799999999998</v>
      </c>
      <c r="L35" s="6">
        <v>297.87299999999999</v>
      </c>
      <c r="M35" s="6">
        <v>303.04399999999998</v>
      </c>
      <c r="N35" s="6">
        <v>305.93</v>
      </c>
      <c r="O35" s="6">
        <v>307.31900000000002</v>
      </c>
      <c r="P35" s="6">
        <v>308</v>
      </c>
      <c r="Q35" s="6">
        <v>308</v>
      </c>
      <c r="R35" s="6">
        <v>306.40499999999997</v>
      </c>
      <c r="S35" s="6">
        <v>306.40499999999997</v>
      </c>
      <c r="T35" s="6">
        <v>307.40499999999997</v>
      </c>
      <c r="U35" s="6">
        <v>307.40499999999997</v>
      </c>
      <c r="V35" s="6">
        <v>314.40499999999997</v>
      </c>
      <c r="W35" s="6">
        <v>328.26499999999999</v>
      </c>
      <c r="X35" s="6">
        <v>330.387</v>
      </c>
      <c r="Y35" s="6">
        <v>329.37700000000001</v>
      </c>
      <c r="Z35" s="6">
        <v>36.179000000000002</v>
      </c>
      <c r="AA35" s="7">
        <v>0.1331</v>
      </c>
      <c r="AB35" s="6">
        <v>21.376999999999999</v>
      </c>
      <c r="AC35" s="7">
        <v>6.9409999999999999E-2</v>
      </c>
    </row>
    <row r="36" spans="1:29" hidden="1" x14ac:dyDescent="0.2">
      <c r="A36" s="5" t="s">
        <v>127</v>
      </c>
      <c r="B36" s="5" t="s">
        <v>128</v>
      </c>
      <c r="C36" s="5" t="s">
        <v>129</v>
      </c>
      <c r="D36" s="5" t="s">
        <v>106</v>
      </c>
      <c r="E36" s="5" t="s">
        <v>41</v>
      </c>
      <c r="F36" s="6">
        <v>5342.0990000000002</v>
      </c>
      <c r="G36" s="6">
        <v>5472.2460000000001</v>
      </c>
      <c r="H36" s="6">
        <v>5609.3909999999996</v>
      </c>
      <c r="I36" s="6">
        <v>5759.99</v>
      </c>
      <c r="J36" s="6">
        <v>5907.4009999999998</v>
      </c>
      <c r="K36" s="6">
        <v>6105.741</v>
      </c>
      <c r="L36" s="6">
        <v>6300.3519999999999</v>
      </c>
      <c r="M36" s="6">
        <v>6501.2629999999999</v>
      </c>
      <c r="N36" s="6">
        <v>6684.2849999999999</v>
      </c>
      <c r="O36" s="6">
        <v>6823.6019999999999</v>
      </c>
      <c r="P36" s="6">
        <v>6966</v>
      </c>
      <c r="Q36" s="6">
        <v>7011.5820000000003</v>
      </c>
      <c r="R36" s="6">
        <v>7062.2610000000004</v>
      </c>
      <c r="S36" s="6">
        <v>7087.1390000000001</v>
      </c>
      <c r="T36" s="6">
        <v>7129.5209999999997</v>
      </c>
      <c r="U36" s="6">
        <v>7189.8069999999998</v>
      </c>
      <c r="V36" s="6">
        <v>7269.402</v>
      </c>
      <c r="W36" s="6">
        <v>7367.973</v>
      </c>
      <c r="X36" s="6">
        <v>7464.0309999999999</v>
      </c>
      <c r="Y36" s="6">
        <v>7526.2110000000002</v>
      </c>
      <c r="Z36" s="6">
        <v>1623.9010000000001</v>
      </c>
      <c r="AA36" s="7">
        <v>0.30397999999999997</v>
      </c>
      <c r="AB36" s="6">
        <v>560.21100000000001</v>
      </c>
      <c r="AC36" s="7">
        <v>8.0420000000000005E-2</v>
      </c>
    </row>
    <row r="37" spans="1:29" hidden="1" x14ac:dyDescent="0.2">
      <c r="A37" s="5" t="s">
        <v>130</v>
      </c>
      <c r="B37" s="5" t="s">
        <v>131</v>
      </c>
      <c r="C37" s="5" t="s">
        <v>132</v>
      </c>
      <c r="D37" s="5" t="s">
        <v>106</v>
      </c>
      <c r="E37" s="5" t="s">
        <v>41</v>
      </c>
      <c r="F37" s="6">
        <v>2742.6559999999999</v>
      </c>
      <c r="G37" s="6">
        <v>2745.6149999999998</v>
      </c>
      <c r="H37" s="6">
        <v>2752.9079999999999</v>
      </c>
      <c r="I37" s="6">
        <v>2767.3339999999998</v>
      </c>
      <c r="J37" s="6">
        <v>2780.6379999999999</v>
      </c>
      <c r="K37" s="6">
        <v>2817.8049999999998</v>
      </c>
      <c r="L37" s="6">
        <v>2852.7620000000002</v>
      </c>
      <c r="M37" s="6">
        <v>2890.0940000000001</v>
      </c>
      <c r="N37" s="6">
        <v>2919.12</v>
      </c>
      <c r="O37" s="6">
        <v>2929.1660000000002</v>
      </c>
      <c r="P37" s="6">
        <v>2941</v>
      </c>
      <c r="Q37" s="6">
        <v>2951.3789999999999</v>
      </c>
      <c r="R37" s="6">
        <v>2951.52</v>
      </c>
      <c r="S37" s="6">
        <v>2953.444</v>
      </c>
      <c r="T37" s="6">
        <v>2962.3969999999999</v>
      </c>
      <c r="U37" s="6">
        <v>2973.712</v>
      </c>
      <c r="V37" s="6">
        <v>3003.71</v>
      </c>
      <c r="W37" s="6">
        <v>3017.857</v>
      </c>
      <c r="X37" s="6">
        <v>3031.3270000000002</v>
      </c>
      <c r="Y37" s="6">
        <v>3051.3969999999999</v>
      </c>
      <c r="Z37" s="6">
        <v>198.34399999999999</v>
      </c>
      <c r="AA37" s="7">
        <v>7.2319999999999995E-2</v>
      </c>
      <c r="AB37" s="6">
        <v>110.39700000000001</v>
      </c>
      <c r="AC37" s="7">
        <v>3.7539999999999997E-2</v>
      </c>
    </row>
    <row r="38" spans="1:29" hidden="1" x14ac:dyDescent="0.2">
      <c r="A38" s="5" t="s">
        <v>133</v>
      </c>
      <c r="B38" s="5" t="s">
        <v>134</v>
      </c>
      <c r="C38" s="5" t="s">
        <v>135</v>
      </c>
      <c r="D38" s="5" t="s">
        <v>73</v>
      </c>
      <c r="E38" s="5" t="s">
        <v>41</v>
      </c>
      <c r="F38" s="6">
        <v>3859.17</v>
      </c>
      <c r="G38" s="6">
        <v>3908.355</v>
      </c>
      <c r="H38" s="6">
        <v>3952.2979999999998</v>
      </c>
      <c r="I38" s="6">
        <v>3986.54</v>
      </c>
      <c r="J38" s="6">
        <v>4028.1509999999998</v>
      </c>
      <c r="K38" s="6">
        <v>4073.5010000000002</v>
      </c>
      <c r="L38" s="6">
        <v>4135.134</v>
      </c>
      <c r="M38" s="6">
        <v>4190.3739999999998</v>
      </c>
      <c r="N38" s="6">
        <v>4232.8059999999996</v>
      </c>
      <c r="O38" s="6">
        <v>4262.4120000000003</v>
      </c>
      <c r="P38" s="6">
        <v>4274</v>
      </c>
      <c r="Q38" s="6">
        <v>4292.5720000000001</v>
      </c>
      <c r="R38" s="6">
        <v>4318.9970000000003</v>
      </c>
      <c r="S38" s="6">
        <v>4331.817</v>
      </c>
      <c r="T38" s="6">
        <v>4353.8010000000004</v>
      </c>
      <c r="U38" s="6">
        <v>4372.3649999999998</v>
      </c>
      <c r="V38" s="6">
        <v>4395.0450000000001</v>
      </c>
      <c r="W38" s="6">
        <v>4428.5879999999997</v>
      </c>
      <c r="X38" s="6">
        <v>4464.7979999999998</v>
      </c>
      <c r="Y38" s="6">
        <v>4496.3220000000001</v>
      </c>
      <c r="Z38" s="6">
        <v>414.83</v>
      </c>
      <c r="AA38" s="7">
        <v>0.10749</v>
      </c>
      <c r="AB38" s="6">
        <v>222.322</v>
      </c>
      <c r="AC38" s="7">
        <v>5.2019999999999997E-2</v>
      </c>
    </row>
    <row r="39" spans="1:29" hidden="1" x14ac:dyDescent="0.2">
      <c r="A39" s="5" t="s">
        <v>136</v>
      </c>
      <c r="B39" s="5" t="s">
        <v>137</v>
      </c>
      <c r="C39" s="5" t="s">
        <v>138</v>
      </c>
      <c r="D39" s="5" t="s">
        <v>73</v>
      </c>
      <c r="E39" s="5" t="s">
        <v>41</v>
      </c>
      <c r="F39" s="6">
        <v>226.922</v>
      </c>
      <c r="G39" s="6">
        <v>227.69499999999999</v>
      </c>
      <c r="H39" s="6">
        <v>229.084</v>
      </c>
      <c r="I39" s="6">
        <v>230.22200000000001</v>
      </c>
      <c r="J39" s="6">
        <v>232.327</v>
      </c>
      <c r="K39" s="6">
        <v>232.91200000000001</v>
      </c>
      <c r="L39" s="6">
        <v>234.648</v>
      </c>
      <c r="M39" s="6">
        <v>235.30699999999999</v>
      </c>
      <c r="N39" s="6">
        <v>236.02699999999999</v>
      </c>
      <c r="O39" s="6">
        <v>235.50200000000001</v>
      </c>
      <c r="P39" s="6">
        <v>236</v>
      </c>
      <c r="Q39" s="6">
        <v>242.87299999999999</v>
      </c>
      <c r="R39" s="6">
        <v>243.74799999999999</v>
      </c>
      <c r="S39" s="6">
        <v>248.34100000000001</v>
      </c>
      <c r="T39" s="6">
        <v>249.7</v>
      </c>
      <c r="U39" s="6">
        <v>250.5</v>
      </c>
      <c r="V39" s="6">
        <v>251.17400000000001</v>
      </c>
      <c r="W39" s="6">
        <v>255.19200000000001</v>
      </c>
      <c r="X39" s="6">
        <v>260.15800000000002</v>
      </c>
      <c r="Y39" s="6">
        <v>266.06599999999997</v>
      </c>
      <c r="Z39" s="6">
        <v>9.0779999999999994</v>
      </c>
      <c r="AA39" s="7">
        <v>0.04</v>
      </c>
      <c r="AB39" s="6">
        <v>30.065999999999999</v>
      </c>
      <c r="AC39" s="7">
        <v>0.12740000000000001</v>
      </c>
    </row>
    <row r="40" spans="1:29" hidden="1" x14ac:dyDescent="0.2">
      <c r="A40" s="5" t="s">
        <v>140</v>
      </c>
      <c r="B40" s="5" t="s">
        <v>141</v>
      </c>
      <c r="C40" s="5" t="s">
        <v>142</v>
      </c>
      <c r="D40" s="5" t="s">
        <v>102</v>
      </c>
      <c r="E40" s="5" t="s">
        <v>41</v>
      </c>
      <c r="F40" s="6">
        <v>24221.548999999999</v>
      </c>
      <c r="G40" s="6">
        <v>24506.777999999998</v>
      </c>
      <c r="H40" s="6">
        <v>24877.460999999999</v>
      </c>
      <c r="I40" s="6">
        <v>25228.544000000002</v>
      </c>
      <c r="J40" s="6">
        <v>25575.984</v>
      </c>
      <c r="K40" s="6">
        <v>25930.183000000001</v>
      </c>
      <c r="L40" s="6">
        <v>26356.162</v>
      </c>
      <c r="M40" s="6">
        <v>26855.768</v>
      </c>
      <c r="N40" s="6">
        <v>27299.652999999998</v>
      </c>
      <c r="O40" s="6">
        <v>27597.361000000001</v>
      </c>
      <c r="P40" s="6">
        <v>27704</v>
      </c>
      <c r="Q40" s="6">
        <v>27784.441999999999</v>
      </c>
      <c r="R40" s="6">
        <v>27798.753000000001</v>
      </c>
      <c r="S40" s="6">
        <v>27868.13</v>
      </c>
      <c r="T40" s="6">
        <v>28080.149000000001</v>
      </c>
      <c r="U40" s="6">
        <v>28168.902999999998</v>
      </c>
      <c r="V40" s="6">
        <v>28288.456999999999</v>
      </c>
      <c r="W40" s="6">
        <v>28441.929</v>
      </c>
      <c r="X40" s="6">
        <v>28652.982</v>
      </c>
      <c r="Y40" s="6">
        <v>28805.08</v>
      </c>
      <c r="Z40" s="6">
        <v>3482.451</v>
      </c>
      <c r="AA40" s="7">
        <v>0.14377000000000001</v>
      </c>
      <c r="AB40" s="6">
        <v>1101.08</v>
      </c>
      <c r="AC40" s="7">
        <v>3.9739999999999998E-2</v>
      </c>
    </row>
    <row r="41" spans="1:29" hidden="1" x14ac:dyDescent="0.2">
      <c r="A41" s="5" t="s">
        <v>143</v>
      </c>
      <c r="B41" s="5" t="s">
        <v>144</v>
      </c>
      <c r="C41" s="5" t="s">
        <v>145</v>
      </c>
      <c r="D41" s="5" t="s">
        <v>49</v>
      </c>
      <c r="E41" s="5" t="s">
        <v>41</v>
      </c>
      <c r="F41" s="6">
        <v>25270.63</v>
      </c>
      <c r="G41" s="6">
        <v>25816.847000000002</v>
      </c>
      <c r="H41" s="6">
        <v>26446.382000000001</v>
      </c>
      <c r="I41" s="6">
        <v>27042.65</v>
      </c>
      <c r="J41" s="6">
        <v>27661.223999999998</v>
      </c>
      <c r="K41" s="6">
        <v>28389.328000000001</v>
      </c>
      <c r="L41" s="6">
        <v>29259.115000000002</v>
      </c>
      <c r="M41" s="6">
        <v>30049.745999999999</v>
      </c>
      <c r="N41" s="6">
        <v>30746.043000000001</v>
      </c>
      <c r="O41" s="6">
        <v>31401.89</v>
      </c>
      <c r="P41" s="6">
        <v>31936</v>
      </c>
      <c r="Q41" s="6">
        <v>32251.673999999999</v>
      </c>
      <c r="R41" s="6">
        <v>32816.991999999998</v>
      </c>
      <c r="S41" s="6">
        <v>33335.832000000002</v>
      </c>
      <c r="T41" s="6">
        <v>33970.894</v>
      </c>
      <c r="U41" s="6">
        <v>34686.152999999998</v>
      </c>
      <c r="V41" s="6">
        <v>35290.341</v>
      </c>
      <c r="W41" s="6">
        <v>35906.110999999997</v>
      </c>
      <c r="X41" s="6">
        <v>36877.248</v>
      </c>
      <c r="Y41" s="6">
        <v>37650.775000000001</v>
      </c>
      <c r="Z41" s="6">
        <v>6665.37</v>
      </c>
      <c r="AA41" s="7">
        <v>0.26375999999999999</v>
      </c>
      <c r="AB41" s="6">
        <v>5714.7749999999996</v>
      </c>
      <c r="AC41" s="7">
        <v>0.17893999999999999</v>
      </c>
    </row>
    <row r="42" spans="1:29" hidden="1" x14ac:dyDescent="0.2">
      <c r="A42" s="5" t="s">
        <v>146</v>
      </c>
      <c r="B42" s="5" t="s">
        <v>147</v>
      </c>
      <c r="C42" s="5" t="s">
        <v>148</v>
      </c>
      <c r="D42" s="5" t="s">
        <v>40</v>
      </c>
      <c r="E42" s="5" t="s">
        <v>41</v>
      </c>
      <c r="F42" s="6">
        <v>9014.5869999999995</v>
      </c>
      <c r="G42" s="6">
        <v>9108.4629999999997</v>
      </c>
      <c r="H42" s="6">
        <v>9180.4159999999993</v>
      </c>
      <c r="I42" s="6">
        <v>9255.2669999999998</v>
      </c>
      <c r="J42" s="6">
        <v>9359.5450000000001</v>
      </c>
      <c r="K42" s="6">
        <v>9462.35</v>
      </c>
      <c r="L42" s="6">
        <v>9602.0949999999993</v>
      </c>
      <c r="M42" s="6">
        <v>9740.26</v>
      </c>
      <c r="N42" s="6">
        <v>9878.4519999999993</v>
      </c>
      <c r="O42" s="6">
        <v>9933.5849999999991</v>
      </c>
      <c r="P42" s="6">
        <v>9958</v>
      </c>
      <c r="Q42" s="6">
        <v>10023.17</v>
      </c>
      <c r="R42" s="6">
        <v>10032.49</v>
      </c>
      <c r="S42" s="6">
        <v>10013.77</v>
      </c>
      <c r="T42" s="6">
        <v>10074.598</v>
      </c>
      <c r="U42" s="6">
        <v>10076.616</v>
      </c>
      <c r="V42" s="6">
        <v>10087.525</v>
      </c>
      <c r="W42" s="6">
        <v>10091.465</v>
      </c>
      <c r="X42" s="6">
        <v>10113.895</v>
      </c>
      <c r="Y42" s="6">
        <v>10149.949000000001</v>
      </c>
      <c r="Z42" s="6">
        <v>943.41300000000001</v>
      </c>
      <c r="AA42" s="7">
        <v>0.10465000000000001</v>
      </c>
      <c r="AB42" s="6">
        <v>191.94900000000001</v>
      </c>
      <c r="AC42" s="7">
        <v>1.9279999999999999E-2</v>
      </c>
    </row>
    <row r="43" spans="1:29" hidden="1" x14ac:dyDescent="0.2">
      <c r="A43" s="5" t="s">
        <v>149</v>
      </c>
      <c r="B43" s="5" t="s">
        <v>150</v>
      </c>
      <c r="C43" s="5" t="s">
        <v>151</v>
      </c>
      <c r="D43" s="5" t="s">
        <v>40</v>
      </c>
      <c r="E43" s="5" t="s">
        <v>41</v>
      </c>
      <c r="F43" s="6">
        <v>5312.9570000000003</v>
      </c>
      <c r="G43" s="6">
        <v>5384.9539999999997</v>
      </c>
      <c r="H43" s="6">
        <v>5442.9949999999999</v>
      </c>
      <c r="I43" s="6">
        <v>5502.69</v>
      </c>
      <c r="J43" s="6">
        <v>5579.8909999999996</v>
      </c>
      <c r="K43" s="6">
        <v>5655.4859999999999</v>
      </c>
      <c r="L43" s="6">
        <v>5753.8410000000003</v>
      </c>
      <c r="M43" s="6">
        <v>5850.8890000000001</v>
      </c>
      <c r="N43" s="6">
        <v>5948.0429999999997</v>
      </c>
      <c r="O43" s="6">
        <v>5995.8459999999995</v>
      </c>
      <c r="P43" s="6">
        <v>6025</v>
      </c>
      <c r="Q43" s="6">
        <v>6044.5429999999997</v>
      </c>
      <c r="R43" s="6">
        <v>6090.741</v>
      </c>
      <c r="S43" s="6">
        <v>6095.2889999999998</v>
      </c>
      <c r="T43" s="6">
        <v>6134.3689999999997</v>
      </c>
      <c r="U43" s="6">
        <v>6144.4840000000004</v>
      </c>
      <c r="V43" s="6">
        <v>6167.6530000000002</v>
      </c>
      <c r="W43" s="6">
        <v>6202.5829999999996</v>
      </c>
      <c r="X43" s="6">
        <v>6219.0739999999996</v>
      </c>
      <c r="Y43" s="6">
        <v>6260.3050000000003</v>
      </c>
      <c r="Z43" s="6">
        <v>712.04300000000001</v>
      </c>
      <c r="AA43" s="7">
        <v>0.13402</v>
      </c>
      <c r="AB43" s="6">
        <v>235.30500000000001</v>
      </c>
      <c r="AC43" s="7">
        <v>3.9050000000000001E-2</v>
      </c>
    </row>
    <row r="44" spans="1:29" hidden="1" x14ac:dyDescent="0.2">
      <c r="A44" s="5" t="s">
        <v>152</v>
      </c>
      <c r="B44" s="5" t="s">
        <v>153</v>
      </c>
      <c r="C44" s="5" t="s">
        <v>154</v>
      </c>
      <c r="D44" s="5" t="s">
        <v>49</v>
      </c>
      <c r="E44" s="5" t="s">
        <v>41</v>
      </c>
      <c r="F44" s="6">
        <v>9081.4169999999995</v>
      </c>
      <c r="G44" s="6">
        <v>9427.2860000000001</v>
      </c>
      <c r="H44" s="6">
        <v>9802.7510000000002</v>
      </c>
      <c r="I44" s="6">
        <v>10165.279</v>
      </c>
      <c r="J44" s="6">
        <v>10535.681</v>
      </c>
      <c r="K44" s="6">
        <v>10947.846</v>
      </c>
      <c r="L44" s="6">
        <v>11415.971</v>
      </c>
      <c r="M44" s="6">
        <v>11854.619000000001</v>
      </c>
      <c r="N44" s="6">
        <v>12256.704</v>
      </c>
      <c r="O44" s="6">
        <v>12642.614</v>
      </c>
      <c r="P44" s="6">
        <v>12979</v>
      </c>
      <c r="Q44" s="6">
        <v>13335.516</v>
      </c>
      <c r="R44" s="6">
        <v>13489.975</v>
      </c>
      <c r="S44" s="6">
        <v>13769.612999999999</v>
      </c>
      <c r="T44" s="6">
        <v>13930.614</v>
      </c>
      <c r="U44" s="6">
        <v>14331.630999999999</v>
      </c>
      <c r="V44" s="6">
        <v>14543.031000000001</v>
      </c>
      <c r="W44" s="6">
        <v>15036.406000000001</v>
      </c>
      <c r="X44" s="6">
        <v>15806.062</v>
      </c>
      <c r="Y44" s="6">
        <v>16335.004000000001</v>
      </c>
      <c r="Z44" s="6">
        <v>3897.5830000000001</v>
      </c>
      <c r="AA44" s="7">
        <v>0.42918000000000001</v>
      </c>
      <c r="AB44" s="6">
        <v>3356.0039999999999</v>
      </c>
      <c r="AC44" s="7">
        <v>0.25857000000000002</v>
      </c>
    </row>
    <row r="45" spans="1:29" hidden="1" x14ac:dyDescent="0.2">
      <c r="A45" s="5" t="s">
        <v>155</v>
      </c>
      <c r="B45" s="5" t="s">
        <v>156</v>
      </c>
      <c r="C45" s="5" t="s">
        <v>157</v>
      </c>
      <c r="D45" s="5" t="s">
        <v>49</v>
      </c>
      <c r="E45" s="5" t="s">
        <v>41</v>
      </c>
      <c r="F45" s="6">
        <v>2318.375</v>
      </c>
      <c r="G45" s="6">
        <v>2369.9920000000002</v>
      </c>
      <c r="H45" s="6">
        <v>2419.386</v>
      </c>
      <c r="I45" s="6">
        <v>2476.549</v>
      </c>
      <c r="J45" s="6">
        <v>2536.0360000000001</v>
      </c>
      <c r="K45" s="6">
        <v>2594.6439999999998</v>
      </c>
      <c r="L45" s="6">
        <v>2667.027</v>
      </c>
      <c r="M45" s="6">
        <v>2728.808</v>
      </c>
      <c r="N45" s="6">
        <v>2800.6770000000001</v>
      </c>
      <c r="O45" s="6">
        <v>2853.3969999999999</v>
      </c>
      <c r="P45" s="6">
        <v>2894</v>
      </c>
      <c r="Q45" s="6">
        <v>2900.837</v>
      </c>
      <c r="R45" s="6">
        <v>2908.8359999999998</v>
      </c>
      <c r="S45" s="6">
        <v>2912.855</v>
      </c>
      <c r="T45" s="6">
        <v>2921.1489999999999</v>
      </c>
      <c r="U45" s="6">
        <v>2934.759</v>
      </c>
      <c r="V45" s="6">
        <v>2939.78</v>
      </c>
      <c r="W45" s="6">
        <v>2944.2359999999999</v>
      </c>
      <c r="X45" s="6">
        <v>2952.98</v>
      </c>
      <c r="Y45" s="6">
        <v>3013.605</v>
      </c>
      <c r="Z45" s="6">
        <v>575.625</v>
      </c>
      <c r="AA45" s="7">
        <v>0.24829000000000001</v>
      </c>
      <c r="AB45" s="6">
        <v>119.605</v>
      </c>
      <c r="AC45" s="7">
        <v>4.1329999999999999E-2</v>
      </c>
    </row>
    <row r="46" spans="1:29" hidden="1" x14ac:dyDescent="0.2">
      <c r="A46" s="5" t="s">
        <v>158</v>
      </c>
      <c r="B46" s="5" t="s">
        <v>159</v>
      </c>
      <c r="C46" s="5" t="s">
        <v>160</v>
      </c>
      <c r="D46" s="5" t="s">
        <v>102</v>
      </c>
      <c r="E46" s="5" t="s">
        <v>41</v>
      </c>
      <c r="F46" s="6">
        <v>4994.1090000000004</v>
      </c>
      <c r="G46" s="6">
        <v>5136.942</v>
      </c>
      <c r="H46" s="6">
        <v>5285.0450000000001</v>
      </c>
      <c r="I46" s="6">
        <v>5415.3339999999998</v>
      </c>
      <c r="J46" s="6">
        <v>5557.3040000000001</v>
      </c>
      <c r="K46" s="6">
        <v>5754.0709999999999</v>
      </c>
      <c r="L46" s="6">
        <v>5926.2879999999996</v>
      </c>
      <c r="M46" s="6">
        <v>6088.8959999999997</v>
      </c>
      <c r="N46" s="6">
        <v>6246.1239999999998</v>
      </c>
      <c r="O46" s="6">
        <v>6349.5079999999998</v>
      </c>
      <c r="P46" s="6">
        <v>6440</v>
      </c>
      <c r="Q46" s="6">
        <v>6461.7269999999999</v>
      </c>
      <c r="R46" s="6">
        <v>6486.7309999999998</v>
      </c>
      <c r="S46" s="6">
        <v>6506.47</v>
      </c>
      <c r="T46" s="6">
        <v>6536.451</v>
      </c>
      <c r="U46" s="6">
        <v>6576.4949999999999</v>
      </c>
      <c r="V46" s="6">
        <v>6625.6210000000001</v>
      </c>
      <c r="W46" s="6">
        <v>6681.732</v>
      </c>
      <c r="X46" s="6">
        <v>6748.55</v>
      </c>
      <c r="Y46" s="6">
        <v>6806.6170000000002</v>
      </c>
      <c r="Z46" s="6">
        <v>1445.8910000000001</v>
      </c>
      <c r="AA46" s="7">
        <v>0.28952</v>
      </c>
      <c r="AB46" s="6">
        <v>366.61700000000002</v>
      </c>
      <c r="AC46" s="7">
        <v>5.6930000000000001E-2</v>
      </c>
    </row>
    <row r="47" spans="1:29" hidden="1" x14ac:dyDescent="0.2">
      <c r="A47" s="5" t="s">
        <v>161</v>
      </c>
      <c r="B47" s="5" t="s">
        <v>162</v>
      </c>
      <c r="C47" s="5" t="s">
        <v>163</v>
      </c>
      <c r="D47" s="5" t="s">
        <v>62</v>
      </c>
      <c r="E47" s="5" t="s">
        <v>41</v>
      </c>
      <c r="F47" s="6">
        <v>7868.7160000000003</v>
      </c>
      <c r="G47" s="6">
        <v>7908.2629999999999</v>
      </c>
      <c r="H47" s="6">
        <v>7927.3130000000001</v>
      </c>
      <c r="I47" s="6">
        <v>7963.4870000000001</v>
      </c>
      <c r="J47" s="6">
        <v>8001.4740000000002</v>
      </c>
      <c r="K47" s="6">
        <v>8077.9440000000004</v>
      </c>
      <c r="L47" s="6">
        <v>8175.6170000000002</v>
      </c>
      <c r="M47" s="6">
        <v>8271.3819999999996</v>
      </c>
      <c r="N47" s="6">
        <v>8321.2469999999994</v>
      </c>
      <c r="O47" s="6">
        <v>8359.2150000000001</v>
      </c>
      <c r="P47" s="6">
        <v>8377</v>
      </c>
      <c r="Q47" s="6">
        <v>8403.7469999999994</v>
      </c>
      <c r="R47" s="6">
        <v>8417.2739999999994</v>
      </c>
      <c r="S47" s="6">
        <v>8422.9930000000004</v>
      </c>
      <c r="T47" s="6">
        <v>8441.8459999999995</v>
      </c>
      <c r="U47" s="6">
        <v>8489.9670000000006</v>
      </c>
      <c r="V47" s="6">
        <v>8521.2000000000007</v>
      </c>
      <c r="W47" s="6">
        <v>8542.5640000000003</v>
      </c>
      <c r="X47" s="6">
        <v>8538.2160000000003</v>
      </c>
      <c r="Y47" s="6">
        <v>8569.4359999999997</v>
      </c>
      <c r="Z47" s="6">
        <v>508.28399999999999</v>
      </c>
      <c r="AA47" s="7">
        <v>6.4600000000000005E-2</v>
      </c>
      <c r="AB47" s="6">
        <v>192.43600000000001</v>
      </c>
      <c r="AC47" s="7">
        <v>2.2970000000000001E-2</v>
      </c>
    </row>
    <row r="48" spans="1:29" hidden="1" x14ac:dyDescent="0.2">
      <c r="A48" s="5" t="s">
        <v>164</v>
      </c>
      <c r="B48" s="5" t="s">
        <v>165</v>
      </c>
      <c r="C48" s="5" t="s">
        <v>166</v>
      </c>
      <c r="D48" s="5" t="s">
        <v>91</v>
      </c>
      <c r="E48" s="5" t="s">
        <v>41</v>
      </c>
      <c r="F48" s="6">
        <v>4033.13</v>
      </c>
      <c r="G48" s="6">
        <v>4234.9120000000003</v>
      </c>
      <c r="H48" s="6">
        <v>4413.21</v>
      </c>
      <c r="I48" s="6">
        <v>4632.9889999999996</v>
      </c>
      <c r="J48" s="6">
        <v>4855.6049999999996</v>
      </c>
      <c r="K48" s="6">
        <v>5084.0609999999997</v>
      </c>
      <c r="L48" s="6">
        <v>5341.6279999999997</v>
      </c>
      <c r="M48" s="6">
        <v>5645.2190000000001</v>
      </c>
      <c r="N48" s="6">
        <v>5915.098</v>
      </c>
      <c r="O48" s="6">
        <v>6135.0529999999999</v>
      </c>
      <c r="P48" s="6">
        <v>6321</v>
      </c>
      <c r="Q48" s="6">
        <v>6379.4539999999997</v>
      </c>
      <c r="R48" s="6">
        <v>6459.125</v>
      </c>
      <c r="S48" s="6">
        <v>6527.8149999999996</v>
      </c>
      <c r="T48" s="6">
        <v>6636.0140000000001</v>
      </c>
      <c r="U48" s="6">
        <v>6755.0429999999997</v>
      </c>
      <c r="V48" s="6">
        <v>6860.0510000000004</v>
      </c>
      <c r="W48" s="6">
        <v>6992.7920000000004</v>
      </c>
      <c r="X48" s="6">
        <v>7182.39</v>
      </c>
      <c r="Y48" s="6">
        <v>7410.6509999999998</v>
      </c>
      <c r="Z48" s="6">
        <v>2287.87</v>
      </c>
      <c r="AA48" s="7">
        <v>0.56727000000000005</v>
      </c>
      <c r="AB48" s="6">
        <v>1089.6510000000001</v>
      </c>
      <c r="AC48" s="7">
        <v>0.17238999999999999</v>
      </c>
    </row>
    <row r="49" spans="1:29" hidden="1" x14ac:dyDescent="0.2">
      <c r="A49" s="5" t="s">
        <v>167</v>
      </c>
      <c r="B49" s="5" t="s">
        <v>168</v>
      </c>
      <c r="C49" s="5" t="s">
        <v>169</v>
      </c>
      <c r="D49" s="5" t="s">
        <v>66</v>
      </c>
      <c r="E49" s="5" t="s">
        <v>41</v>
      </c>
      <c r="F49" s="6">
        <v>31515.302</v>
      </c>
      <c r="G49" s="6">
        <v>31545.965</v>
      </c>
      <c r="H49" s="6">
        <v>31719.706999999999</v>
      </c>
      <c r="I49" s="6">
        <v>31800.151000000002</v>
      </c>
      <c r="J49" s="6">
        <v>31965.681</v>
      </c>
      <c r="K49" s="6">
        <v>32117.874</v>
      </c>
      <c r="L49" s="6">
        <v>32416.353999999999</v>
      </c>
      <c r="M49" s="6">
        <v>32650.629000000001</v>
      </c>
      <c r="N49" s="6">
        <v>32638.651999999998</v>
      </c>
      <c r="O49" s="6">
        <v>32469.424999999999</v>
      </c>
      <c r="P49" s="6">
        <v>32231</v>
      </c>
      <c r="Q49" s="6">
        <v>32300</v>
      </c>
      <c r="R49" s="6">
        <v>32331.901000000002</v>
      </c>
      <c r="S49" s="6">
        <v>32344.749</v>
      </c>
      <c r="T49" s="6">
        <v>32351.749</v>
      </c>
      <c r="U49" s="6">
        <v>32400.761999999999</v>
      </c>
      <c r="V49" s="6">
        <v>32474.713</v>
      </c>
      <c r="W49" s="6">
        <v>32498.699000000001</v>
      </c>
      <c r="X49" s="6">
        <v>32490.561000000002</v>
      </c>
      <c r="Y49" s="6">
        <v>32543.278999999999</v>
      </c>
      <c r="Z49" s="6">
        <v>715.69799999999998</v>
      </c>
      <c r="AA49" s="7">
        <v>2.2710000000000001E-2</v>
      </c>
      <c r="AB49" s="6">
        <v>312.279</v>
      </c>
      <c r="AC49" s="7">
        <v>9.6900000000000007E-3</v>
      </c>
    </row>
    <row r="50" spans="1:29" hidden="1" x14ac:dyDescent="0.2">
      <c r="A50" s="5" t="s">
        <v>171</v>
      </c>
      <c r="B50" s="5" t="s">
        <v>172</v>
      </c>
      <c r="C50" s="5" t="s">
        <v>173</v>
      </c>
      <c r="D50" s="5" t="s">
        <v>49</v>
      </c>
      <c r="E50" s="5" t="s">
        <v>41</v>
      </c>
      <c r="F50" s="6">
        <v>1887.8630000000001</v>
      </c>
      <c r="G50" s="6">
        <v>1870.7560000000001</v>
      </c>
      <c r="H50" s="6">
        <v>1876.847</v>
      </c>
      <c r="I50" s="6">
        <v>1869.8240000000001</v>
      </c>
      <c r="J50" s="6">
        <v>1880.0139999999999</v>
      </c>
      <c r="K50" s="6">
        <v>1880.741</v>
      </c>
      <c r="L50" s="6">
        <v>1900.7429999999999</v>
      </c>
      <c r="M50" s="6">
        <v>1927.1310000000001</v>
      </c>
      <c r="N50" s="6">
        <v>1940.615</v>
      </c>
      <c r="O50" s="6">
        <v>1932.913</v>
      </c>
      <c r="P50" s="6">
        <v>1930</v>
      </c>
      <c r="Q50" s="6">
        <v>1929.9639999999999</v>
      </c>
      <c r="R50" s="6">
        <v>1931.2260000000001</v>
      </c>
      <c r="S50" s="6">
        <v>1933.97</v>
      </c>
      <c r="T50" s="6">
        <v>1930.8420000000001</v>
      </c>
      <c r="U50" s="6">
        <v>1939.18</v>
      </c>
      <c r="V50" s="6">
        <v>1941.077</v>
      </c>
      <c r="W50" s="6">
        <v>1938.9760000000001</v>
      </c>
      <c r="X50" s="6">
        <v>1946.3789999999999</v>
      </c>
      <c r="Y50" s="6">
        <v>1958.231</v>
      </c>
      <c r="Z50" s="6">
        <v>42.137</v>
      </c>
      <c r="AA50" s="7">
        <v>2.232E-2</v>
      </c>
      <c r="AB50" s="6">
        <v>28.231000000000002</v>
      </c>
      <c r="AC50" s="7">
        <v>1.4630000000000001E-2</v>
      </c>
    </row>
    <row r="51" spans="1:29" hidden="1" x14ac:dyDescent="0.2">
      <c r="A51" s="5" t="s">
        <v>175</v>
      </c>
      <c r="B51" s="5" t="s">
        <v>176</v>
      </c>
      <c r="C51" s="5" t="s">
        <v>177</v>
      </c>
      <c r="D51" s="5" t="s">
        <v>62</v>
      </c>
      <c r="E51" s="5" t="s">
        <v>41</v>
      </c>
      <c r="F51" s="6">
        <v>4225.41</v>
      </c>
      <c r="G51" s="6">
        <v>4306.97</v>
      </c>
      <c r="H51" s="6">
        <v>4399.2479999999996</v>
      </c>
      <c r="I51" s="6">
        <v>4504.2550000000001</v>
      </c>
      <c r="J51" s="6">
        <v>4631.5209999999997</v>
      </c>
      <c r="K51" s="6">
        <v>4802.8869999999997</v>
      </c>
      <c r="L51" s="6">
        <v>4914.759</v>
      </c>
      <c r="M51" s="6">
        <v>5020.1450000000004</v>
      </c>
      <c r="N51" s="6">
        <v>5126.9639999999999</v>
      </c>
      <c r="O51" s="6">
        <v>5222.5389999999998</v>
      </c>
      <c r="P51" s="6">
        <v>5304</v>
      </c>
      <c r="Q51" s="6">
        <v>5332.3580000000002</v>
      </c>
      <c r="R51" s="6">
        <v>5360.6890000000003</v>
      </c>
      <c r="S51" s="6">
        <v>5429.1989999999996</v>
      </c>
      <c r="T51" s="6">
        <v>5531.2709999999997</v>
      </c>
      <c r="U51" s="6">
        <v>5592.7759999999998</v>
      </c>
      <c r="V51" s="6">
        <v>5681.5569999999998</v>
      </c>
      <c r="W51" s="6">
        <v>5738.0990000000002</v>
      </c>
      <c r="X51" s="6">
        <v>5804.018</v>
      </c>
      <c r="Y51" s="6">
        <v>5854.9859999999999</v>
      </c>
      <c r="Z51" s="6">
        <v>1078.5899999999999</v>
      </c>
      <c r="AA51" s="7">
        <v>0.25525999999999999</v>
      </c>
      <c r="AB51" s="6">
        <v>550.98599999999999</v>
      </c>
      <c r="AC51" s="7">
        <v>0.10388</v>
      </c>
    </row>
    <row r="52" spans="1:29" hidden="1" x14ac:dyDescent="0.2">
      <c r="A52" s="5" t="s">
        <v>178</v>
      </c>
      <c r="B52" s="5" t="s">
        <v>179</v>
      </c>
      <c r="C52" s="5" t="s">
        <v>180</v>
      </c>
      <c r="D52" s="5" t="s">
        <v>49</v>
      </c>
      <c r="E52" s="5" t="s">
        <v>41</v>
      </c>
      <c r="F52" s="6">
        <v>491.976</v>
      </c>
      <c r="G52" s="6">
        <v>486.92500000000001</v>
      </c>
      <c r="H52" s="6">
        <v>487.92</v>
      </c>
      <c r="I52" s="6">
        <v>485.51</v>
      </c>
      <c r="J52" s="6">
        <v>487.57100000000003</v>
      </c>
      <c r="K52" s="6">
        <v>487.173</v>
      </c>
      <c r="L52" s="6">
        <v>491.78</v>
      </c>
      <c r="M52" s="6">
        <v>498.01</v>
      </c>
      <c r="N52" s="6">
        <v>500.89800000000002</v>
      </c>
      <c r="O52" s="6">
        <v>498.32600000000002</v>
      </c>
      <c r="P52" s="6">
        <v>497</v>
      </c>
      <c r="Q52" s="6">
        <v>504.98099999999999</v>
      </c>
      <c r="R52" s="6">
        <v>506.43400000000003</v>
      </c>
      <c r="S52" s="6">
        <v>514.42700000000002</v>
      </c>
      <c r="T52" s="6">
        <v>524.56500000000005</v>
      </c>
      <c r="U52" s="6">
        <v>525.62699999999995</v>
      </c>
      <c r="V52" s="6">
        <v>529.48400000000004</v>
      </c>
      <c r="W52" s="6">
        <v>536.41800000000001</v>
      </c>
      <c r="X52" s="6">
        <v>538.32500000000005</v>
      </c>
      <c r="Y52" s="6">
        <v>546.79399999999998</v>
      </c>
      <c r="Z52" s="6">
        <v>5.024</v>
      </c>
      <c r="AA52" s="7">
        <v>1.021E-2</v>
      </c>
      <c r="AB52" s="6">
        <v>49.793999999999997</v>
      </c>
      <c r="AC52" s="7">
        <v>0.10019</v>
      </c>
    </row>
    <row r="53" spans="1:29" hidden="1" x14ac:dyDescent="0.2">
      <c r="A53" s="5" t="s">
        <v>182</v>
      </c>
      <c r="B53" s="5" t="s">
        <v>183</v>
      </c>
      <c r="C53" s="5" t="s">
        <v>184</v>
      </c>
      <c r="D53" s="5" t="s">
        <v>49</v>
      </c>
      <c r="E53" s="5" t="s">
        <v>41</v>
      </c>
      <c r="F53" s="6">
        <v>468.70299999999997</v>
      </c>
      <c r="G53" s="6">
        <v>486.36900000000003</v>
      </c>
      <c r="H53" s="6">
        <v>503.52499999999998</v>
      </c>
      <c r="I53" s="6">
        <v>522.26300000000003</v>
      </c>
      <c r="J53" s="6">
        <v>541.42200000000003</v>
      </c>
      <c r="K53" s="6">
        <v>560.45699999999999</v>
      </c>
      <c r="L53" s="6">
        <v>582.54300000000001</v>
      </c>
      <c r="M53" s="6">
        <v>602.28499999999997</v>
      </c>
      <c r="N53" s="6">
        <v>624.29999999999995</v>
      </c>
      <c r="O53" s="6">
        <v>642.00199999999995</v>
      </c>
      <c r="P53" s="6">
        <v>657</v>
      </c>
      <c r="Q53" s="6">
        <v>659.78</v>
      </c>
      <c r="R53" s="6">
        <v>661.45</v>
      </c>
      <c r="S53" s="6">
        <v>661.77499999999998</v>
      </c>
      <c r="T53" s="6">
        <v>666.50699999999995</v>
      </c>
      <c r="U53" s="6">
        <v>669.976</v>
      </c>
      <c r="V53" s="6">
        <v>670.149</v>
      </c>
      <c r="W53" s="6">
        <v>677.08100000000002</v>
      </c>
      <c r="X53" s="6">
        <v>685.95699999999999</v>
      </c>
      <c r="Y53" s="6">
        <v>690.14400000000001</v>
      </c>
      <c r="Z53" s="6">
        <v>188.297</v>
      </c>
      <c r="AA53" s="7">
        <v>0.40173999999999999</v>
      </c>
      <c r="AB53" s="6">
        <v>33.143999999999998</v>
      </c>
      <c r="AC53" s="7">
        <v>5.0450000000000002E-2</v>
      </c>
    </row>
    <row r="54" spans="1:29" hidden="1" x14ac:dyDescent="0.2">
      <c r="A54" s="5" t="s">
        <v>185</v>
      </c>
      <c r="B54" s="5" t="s">
        <v>186</v>
      </c>
      <c r="C54" s="5" t="s">
        <v>187</v>
      </c>
      <c r="D54" s="5" t="s">
        <v>62</v>
      </c>
      <c r="E54" s="5" t="s">
        <v>41</v>
      </c>
      <c r="F54" s="6">
        <v>1326.1859999999999</v>
      </c>
      <c r="G54" s="6">
        <v>1323.739</v>
      </c>
      <c r="H54" s="6">
        <v>1325.0509999999999</v>
      </c>
      <c r="I54" s="6">
        <v>1330.1020000000001</v>
      </c>
      <c r="J54" s="6">
        <v>1341.7909999999999</v>
      </c>
      <c r="K54" s="6">
        <v>1365.7270000000001</v>
      </c>
      <c r="L54" s="6">
        <v>1372.5309999999999</v>
      </c>
      <c r="M54" s="6">
        <v>1377.4159999999999</v>
      </c>
      <c r="N54" s="6">
        <v>1382.768</v>
      </c>
      <c r="O54" s="6">
        <v>1385.1179999999999</v>
      </c>
      <c r="P54" s="6">
        <v>1384</v>
      </c>
      <c r="Q54" s="6">
        <v>1392.5830000000001</v>
      </c>
      <c r="R54" s="6">
        <v>1401.826</v>
      </c>
      <c r="S54" s="6">
        <v>1411.98</v>
      </c>
      <c r="T54" s="6">
        <v>1426.386</v>
      </c>
      <c r="U54" s="6">
        <v>1439.9559999999999</v>
      </c>
      <c r="V54" s="6">
        <v>1432.625</v>
      </c>
      <c r="W54" s="6">
        <v>1447.021</v>
      </c>
      <c r="X54" s="6">
        <v>1451.992</v>
      </c>
      <c r="Y54" s="6">
        <v>1462.4839999999999</v>
      </c>
      <c r="Z54" s="6">
        <v>57.814</v>
      </c>
      <c r="AA54" s="7">
        <v>4.3589999999999997E-2</v>
      </c>
      <c r="AB54" s="6">
        <v>78.483999999999995</v>
      </c>
      <c r="AC54" s="7">
        <v>5.6710000000000003E-2</v>
      </c>
    </row>
    <row r="55" spans="1:29" hidden="1" x14ac:dyDescent="0.2">
      <c r="A55" s="5" t="s">
        <v>188</v>
      </c>
      <c r="B55" s="5" t="s">
        <v>189</v>
      </c>
      <c r="C55" s="5" t="s">
        <v>190</v>
      </c>
      <c r="D55" s="5" t="s">
        <v>49</v>
      </c>
      <c r="E55" s="5" t="s">
        <v>41</v>
      </c>
      <c r="F55" s="6">
        <v>5042.8680000000004</v>
      </c>
      <c r="G55" s="6">
        <v>5066.0879999999997</v>
      </c>
      <c r="H55" s="6">
        <v>5085.28</v>
      </c>
      <c r="I55" s="6">
        <v>5121.2700000000004</v>
      </c>
      <c r="J55" s="6">
        <v>5162.0739999999996</v>
      </c>
      <c r="K55" s="6">
        <v>5201.1719999999996</v>
      </c>
      <c r="L55" s="6">
        <v>5267.5020000000004</v>
      </c>
      <c r="M55" s="6">
        <v>5312.4290000000001</v>
      </c>
      <c r="N55" s="6">
        <v>5376.6369999999997</v>
      </c>
      <c r="O55" s="6">
        <v>5403.9570000000003</v>
      </c>
      <c r="P55" s="6">
        <v>5409</v>
      </c>
      <c r="Q55" s="6">
        <v>5425.5810000000001</v>
      </c>
      <c r="R55" s="6">
        <v>5442.72</v>
      </c>
      <c r="S55" s="6">
        <v>5448.19</v>
      </c>
      <c r="T55" s="6">
        <v>5492.598</v>
      </c>
      <c r="U55" s="6">
        <v>5503.62</v>
      </c>
      <c r="V55" s="6">
        <v>5498.5280000000002</v>
      </c>
      <c r="W55" s="6">
        <v>5508.2640000000001</v>
      </c>
      <c r="X55" s="6">
        <v>5541.018</v>
      </c>
      <c r="Y55" s="6">
        <v>5573.0479999999998</v>
      </c>
      <c r="Z55" s="6">
        <v>366.13200000000001</v>
      </c>
      <c r="AA55" s="7">
        <v>7.2599999999999998E-2</v>
      </c>
      <c r="AB55" s="6">
        <v>164.048</v>
      </c>
      <c r="AC55" s="7">
        <v>3.0329999999999999E-2</v>
      </c>
    </row>
    <row r="56" spans="1:29" hidden="1" x14ac:dyDescent="0.2">
      <c r="A56" s="5" t="s">
        <v>192</v>
      </c>
      <c r="B56" s="5" t="s">
        <v>193</v>
      </c>
      <c r="C56" s="5" t="s">
        <v>194</v>
      </c>
      <c r="D56" s="5" t="s">
        <v>55</v>
      </c>
      <c r="E56" s="5" t="s">
        <v>41</v>
      </c>
      <c r="F56" s="6">
        <v>2377.2040000000002</v>
      </c>
      <c r="G56" s="6">
        <v>2438.1089999999999</v>
      </c>
      <c r="H56" s="6">
        <v>2502.4740000000002</v>
      </c>
      <c r="I56" s="6">
        <v>2570.5250000000001</v>
      </c>
      <c r="J56" s="6">
        <v>2642.73</v>
      </c>
      <c r="K56" s="6">
        <v>2700.6979999999999</v>
      </c>
      <c r="L56" s="6">
        <v>2784.1669999999999</v>
      </c>
      <c r="M56" s="6">
        <v>2866.212</v>
      </c>
      <c r="N56" s="6">
        <v>2939.299</v>
      </c>
      <c r="O56" s="6">
        <v>3001.2440000000001</v>
      </c>
      <c r="P56" s="6">
        <v>3042</v>
      </c>
      <c r="Q56" s="6">
        <v>3048.8809999999999</v>
      </c>
      <c r="R56" s="6">
        <v>3049.7469999999998</v>
      </c>
      <c r="S56" s="6">
        <v>3057.2049999999999</v>
      </c>
      <c r="T56" s="6">
        <v>3067.5889999999999</v>
      </c>
      <c r="U56" s="6">
        <v>3049.989</v>
      </c>
      <c r="V56" s="6">
        <v>3044.9459999999999</v>
      </c>
      <c r="W56" s="6">
        <v>3053.6030000000001</v>
      </c>
      <c r="X56" s="6">
        <v>3064.2849999999999</v>
      </c>
      <c r="Y56" s="6">
        <v>3077.3939999999998</v>
      </c>
      <c r="Z56" s="6">
        <v>664.79600000000005</v>
      </c>
      <c r="AA56" s="7">
        <v>0.27965000000000001</v>
      </c>
      <c r="AB56" s="6">
        <v>35.393999999999998</v>
      </c>
      <c r="AC56" s="7">
        <v>1.1639999999999999E-2</v>
      </c>
    </row>
    <row r="57" spans="1:29" hidden="1" x14ac:dyDescent="0.2">
      <c r="A57" s="5" t="s">
        <v>195</v>
      </c>
      <c r="B57" s="5" t="s">
        <v>196</v>
      </c>
      <c r="C57" s="5" t="s">
        <v>197</v>
      </c>
      <c r="D57" s="5" t="s">
        <v>55</v>
      </c>
      <c r="E57" s="5" t="s">
        <v>41</v>
      </c>
      <c r="F57" s="6">
        <v>1164.645</v>
      </c>
      <c r="G57" s="6">
        <v>1179.126</v>
      </c>
      <c r="H57" s="6">
        <v>1195.4960000000001</v>
      </c>
      <c r="I57" s="6">
        <v>1213.6120000000001</v>
      </c>
      <c r="J57" s="6">
        <v>1233.568</v>
      </c>
      <c r="K57" s="6">
        <v>1246.7809999999999</v>
      </c>
      <c r="L57" s="6">
        <v>1271.8389999999999</v>
      </c>
      <c r="M57" s="6">
        <v>1296.1089999999999</v>
      </c>
      <c r="N57" s="6">
        <v>1316.538</v>
      </c>
      <c r="O57" s="6">
        <v>1331.9760000000001</v>
      </c>
      <c r="P57" s="6">
        <v>1338</v>
      </c>
      <c r="Q57" s="6">
        <v>1346.9749999999999</v>
      </c>
      <c r="R57" s="6">
        <v>1350.7809999999999</v>
      </c>
      <c r="S57" s="6">
        <v>1348.357</v>
      </c>
      <c r="T57" s="6">
        <v>1351.3240000000001</v>
      </c>
      <c r="U57" s="6">
        <v>1355.2429999999999</v>
      </c>
      <c r="V57" s="6">
        <v>1354.0360000000001</v>
      </c>
      <c r="W57" s="6">
        <v>1358.3430000000001</v>
      </c>
      <c r="X57" s="6">
        <v>1365.413</v>
      </c>
      <c r="Y57" s="6">
        <v>1370.9929999999999</v>
      </c>
      <c r="Z57" s="6">
        <v>173.35499999999999</v>
      </c>
      <c r="AA57" s="7">
        <v>0.14885000000000001</v>
      </c>
      <c r="AB57" s="6">
        <v>32.993000000000002</v>
      </c>
      <c r="AC57" s="7">
        <v>2.4660000000000001E-2</v>
      </c>
    </row>
    <row r="58" spans="1:29" hidden="1" x14ac:dyDescent="0.2">
      <c r="A58" s="5" t="s">
        <v>198</v>
      </c>
      <c r="B58" s="5" t="s">
        <v>199</v>
      </c>
      <c r="C58" s="5" t="s">
        <v>200</v>
      </c>
      <c r="D58" s="5" t="s">
        <v>40</v>
      </c>
      <c r="E58" s="5" t="s">
        <v>41</v>
      </c>
      <c r="F58" s="6">
        <v>811.96100000000001</v>
      </c>
      <c r="G58" s="6">
        <v>813.56899999999996</v>
      </c>
      <c r="H58" s="6">
        <v>816.39300000000003</v>
      </c>
      <c r="I58" s="6">
        <v>818.94299999999998</v>
      </c>
      <c r="J58" s="6">
        <v>824.53800000000001</v>
      </c>
      <c r="K58" s="6">
        <v>833.72299999999996</v>
      </c>
      <c r="L58" s="6">
        <v>844.73599999999999</v>
      </c>
      <c r="M58" s="6">
        <v>851.74400000000003</v>
      </c>
      <c r="N58" s="6">
        <v>858.58699999999999</v>
      </c>
      <c r="O58" s="6">
        <v>861.74800000000005</v>
      </c>
      <c r="P58" s="6">
        <v>862</v>
      </c>
      <c r="Q58" s="6">
        <v>861.93899999999996</v>
      </c>
      <c r="R58" s="6">
        <v>860.93899999999996</v>
      </c>
      <c r="S58" s="6">
        <v>862.91300000000001</v>
      </c>
      <c r="T58" s="6">
        <v>862.71900000000005</v>
      </c>
      <c r="U58" s="6">
        <v>866.71799999999996</v>
      </c>
      <c r="V58" s="6">
        <v>870.66700000000003</v>
      </c>
      <c r="W58" s="6">
        <v>873.66700000000003</v>
      </c>
      <c r="X58" s="6">
        <v>874.46900000000005</v>
      </c>
      <c r="Y58" s="6">
        <v>882.91600000000005</v>
      </c>
      <c r="Z58" s="6">
        <v>50.039000000000001</v>
      </c>
      <c r="AA58" s="7">
        <v>6.1629999999999997E-2</v>
      </c>
      <c r="AB58" s="6">
        <v>20.916</v>
      </c>
      <c r="AC58" s="7">
        <v>2.426E-2</v>
      </c>
    </row>
    <row r="59" spans="1:29" hidden="1" x14ac:dyDescent="0.2">
      <c r="A59" s="5" t="s">
        <v>201</v>
      </c>
      <c r="B59" s="5" t="s">
        <v>202</v>
      </c>
      <c r="C59" s="5" t="s">
        <v>203</v>
      </c>
      <c r="D59" s="5" t="s">
        <v>106</v>
      </c>
      <c r="E59" s="5" t="s">
        <v>41</v>
      </c>
      <c r="F59" s="6">
        <v>966.87400000000002</v>
      </c>
      <c r="G59" s="6">
        <v>979.31</v>
      </c>
      <c r="H59" s="6">
        <v>989.77</v>
      </c>
      <c r="I59" s="6">
        <v>1000.799</v>
      </c>
      <c r="J59" s="6">
        <v>1016.509</v>
      </c>
      <c r="K59" s="6">
        <v>1029.78</v>
      </c>
      <c r="L59" s="6">
        <v>1049.4670000000001</v>
      </c>
      <c r="M59" s="6">
        <v>1075.883</v>
      </c>
      <c r="N59" s="6">
        <v>1105.904</v>
      </c>
      <c r="O59" s="6">
        <v>1126.539</v>
      </c>
      <c r="P59" s="6">
        <v>1139</v>
      </c>
      <c r="Q59" s="6">
        <v>1148.519</v>
      </c>
      <c r="R59" s="6">
        <v>1154.9829999999999</v>
      </c>
      <c r="S59" s="6">
        <v>1160.1880000000001</v>
      </c>
      <c r="T59" s="6">
        <v>1164.701</v>
      </c>
      <c r="U59" s="6">
        <v>1172.136</v>
      </c>
      <c r="V59" s="6">
        <v>1176.4490000000001</v>
      </c>
      <c r="W59" s="6">
        <v>1179.777</v>
      </c>
      <c r="X59" s="6">
        <v>1184.0260000000001</v>
      </c>
      <c r="Y59" s="6">
        <v>1191.72</v>
      </c>
      <c r="Z59" s="6">
        <v>172.126</v>
      </c>
      <c r="AA59" s="7">
        <v>0.17802000000000001</v>
      </c>
      <c r="AB59" s="6">
        <v>52.72</v>
      </c>
      <c r="AC59" s="7">
        <v>4.6289999999999998E-2</v>
      </c>
    </row>
    <row r="60" spans="1:29" hidden="1" x14ac:dyDescent="0.2">
      <c r="A60" s="5" t="s">
        <v>205</v>
      </c>
      <c r="B60" s="5" t="s">
        <v>206</v>
      </c>
      <c r="C60" s="5" t="s">
        <v>207</v>
      </c>
      <c r="D60" s="5" t="s">
        <v>55</v>
      </c>
      <c r="E60" s="5" t="s">
        <v>41</v>
      </c>
      <c r="F60" s="6">
        <v>4463.4369999999999</v>
      </c>
      <c r="G60" s="6">
        <v>4576.6329999999998</v>
      </c>
      <c r="H60" s="6">
        <v>4716.7830000000004</v>
      </c>
      <c r="I60" s="6">
        <v>4847.7960000000003</v>
      </c>
      <c r="J60" s="6">
        <v>4999.8540000000003</v>
      </c>
      <c r="K60" s="6">
        <v>5166.1899999999996</v>
      </c>
      <c r="L60" s="6">
        <v>5320.6229999999996</v>
      </c>
      <c r="M60" s="6">
        <v>5472.0519999999997</v>
      </c>
      <c r="N60" s="6">
        <v>5619.8130000000001</v>
      </c>
      <c r="O60" s="6">
        <v>5711.5379999999996</v>
      </c>
      <c r="P60" s="6">
        <v>5776</v>
      </c>
      <c r="Q60" s="6">
        <v>5819.8180000000002</v>
      </c>
      <c r="R60" s="6">
        <v>5869.4629999999997</v>
      </c>
      <c r="S60" s="6">
        <v>5901.4229999999998</v>
      </c>
      <c r="T60" s="6">
        <v>5928.4679999999998</v>
      </c>
      <c r="U60" s="6">
        <v>5977.1729999999998</v>
      </c>
      <c r="V60" s="6">
        <v>6001.5780000000004</v>
      </c>
      <c r="W60" s="6">
        <v>6063.5680000000002</v>
      </c>
      <c r="X60" s="6">
        <v>6122.4690000000001</v>
      </c>
      <c r="Y60" s="6">
        <v>6197.0780000000004</v>
      </c>
      <c r="Z60" s="6">
        <v>1312.5630000000001</v>
      </c>
      <c r="AA60" s="7">
        <v>0.29407</v>
      </c>
      <c r="AB60" s="6">
        <v>421.07799999999997</v>
      </c>
      <c r="AC60" s="7">
        <v>7.2900000000000006E-2</v>
      </c>
    </row>
    <row r="61" spans="1:29" hidden="1" x14ac:dyDescent="0.2">
      <c r="A61" s="5" t="s">
        <v>208</v>
      </c>
      <c r="B61" s="5" t="s">
        <v>209</v>
      </c>
      <c r="C61" s="5" t="s">
        <v>210</v>
      </c>
      <c r="D61" s="5" t="s">
        <v>102</v>
      </c>
      <c r="E61" s="5" t="s">
        <v>41</v>
      </c>
      <c r="F61" s="6">
        <v>1201.8440000000001</v>
      </c>
      <c r="G61" s="6">
        <v>1208.6010000000001</v>
      </c>
      <c r="H61" s="6">
        <v>1219.7190000000001</v>
      </c>
      <c r="I61" s="6">
        <v>1232.0419999999999</v>
      </c>
      <c r="J61" s="6">
        <v>1246.9169999999999</v>
      </c>
      <c r="K61" s="6">
        <v>1260.9960000000001</v>
      </c>
      <c r="L61" s="6">
        <v>1284.509</v>
      </c>
      <c r="M61" s="6">
        <v>1304.845</v>
      </c>
      <c r="N61" s="6">
        <v>1324.962</v>
      </c>
      <c r="O61" s="6">
        <v>1333.2349999999999</v>
      </c>
      <c r="P61" s="6">
        <v>1337</v>
      </c>
      <c r="Q61" s="6">
        <v>1347.107</v>
      </c>
      <c r="R61" s="6">
        <v>1357.2460000000001</v>
      </c>
      <c r="S61" s="6">
        <v>1362.26</v>
      </c>
      <c r="T61" s="6">
        <v>1373.6990000000001</v>
      </c>
      <c r="U61" s="6">
        <v>1381.1379999999999</v>
      </c>
      <c r="V61" s="6">
        <v>1394.009</v>
      </c>
      <c r="W61" s="6">
        <v>1404.039</v>
      </c>
      <c r="X61" s="6">
        <v>1415.002</v>
      </c>
      <c r="Y61" s="6">
        <v>1423.4860000000001</v>
      </c>
      <c r="Z61" s="6">
        <v>135.15600000000001</v>
      </c>
      <c r="AA61" s="7">
        <v>0.11246</v>
      </c>
      <c r="AB61" s="6">
        <v>86.486000000000004</v>
      </c>
      <c r="AC61" s="7">
        <v>6.4689999999999998E-2</v>
      </c>
    </row>
    <row r="62" spans="1:29" hidden="1" x14ac:dyDescent="0.2">
      <c r="A62" s="5" t="s">
        <v>211</v>
      </c>
      <c r="B62" s="5" t="s">
        <v>212</v>
      </c>
      <c r="C62" s="5" t="s">
        <v>213</v>
      </c>
      <c r="D62" s="5" t="s">
        <v>49</v>
      </c>
      <c r="E62" s="5" t="s">
        <v>41</v>
      </c>
      <c r="F62" s="6">
        <v>704.28700000000003</v>
      </c>
      <c r="G62" s="6">
        <v>732.76599999999996</v>
      </c>
      <c r="H62" s="6">
        <v>761.03099999999995</v>
      </c>
      <c r="I62" s="6">
        <v>790.91</v>
      </c>
      <c r="J62" s="6">
        <v>820.31500000000005</v>
      </c>
      <c r="K62" s="6">
        <v>850.93700000000001</v>
      </c>
      <c r="L62" s="6">
        <v>884.74599999999998</v>
      </c>
      <c r="M62" s="6">
        <v>917.58100000000002</v>
      </c>
      <c r="N62" s="6">
        <v>951.95299999999997</v>
      </c>
      <c r="O62" s="6">
        <v>975.68399999999997</v>
      </c>
      <c r="P62" s="6">
        <v>997</v>
      </c>
      <c r="Q62" s="6">
        <v>1019.151</v>
      </c>
      <c r="R62" s="6">
        <v>1024.127</v>
      </c>
      <c r="S62" s="6">
        <v>1039.6110000000001</v>
      </c>
      <c r="T62" s="6">
        <v>1063.903</v>
      </c>
      <c r="U62" s="6">
        <v>1088.489</v>
      </c>
      <c r="V62" s="6">
        <v>1116.0229999999999</v>
      </c>
      <c r="W62" s="6">
        <v>1138.4970000000001</v>
      </c>
      <c r="X62" s="6">
        <v>1169.576</v>
      </c>
      <c r="Y62" s="6">
        <v>1193.934</v>
      </c>
      <c r="Z62" s="6">
        <v>292.71300000000002</v>
      </c>
      <c r="AA62" s="7">
        <v>0.41561999999999999</v>
      </c>
      <c r="AB62" s="6">
        <v>196.934</v>
      </c>
      <c r="AC62" s="7">
        <v>0.19753000000000001</v>
      </c>
    </row>
    <row r="63" spans="1:29" hidden="1" x14ac:dyDescent="0.2">
      <c r="A63" s="5" t="s">
        <v>214</v>
      </c>
      <c r="B63" s="5" t="s">
        <v>215</v>
      </c>
      <c r="C63" s="5" t="s">
        <v>216</v>
      </c>
      <c r="D63" s="5" t="s">
        <v>49</v>
      </c>
      <c r="E63" s="5" t="s">
        <v>41</v>
      </c>
      <c r="F63" s="6">
        <v>806.64200000000005</v>
      </c>
      <c r="G63" s="6">
        <v>816.08799999999997</v>
      </c>
      <c r="H63" s="6">
        <v>822.16300000000001</v>
      </c>
      <c r="I63" s="6">
        <v>826.38199999999995</v>
      </c>
      <c r="J63" s="6">
        <v>826.16099999999994</v>
      </c>
      <c r="K63" s="6">
        <v>832.76800000000003</v>
      </c>
      <c r="L63" s="6">
        <v>841.37699999999995</v>
      </c>
      <c r="M63" s="6">
        <v>849.03899999999999</v>
      </c>
      <c r="N63" s="6">
        <v>857.00599999999997</v>
      </c>
      <c r="O63" s="6">
        <v>864.81299999999999</v>
      </c>
      <c r="P63" s="6">
        <v>868</v>
      </c>
      <c r="Q63" s="6">
        <v>871.51800000000003</v>
      </c>
      <c r="R63" s="6">
        <v>873.01900000000001</v>
      </c>
      <c r="S63" s="6">
        <v>879.75800000000004</v>
      </c>
      <c r="T63" s="6">
        <v>881.54100000000005</v>
      </c>
      <c r="U63" s="6">
        <v>884.32100000000003</v>
      </c>
      <c r="V63" s="6">
        <v>891.15800000000002</v>
      </c>
      <c r="W63" s="6">
        <v>897.35799999999995</v>
      </c>
      <c r="X63" s="6">
        <v>901.64200000000005</v>
      </c>
      <c r="Y63" s="6">
        <v>915.73699999999997</v>
      </c>
      <c r="Z63" s="6">
        <v>61.357999999999997</v>
      </c>
      <c r="AA63" s="7">
        <v>7.6069999999999999E-2</v>
      </c>
      <c r="AB63" s="6">
        <v>47.737000000000002</v>
      </c>
      <c r="AC63" s="7">
        <v>5.5E-2</v>
      </c>
    </row>
    <row r="64" spans="1:29" hidden="1" x14ac:dyDescent="0.2">
      <c r="A64" s="5" t="s">
        <v>218</v>
      </c>
      <c r="B64" s="5" t="s">
        <v>219</v>
      </c>
      <c r="C64" s="5" t="s">
        <v>220</v>
      </c>
      <c r="D64" s="5" t="s">
        <v>49</v>
      </c>
      <c r="E64" s="5" t="s">
        <v>41</v>
      </c>
      <c r="F64" s="6">
        <v>1177.4179999999999</v>
      </c>
      <c r="G64" s="6">
        <v>1200.877</v>
      </c>
      <c r="H64" s="6">
        <v>1220.9169999999999</v>
      </c>
      <c r="I64" s="6">
        <v>1243.4559999999999</v>
      </c>
      <c r="J64" s="6">
        <v>1263.191</v>
      </c>
      <c r="K64" s="6">
        <v>1289.1099999999999</v>
      </c>
      <c r="L64" s="6">
        <v>1312.068</v>
      </c>
      <c r="M64" s="6">
        <v>1342.9659999999999</v>
      </c>
      <c r="N64" s="6">
        <v>1371.0129999999999</v>
      </c>
      <c r="O64" s="6">
        <v>1393.251</v>
      </c>
      <c r="P64" s="6">
        <v>1408</v>
      </c>
      <c r="Q64" s="6">
        <v>1416.932</v>
      </c>
      <c r="R64" s="6">
        <v>1429.37</v>
      </c>
      <c r="S64" s="6">
        <v>1431.39</v>
      </c>
      <c r="T64" s="6">
        <v>1435.019</v>
      </c>
      <c r="U64" s="6">
        <v>1445.173</v>
      </c>
      <c r="V64" s="6">
        <v>1452.075</v>
      </c>
      <c r="W64" s="6">
        <v>1454.8689999999999</v>
      </c>
      <c r="X64" s="6">
        <v>1460.7670000000001</v>
      </c>
      <c r="Y64" s="6">
        <v>1467.39</v>
      </c>
      <c r="Z64" s="6">
        <v>230.58199999999999</v>
      </c>
      <c r="AA64" s="7">
        <v>0.19583999999999999</v>
      </c>
      <c r="AB64" s="6">
        <v>59.39</v>
      </c>
      <c r="AC64" s="7">
        <v>4.2180000000000002E-2</v>
      </c>
    </row>
    <row r="65" spans="1:29" hidden="1" x14ac:dyDescent="0.2">
      <c r="A65" s="5" t="s">
        <v>221</v>
      </c>
      <c r="B65" s="5" t="s">
        <v>222</v>
      </c>
      <c r="C65" s="5" t="s">
        <v>223</v>
      </c>
      <c r="D65" s="5" t="s">
        <v>91</v>
      </c>
      <c r="E65" s="5" t="s">
        <v>41</v>
      </c>
      <c r="F65" s="6">
        <v>255.07599999999999</v>
      </c>
      <c r="G65" s="6">
        <v>258.96800000000002</v>
      </c>
      <c r="H65" s="6">
        <v>261.61399999999998</v>
      </c>
      <c r="I65" s="6">
        <v>266.86099999999999</v>
      </c>
      <c r="J65" s="6">
        <v>272.31099999999998</v>
      </c>
      <c r="K65" s="6">
        <v>278.11500000000001</v>
      </c>
      <c r="L65" s="6">
        <v>285.49200000000002</v>
      </c>
      <c r="M65" s="6">
        <v>295.21499999999997</v>
      </c>
      <c r="N65" s="6">
        <v>303.072</v>
      </c>
      <c r="O65" s="6">
        <v>308.35599999999999</v>
      </c>
      <c r="P65" s="6">
        <v>312</v>
      </c>
      <c r="Q65" s="6">
        <v>314.95800000000003</v>
      </c>
      <c r="R65" s="6">
        <v>318.21199999999999</v>
      </c>
      <c r="S65" s="6">
        <v>320.05799999999999</v>
      </c>
      <c r="T65" s="6">
        <v>325.52300000000002</v>
      </c>
      <c r="U65" s="6">
        <v>331.43099999999998</v>
      </c>
      <c r="V65" s="6">
        <v>335.55900000000003</v>
      </c>
      <c r="W65" s="6">
        <v>338.79</v>
      </c>
      <c r="X65" s="6">
        <v>341.68200000000002</v>
      </c>
      <c r="Y65" s="6">
        <v>342.70299999999997</v>
      </c>
      <c r="Z65" s="6">
        <v>56.923999999999999</v>
      </c>
      <c r="AA65" s="7">
        <v>0.22316</v>
      </c>
      <c r="AB65" s="6">
        <v>30.702999999999999</v>
      </c>
      <c r="AC65" s="7">
        <v>9.8409999999999997E-2</v>
      </c>
    </row>
    <row r="66" spans="1:29" hidden="1" x14ac:dyDescent="0.2">
      <c r="A66" s="5" t="s">
        <v>224</v>
      </c>
      <c r="B66" s="5" t="s">
        <v>225</v>
      </c>
      <c r="C66" s="5" t="s">
        <v>226</v>
      </c>
      <c r="D66" s="5" t="s">
        <v>55</v>
      </c>
      <c r="E66" s="5" t="s">
        <v>41</v>
      </c>
      <c r="F66" s="6">
        <v>1374.6669999999999</v>
      </c>
      <c r="G66" s="6">
        <v>1400.9680000000001</v>
      </c>
      <c r="H66" s="6">
        <v>1425.8430000000001</v>
      </c>
      <c r="I66" s="6">
        <v>1450.45</v>
      </c>
      <c r="J66" s="6">
        <v>1474.4939999999999</v>
      </c>
      <c r="K66" s="6">
        <v>1503.027</v>
      </c>
      <c r="L66" s="6">
        <v>1536.0070000000001</v>
      </c>
      <c r="M66" s="6">
        <v>1565.8710000000001</v>
      </c>
      <c r="N66" s="6">
        <v>1588.576</v>
      </c>
      <c r="O66" s="6">
        <v>1603.7619999999999</v>
      </c>
      <c r="P66" s="6">
        <v>1617</v>
      </c>
      <c r="Q66" s="6">
        <v>1626.4380000000001</v>
      </c>
      <c r="R66" s="6">
        <v>1629.1030000000001</v>
      </c>
      <c r="S66" s="6">
        <v>1636.905</v>
      </c>
      <c r="T66" s="6">
        <v>1611.903</v>
      </c>
      <c r="U66" s="6">
        <v>1615.086</v>
      </c>
      <c r="V66" s="6">
        <v>1620.8869999999999</v>
      </c>
      <c r="W66" s="6">
        <v>1621.1369999999999</v>
      </c>
      <c r="X66" s="6">
        <v>1622.499</v>
      </c>
      <c r="Y66" s="6">
        <v>1630.133</v>
      </c>
      <c r="Z66" s="6">
        <v>242.333</v>
      </c>
      <c r="AA66" s="7">
        <v>0.17627999999999999</v>
      </c>
      <c r="AB66" s="6">
        <v>13.132999999999999</v>
      </c>
      <c r="AC66" s="7">
        <v>8.1200000000000005E-3</v>
      </c>
    </row>
    <row r="67" spans="1:29" hidden="1" x14ac:dyDescent="0.2">
      <c r="A67" s="5" t="s">
        <v>227</v>
      </c>
      <c r="B67" s="5" t="s">
        <v>228</v>
      </c>
      <c r="C67" s="5" t="s">
        <v>229</v>
      </c>
      <c r="D67" s="5" t="s">
        <v>49</v>
      </c>
      <c r="E67" s="5" t="s">
        <v>41</v>
      </c>
      <c r="F67" s="6">
        <v>1338.4110000000001</v>
      </c>
      <c r="G67" s="6">
        <v>1350.229</v>
      </c>
      <c r="H67" s="6">
        <v>1362.223</v>
      </c>
      <c r="I67" s="6">
        <v>1377.0830000000001</v>
      </c>
      <c r="J67" s="6">
        <v>1391.0329999999999</v>
      </c>
      <c r="K67" s="6">
        <v>1407.6369999999999</v>
      </c>
      <c r="L67" s="6">
        <v>1428.999</v>
      </c>
      <c r="M67" s="6">
        <v>1448.6759999999999</v>
      </c>
      <c r="N67" s="6">
        <v>1470.7819999999999</v>
      </c>
      <c r="O67" s="6">
        <v>1476.3589999999999</v>
      </c>
      <c r="P67" s="6">
        <v>1479</v>
      </c>
      <c r="Q67" s="6">
        <v>1484.1510000000001</v>
      </c>
      <c r="R67" s="6">
        <v>1485.4580000000001</v>
      </c>
      <c r="S67" s="6">
        <v>1488.1610000000001</v>
      </c>
      <c r="T67" s="6">
        <v>1498.23</v>
      </c>
      <c r="U67" s="6">
        <v>1504.47</v>
      </c>
      <c r="V67" s="6">
        <v>1515.7370000000001</v>
      </c>
      <c r="W67" s="6">
        <v>1536.89</v>
      </c>
      <c r="X67" s="6">
        <v>1551.9849999999999</v>
      </c>
      <c r="Y67" s="6">
        <v>1570.3040000000001</v>
      </c>
      <c r="Z67" s="6">
        <v>140.589</v>
      </c>
      <c r="AA67" s="7">
        <v>0.10503999999999999</v>
      </c>
      <c r="AB67" s="6">
        <v>91.304000000000002</v>
      </c>
      <c r="AC67" s="7">
        <v>6.173E-2</v>
      </c>
    </row>
    <row r="68" spans="1:29" hidden="1" x14ac:dyDescent="0.2">
      <c r="A68" s="5" t="s">
        <v>230</v>
      </c>
      <c r="B68" s="5" t="s">
        <v>231</v>
      </c>
      <c r="C68" s="5" t="s">
        <v>232</v>
      </c>
      <c r="D68" s="5" t="s">
        <v>62</v>
      </c>
      <c r="E68" s="5" t="s">
        <v>41</v>
      </c>
      <c r="F68" s="6">
        <v>1858.1759999999999</v>
      </c>
      <c r="G68" s="6">
        <v>1891.126</v>
      </c>
      <c r="H68" s="6">
        <v>1899.222</v>
      </c>
      <c r="I68" s="6">
        <v>1911.9369999999999</v>
      </c>
      <c r="J68" s="6">
        <v>1917.2729999999999</v>
      </c>
      <c r="K68" s="6">
        <v>1938.2560000000001</v>
      </c>
      <c r="L68" s="6">
        <v>1954.6569999999999</v>
      </c>
      <c r="M68" s="6">
        <v>1944.3489999999999</v>
      </c>
      <c r="N68" s="6">
        <v>1957.0630000000001</v>
      </c>
      <c r="O68" s="6">
        <v>1964.2429999999999</v>
      </c>
      <c r="P68" s="6">
        <v>1965</v>
      </c>
      <c r="Q68" s="6">
        <v>1976.2280000000001</v>
      </c>
      <c r="R68" s="6">
        <v>1978.5029999999999</v>
      </c>
      <c r="S68" s="6">
        <v>1986.0730000000001</v>
      </c>
      <c r="T68" s="6">
        <v>1984.403</v>
      </c>
      <c r="U68" s="6">
        <v>2009.1310000000001</v>
      </c>
      <c r="V68" s="6">
        <v>2019.1369999999999</v>
      </c>
      <c r="W68" s="6">
        <v>2026.1089999999999</v>
      </c>
      <c r="X68" s="6">
        <v>2033.57</v>
      </c>
      <c r="Y68" s="6">
        <v>2036.5909999999999</v>
      </c>
      <c r="Z68" s="6">
        <v>106.824</v>
      </c>
      <c r="AA68" s="7">
        <v>5.7489999999999999E-2</v>
      </c>
      <c r="AB68" s="6">
        <v>71.590999999999994</v>
      </c>
      <c r="AC68" s="7">
        <v>3.6429999999999997E-2</v>
      </c>
    </row>
    <row r="69" spans="1:29" hidden="1" x14ac:dyDescent="0.2">
      <c r="A69" s="5" t="s">
        <v>233</v>
      </c>
      <c r="B69" s="5" t="s">
        <v>234</v>
      </c>
      <c r="C69" s="5" t="s">
        <v>235</v>
      </c>
      <c r="D69" s="5" t="s">
        <v>49</v>
      </c>
      <c r="E69" s="5" t="s">
        <v>41</v>
      </c>
      <c r="F69" s="6">
        <v>3578.8719999999998</v>
      </c>
      <c r="G69" s="6">
        <v>3654.7020000000002</v>
      </c>
      <c r="H69" s="6">
        <v>3737.2240000000002</v>
      </c>
      <c r="I69" s="6">
        <v>3820.567</v>
      </c>
      <c r="J69" s="6">
        <v>3907.0920000000001</v>
      </c>
      <c r="K69" s="6">
        <v>4003.7289999999998</v>
      </c>
      <c r="L69" s="6">
        <v>4120.5420000000004</v>
      </c>
      <c r="M69" s="6">
        <v>4224.8239999999996</v>
      </c>
      <c r="N69" s="6">
        <v>4324.9589999999998</v>
      </c>
      <c r="O69" s="6">
        <v>4411.7960000000003</v>
      </c>
      <c r="P69" s="6">
        <v>4481</v>
      </c>
      <c r="Q69" s="6">
        <v>4521.9279999999999</v>
      </c>
      <c r="R69" s="6">
        <v>4551.1980000000003</v>
      </c>
      <c r="S69" s="6">
        <v>4595.7129999999997</v>
      </c>
      <c r="T69" s="6">
        <v>4650.152</v>
      </c>
      <c r="U69" s="6">
        <v>4700.8379999999997</v>
      </c>
      <c r="V69" s="6">
        <v>4757.5829999999996</v>
      </c>
      <c r="W69" s="6">
        <v>4819.2250000000004</v>
      </c>
      <c r="X69" s="6">
        <v>4903.9049999999997</v>
      </c>
      <c r="Y69" s="6">
        <v>4982.2290000000003</v>
      </c>
      <c r="Z69" s="6">
        <v>902.12800000000004</v>
      </c>
      <c r="AA69" s="7">
        <v>0.25207000000000002</v>
      </c>
      <c r="AB69" s="6">
        <v>501.22899999999998</v>
      </c>
      <c r="AC69" s="7">
        <v>0.11186</v>
      </c>
    </row>
    <row r="70" spans="1:29" hidden="1" x14ac:dyDescent="0.2">
      <c r="A70" s="5" t="s">
        <v>236</v>
      </c>
      <c r="B70" s="5" t="s">
        <v>237</v>
      </c>
      <c r="C70" s="5" t="s">
        <v>238</v>
      </c>
      <c r="D70" s="5" t="s">
        <v>66</v>
      </c>
      <c r="E70" s="5" t="s">
        <v>41</v>
      </c>
      <c r="F70" s="6">
        <v>2260.9650000000001</v>
      </c>
      <c r="G70" s="6">
        <v>2380.2310000000002</v>
      </c>
      <c r="H70" s="6">
        <v>2510.5070000000001</v>
      </c>
      <c r="I70" s="6">
        <v>2633.797</v>
      </c>
      <c r="J70" s="6">
        <v>2764.4929999999999</v>
      </c>
      <c r="K70" s="6">
        <v>2894.6759999999999</v>
      </c>
      <c r="L70" s="6">
        <v>3039.1309999999999</v>
      </c>
      <c r="M70" s="6">
        <v>3178.962</v>
      </c>
      <c r="N70" s="6">
        <v>3295.0790000000002</v>
      </c>
      <c r="O70" s="6">
        <v>3394.145</v>
      </c>
      <c r="P70" s="6">
        <v>3484</v>
      </c>
      <c r="Q70" s="6">
        <v>3568.0810000000001</v>
      </c>
      <c r="R70" s="6">
        <v>3636.6469999999999</v>
      </c>
      <c r="S70" s="6">
        <v>3715.3319999999999</v>
      </c>
      <c r="T70" s="6">
        <v>3757.259</v>
      </c>
      <c r="U70" s="6">
        <v>3783.6129999999998</v>
      </c>
      <c r="V70" s="6">
        <v>3806.1570000000002</v>
      </c>
      <c r="W70" s="6">
        <v>3835.8119999999999</v>
      </c>
      <c r="X70" s="6">
        <v>3864.893</v>
      </c>
      <c r="Y70" s="6">
        <v>3883.5210000000002</v>
      </c>
      <c r="Z70" s="6">
        <v>1223.0350000000001</v>
      </c>
      <c r="AA70" s="7">
        <v>0.54093000000000002</v>
      </c>
      <c r="AB70" s="6">
        <v>399.52100000000002</v>
      </c>
      <c r="AC70" s="7">
        <v>0.11466999999999999</v>
      </c>
    </row>
    <row r="71" spans="1:29" hidden="1" x14ac:dyDescent="0.2">
      <c r="A71" s="5" t="s">
        <v>239</v>
      </c>
      <c r="B71" s="5" t="s">
        <v>240</v>
      </c>
      <c r="C71" s="5" t="s">
        <v>241</v>
      </c>
      <c r="D71" s="5" t="s">
        <v>62</v>
      </c>
      <c r="E71" s="5" t="s">
        <v>41</v>
      </c>
      <c r="F71" s="6">
        <v>229.928</v>
      </c>
      <c r="G71" s="6">
        <v>231.22499999999999</v>
      </c>
      <c r="H71" s="6">
        <v>233.11199999999999</v>
      </c>
      <c r="I71" s="6">
        <v>235.703</v>
      </c>
      <c r="J71" s="6">
        <v>239.43799999999999</v>
      </c>
      <c r="K71" s="6">
        <v>245.404</v>
      </c>
      <c r="L71" s="6">
        <v>248.286</v>
      </c>
      <c r="M71" s="6">
        <v>250.85599999999999</v>
      </c>
      <c r="N71" s="6">
        <v>253.49</v>
      </c>
      <c r="O71" s="6">
        <v>255.57900000000001</v>
      </c>
      <c r="P71" s="6">
        <v>257</v>
      </c>
      <c r="Q71" s="6">
        <v>258.86099999999999</v>
      </c>
      <c r="R71" s="6">
        <v>259.95999999999998</v>
      </c>
      <c r="S71" s="6">
        <v>263.43200000000002</v>
      </c>
      <c r="T71" s="6">
        <v>265.60899999999998</v>
      </c>
      <c r="U71" s="6">
        <v>268.13299999999998</v>
      </c>
      <c r="V71" s="6">
        <v>266.49200000000002</v>
      </c>
      <c r="W71" s="6">
        <v>266.33499999999998</v>
      </c>
      <c r="X71" s="6">
        <v>263.92200000000003</v>
      </c>
      <c r="Y71" s="6">
        <v>264.66699999999997</v>
      </c>
      <c r="Z71" s="6">
        <v>27.071999999999999</v>
      </c>
      <c r="AA71" s="7">
        <v>0.11774</v>
      </c>
      <c r="AB71" s="6">
        <v>7.6669999999999998</v>
      </c>
      <c r="AC71" s="7">
        <v>2.9829999999999999E-2</v>
      </c>
    </row>
    <row r="72" spans="1:29" hidden="1" x14ac:dyDescent="0.2">
      <c r="A72" s="5" t="s">
        <v>244</v>
      </c>
      <c r="B72" s="5" t="s">
        <v>245</v>
      </c>
      <c r="C72" s="5" t="s">
        <v>246</v>
      </c>
      <c r="D72" s="5" t="s">
        <v>49</v>
      </c>
      <c r="E72" s="5" t="s">
        <v>41</v>
      </c>
      <c r="F72" s="6">
        <v>9354.6149999999998</v>
      </c>
      <c r="G72" s="6">
        <v>9465.7109999999993</v>
      </c>
      <c r="H72" s="6">
        <v>9607.8680000000004</v>
      </c>
      <c r="I72" s="6">
        <v>9738.2739999999994</v>
      </c>
      <c r="J72" s="6">
        <v>9877.0640000000003</v>
      </c>
      <c r="K72" s="6">
        <v>10054.901</v>
      </c>
      <c r="L72" s="6">
        <v>10282.174000000001</v>
      </c>
      <c r="M72" s="6">
        <v>10480.724</v>
      </c>
      <c r="N72" s="6">
        <v>10646.019</v>
      </c>
      <c r="O72" s="6">
        <v>10797.254000000001</v>
      </c>
      <c r="P72" s="6">
        <v>10907</v>
      </c>
      <c r="Q72" s="6">
        <v>10945.695</v>
      </c>
      <c r="R72" s="6">
        <v>11031.626</v>
      </c>
      <c r="S72" s="6">
        <v>11070.739</v>
      </c>
      <c r="T72" s="6">
        <v>11217.995000000001</v>
      </c>
      <c r="U72" s="6">
        <v>11292.208000000001</v>
      </c>
      <c r="V72" s="6">
        <v>11370.721</v>
      </c>
      <c r="W72" s="6">
        <v>11543.073</v>
      </c>
      <c r="X72" s="6">
        <v>11682.63</v>
      </c>
      <c r="Y72" s="6">
        <v>11910.959000000001</v>
      </c>
      <c r="Z72" s="6">
        <v>1552.385</v>
      </c>
      <c r="AA72" s="7">
        <v>0.16594999999999999</v>
      </c>
      <c r="AB72" s="6">
        <v>1003.9589999999999</v>
      </c>
      <c r="AC72" s="7">
        <v>9.2050000000000007E-2</v>
      </c>
    </row>
    <row r="73" spans="1:29" hidden="1" x14ac:dyDescent="0.2">
      <c r="A73" s="5" t="s">
        <v>247</v>
      </c>
      <c r="B73" s="5" t="s">
        <v>248</v>
      </c>
      <c r="C73" s="5" t="s">
        <v>249</v>
      </c>
      <c r="D73" s="5" t="s">
        <v>91</v>
      </c>
      <c r="E73" s="5" t="s">
        <v>41</v>
      </c>
      <c r="F73" s="6">
        <v>4732.3149999999996</v>
      </c>
      <c r="G73" s="6">
        <v>4847.6769999999997</v>
      </c>
      <c r="H73" s="6">
        <v>4958.183</v>
      </c>
      <c r="I73" s="6">
        <v>5069.5609999999997</v>
      </c>
      <c r="J73" s="6">
        <v>5168.732</v>
      </c>
      <c r="K73" s="6">
        <v>5264.5469999999996</v>
      </c>
      <c r="L73" s="6">
        <v>5378.5540000000001</v>
      </c>
      <c r="M73" s="6">
        <v>5496.5609999999997</v>
      </c>
      <c r="N73" s="6">
        <v>5612.6170000000002</v>
      </c>
      <c r="O73" s="6">
        <v>5706.81</v>
      </c>
      <c r="P73" s="6">
        <v>5798</v>
      </c>
      <c r="Q73" s="6">
        <v>5858.7290000000003</v>
      </c>
      <c r="R73" s="6">
        <v>5911.3909999999996</v>
      </c>
      <c r="S73" s="6">
        <v>5967.3419999999996</v>
      </c>
      <c r="T73" s="6">
        <v>6034.8230000000003</v>
      </c>
      <c r="U73" s="6">
        <v>6316.308</v>
      </c>
      <c r="V73" s="6">
        <v>6601.0010000000002</v>
      </c>
      <c r="W73" s="6">
        <v>6797.44</v>
      </c>
      <c r="X73" s="6">
        <v>6881.0959999999995</v>
      </c>
      <c r="Y73" s="6">
        <v>6961.9080000000004</v>
      </c>
      <c r="Z73" s="6">
        <v>1065.6849999999999</v>
      </c>
      <c r="AA73" s="7">
        <v>0.22519</v>
      </c>
      <c r="AB73" s="6">
        <v>1163.9079999999999</v>
      </c>
      <c r="AC73" s="7">
        <v>0.20074</v>
      </c>
    </row>
    <row r="74" spans="1:29" hidden="1" x14ac:dyDescent="0.2">
      <c r="A74" s="5" t="s">
        <v>250</v>
      </c>
      <c r="B74" s="5" t="s">
        <v>251</v>
      </c>
      <c r="C74" s="5" t="s">
        <v>252</v>
      </c>
      <c r="D74" s="5" t="s">
        <v>106</v>
      </c>
      <c r="E74" s="5" t="s">
        <v>41</v>
      </c>
      <c r="F74" s="6">
        <v>9453.4699999999993</v>
      </c>
      <c r="G74" s="6">
        <v>9562.7780000000002</v>
      </c>
      <c r="H74" s="6">
        <v>9724.7170000000006</v>
      </c>
      <c r="I74" s="6">
        <v>9898.3439999999991</v>
      </c>
      <c r="J74" s="6">
        <v>10085.893</v>
      </c>
      <c r="K74" s="6">
        <v>10297.49</v>
      </c>
      <c r="L74" s="6">
        <v>10571.06</v>
      </c>
      <c r="M74" s="6">
        <v>10855.517</v>
      </c>
      <c r="N74" s="6">
        <v>11238.99</v>
      </c>
      <c r="O74" s="6">
        <v>11519.717000000001</v>
      </c>
      <c r="P74" s="6">
        <v>11649</v>
      </c>
      <c r="Q74" s="6">
        <v>11719.3</v>
      </c>
      <c r="R74" s="6">
        <v>11789.664000000001</v>
      </c>
      <c r="S74" s="6">
        <v>11845.839</v>
      </c>
      <c r="T74" s="6">
        <v>11929.053</v>
      </c>
      <c r="U74" s="6">
        <v>12087.58</v>
      </c>
      <c r="V74" s="6">
        <v>12237.321</v>
      </c>
      <c r="W74" s="6">
        <v>12396.241</v>
      </c>
      <c r="X74" s="6">
        <v>12584.844999999999</v>
      </c>
      <c r="Y74" s="6">
        <v>12750.084000000001</v>
      </c>
      <c r="Z74" s="6">
        <v>2195.5300000000002</v>
      </c>
      <c r="AA74" s="7">
        <v>0.23225000000000001</v>
      </c>
      <c r="AB74" s="6">
        <v>1101.0840000000001</v>
      </c>
      <c r="AC74" s="7">
        <v>9.4520000000000007E-2</v>
      </c>
    </row>
    <row r="75" spans="1:29" hidden="1" x14ac:dyDescent="0.2">
      <c r="A75" s="5" t="s">
        <v>253</v>
      </c>
      <c r="B75" s="5" t="s">
        <v>254</v>
      </c>
      <c r="C75" s="5" t="s">
        <v>255</v>
      </c>
      <c r="D75" s="5" t="s">
        <v>91</v>
      </c>
      <c r="E75" s="5" t="s">
        <v>41</v>
      </c>
      <c r="F75" s="6">
        <v>983.25800000000004</v>
      </c>
      <c r="G75" s="6">
        <v>1028.876</v>
      </c>
      <c r="H75" s="6">
        <v>1068.799</v>
      </c>
      <c r="I75" s="6">
        <v>1118.788</v>
      </c>
      <c r="J75" s="6">
        <v>1169.5150000000001</v>
      </c>
      <c r="K75" s="6">
        <v>1221.5830000000001</v>
      </c>
      <c r="L75" s="6">
        <v>1280.8119999999999</v>
      </c>
      <c r="M75" s="6">
        <v>1350.91</v>
      </c>
      <c r="N75" s="6">
        <v>1412.9549999999999</v>
      </c>
      <c r="O75" s="6">
        <v>1463.057</v>
      </c>
      <c r="P75" s="6">
        <v>1505</v>
      </c>
      <c r="Q75" s="6">
        <v>1510.915</v>
      </c>
      <c r="R75" s="6">
        <v>1516.2370000000001</v>
      </c>
      <c r="S75" s="6">
        <v>1520.2929999999999</v>
      </c>
      <c r="T75" s="6">
        <v>1536.3989999999999</v>
      </c>
      <c r="U75" s="6">
        <v>1550.325</v>
      </c>
      <c r="V75" s="6">
        <v>1568.8879999999999</v>
      </c>
      <c r="W75" s="6">
        <v>1583.9280000000001</v>
      </c>
      <c r="X75" s="6">
        <v>1601.37</v>
      </c>
      <c r="Y75" s="6">
        <v>1615.1559999999999</v>
      </c>
      <c r="Z75" s="6">
        <v>521.74199999999996</v>
      </c>
      <c r="AA75" s="7">
        <v>0.53063000000000005</v>
      </c>
      <c r="AB75" s="6">
        <v>110.15600000000001</v>
      </c>
      <c r="AC75" s="7">
        <v>7.3190000000000005E-2</v>
      </c>
    </row>
    <row r="76" spans="1:29" hidden="1" x14ac:dyDescent="0.2">
      <c r="A76" s="5" t="s">
        <v>256</v>
      </c>
      <c r="B76" s="5" t="s">
        <v>257</v>
      </c>
      <c r="C76" s="5" t="s">
        <v>258</v>
      </c>
      <c r="D76" s="5" t="s">
        <v>66</v>
      </c>
      <c r="E76" s="5" t="s">
        <v>41</v>
      </c>
      <c r="F76" s="6">
        <v>4445.1819999999998</v>
      </c>
      <c r="G76" s="6">
        <v>4543.6540000000005</v>
      </c>
      <c r="H76" s="6">
        <v>4661.2299999999996</v>
      </c>
      <c r="I76" s="6">
        <v>4766.1899999999996</v>
      </c>
      <c r="J76" s="6">
        <v>4884.259</v>
      </c>
      <c r="K76" s="6">
        <v>5000.8580000000002</v>
      </c>
      <c r="L76" s="6">
        <v>5140.942</v>
      </c>
      <c r="M76" s="6">
        <v>5272.3710000000001</v>
      </c>
      <c r="N76" s="6">
        <v>5366.1390000000001</v>
      </c>
      <c r="O76" s="6">
        <v>5432.2650000000003</v>
      </c>
      <c r="P76" s="6">
        <v>5485</v>
      </c>
      <c r="Q76" s="6">
        <v>5527.6379999999999</v>
      </c>
      <c r="R76" s="6">
        <v>5555.6710000000003</v>
      </c>
      <c r="S76" s="6">
        <v>5582.35</v>
      </c>
      <c r="T76" s="6">
        <v>5610.143</v>
      </c>
      <c r="U76" s="6">
        <v>5628.84</v>
      </c>
      <c r="V76" s="6">
        <v>5669.28</v>
      </c>
      <c r="W76" s="6">
        <v>5725.8159999999998</v>
      </c>
      <c r="X76" s="6">
        <v>5779.0789999999997</v>
      </c>
      <c r="Y76" s="6">
        <v>5827.8890000000001</v>
      </c>
      <c r="Z76" s="6">
        <v>1039.818</v>
      </c>
      <c r="AA76" s="7">
        <v>0.23391999999999999</v>
      </c>
      <c r="AB76" s="6">
        <v>342.88900000000001</v>
      </c>
      <c r="AC76" s="7">
        <v>6.2509999999999996E-2</v>
      </c>
    </row>
    <row r="77" spans="1:29" hidden="1" x14ac:dyDescent="0.2">
      <c r="A77" s="5" t="s">
        <v>259</v>
      </c>
      <c r="B77" s="5" t="s">
        <v>260</v>
      </c>
      <c r="C77" s="5" t="s">
        <v>261</v>
      </c>
      <c r="D77" s="5" t="s">
        <v>55</v>
      </c>
      <c r="E77" s="5" t="s">
        <v>41</v>
      </c>
      <c r="F77" s="6">
        <v>57624.284</v>
      </c>
      <c r="G77" s="6">
        <v>58458.525999999998</v>
      </c>
      <c r="H77" s="6">
        <v>59218.86</v>
      </c>
      <c r="I77" s="6">
        <v>59960.396000000001</v>
      </c>
      <c r="J77" s="6">
        <v>60669.000999999997</v>
      </c>
      <c r="K77" s="6">
        <v>61605.04</v>
      </c>
      <c r="L77" s="6">
        <v>62687.065000000002</v>
      </c>
      <c r="M77" s="6">
        <v>63632.504000000001</v>
      </c>
      <c r="N77" s="6">
        <v>64277.534</v>
      </c>
      <c r="O77" s="6">
        <v>64615.735999999997</v>
      </c>
      <c r="P77" s="6">
        <v>64910</v>
      </c>
      <c r="Q77" s="6">
        <v>65183.593000000001</v>
      </c>
      <c r="R77" s="6">
        <v>65680.620999999999</v>
      </c>
      <c r="S77" s="6">
        <v>66063.952000000005</v>
      </c>
      <c r="T77" s="6">
        <v>67181.27</v>
      </c>
      <c r="U77" s="6">
        <v>68065.918000000005</v>
      </c>
      <c r="V77" s="6">
        <v>68812.206999999995</v>
      </c>
      <c r="W77" s="6">
        <v>69610.923999999999</v>
      </c>
      <c r="X77" s="6">
        <v>71060.745999999999</v>
      </c>
      <c r="Y77" s="6">
        <v>72098.987999999998</v>
      </c>
      <c r="Z77" s="6">
        <v>7285.7160000000003</v>
      </c>
      <c r="AA77" s="7">
        <v>0.12642999999999999</v>
      </c>
      <c r="AB77" s="6">
        <v>7188.9880000000003</v>
      </c>
      <c r="AC77" s="7">
        <v>0.11075</v>
      </c>
    </row>
    <row r="78" spans="1:29" hidden="1" x14ac:dyDescent="0.2">
      <c r="A78" s="5" t="s">
        <v>262</v>
      </c>
      <c r="B78" s="5" t="s">
        <v>263</v>
      </c>
      <c r="C78" s="5" t="s">
        <v>264</v>
      </c>
      <c r="D78" s="5" t="s">
        <v>91</v>
      </c>
      <c r="E78" s="5" t="s">
        <v>41</v>
      </c>
      <c r="F78" s="6">
        <v>9356.1980000000003</v>
      </c>
      <c r="G78" s="6">
        <v>9488.6450000000004</v>
      </c>
      <c r="H78" s="6">
        <v>9575.9120000000003</v>
      </c>
      <c r="I78" s="6">
        <v>9758.2139999999999</v>
      </c>
      <c r="J78" s="6">
        <v>9948.2540000000008</v>
      </c>
      <c r="K78" s="6">
        <v>10151.178</v>
      </c>
      <c r="L78" s="6">
        <v>10411.424999999999</v>
      </c>
      <c r="M78" s="6">
        <v>10757.334999999999</v>
      </c>
      <c r="N78" s="6">
        <v>11034.93</v>
      </c>
      <c r="O78" s="6">
        <v>11218.694</v>
      </c>
      <c r="P78" s="6">
        <v>11343</v>
      </c>
      <c r="Q78" s="6">
        <v>11440.460999999999</v>
      </c>
      <c r="R78" s="6">
        <v>11497.723</v>
      </c>
      <c r="S78" s="6">
        <v>11596.731</v>
      </c>
      <c r="T78" s="6">
        <v>11721.726000000001</v>
      </c>
      <c r="U78" s="6">
        <v>11903.022999999999</v>
      </c>
      <c r="V78" s="6">
        <v>12036.99</v>
      </c>
      <c r="W78" s="6">
        <v>12144.912</v>
      </c>
      <c r="X78" s="6">
        <v>12193.159</v>
      </c>
      <c r="Y78" s="6">
        <v>12374.576999999999</v>
      </c>
      <c r="Z78" s="6">
        <v>1986.8019999999999</v>
      </c>
      <c r="AA78" s="7">
        <v>0.21235000000000001</v>
      </c>
      <c r="AB78" s="6">
        <v>1031.577</v>
      </c>
      <c r="AC78" s="7">
        <v>9.0939999999999993E-2</v>
      </c>
    </row>
    <row r="79" spans="1:29" hidden="1" x14ac:dyDescent="0.2">
      <c r="A79" s="5" t="s">
        <v>265</v>
      </c>
      <c r="B79" s="5" t="s">
        <v>266</v>
      </c>
      <c r="C79" s="5" t="s">
        <v>267</v>
      </c>
      <c r="D79" s="5" t="s">
        <v>40</v>
      </c>
      <c r="E79" s="5" t="s">
        <v>41</v>
      </c>
      <c r="F79" s="6">
        <v>3465.0419999999999</v>
      </c>
      <c r="G79" s="6">
        <v>3486.65</v>
      </c>
      <c r="H79" s="6">
        <v>3513.4879999999998</v>
      </c>
      <c r="I79" s="6">
        <v>3540.2449999999999</v>
      </c>
      <c r="J79" s="6">
        <v>3580.0650000000001</v>
      </c>
      <c r="K79" s="6">
        <v>3634.9070000000002</v>
      </c>
      <c r="L79" s="6">
        <v>3699.7739999999999</v>
      </c>
      <c r="M79" s="6">
        <v>3749.2829999999999</v>
      </c>
      <c r="N79" s="6">
        <v>3795.9450000000002</v>
      </c>
      <c r="O79" s="6">
        <v>3823.2220000000002</v>
      </c>
      <c r="P79" s="6">
        <v>3837</v>
      </c>
      <c r="Q79" s="6">
        <v>3833.4319999999998</v>
      </c>
      <c r="R79" s="6">
        <v>3845.2060000000001</v>
      </c>
      <c r="S79" s="6">
        <v>3861.8879999999999</v>
      </c>
      <c r="T79" s="6">
        <v>3889.221</v>
      </c>
      <c r="U79" s="6">
        <v>3902.297</v>
      </c>
      <c r="V79" s="6">
        <v>3921.364</v>
      </c>
      <c r="W79" s="6">
        <v>3961.01</v>
      </c>
      <c r="X79" s="6">
        <v>3984.165</v>
      </c>
      <c r="Y79" s="6">
        <v>4025.471</v>
      </c>
      <c r="Z79" s="6">
        <v>371.95800000000003</v>
      </c>
      <c r="AA79" s="7">
        <v>0.10735</v>
      </c>
      <c r="AB79" s="6">
        <v>188.471</v>
      </c>
      <c r="AC79" s="7">
        <v>4.9119999999999997E-2</v>
      </c>
    </row>
    <row r="80" spans="1:29" hidden="1" x14ac:dyDescent="0.2">
      <c r="A80" s="5" t="s">
        <v>268</v>
      </c>
      <c r="B80" s="5" t="s">
        <v>269</v>
      </c>
      <c r="C80" s="5" t="s">
        <v>270</v>
      </c>
      <c r="D80" s="5" t="s">
        <v>49</v>
      </c>
      <c r="E80" s="5" t="s">
        <v>41</v>
      </c>
      <c r="F80" s="6">
        <v>302.37900000000002</v>
      </c>
      <c r="G80" s="6">
        <v>299.43099999999998</v>
      </c>
      <c r="H80" s="6">
        <v>300.20800000000003</v>
      </c>
      <c r="I80" s="6">
        <v>298.86599999999999</v>
      </c>
      <c r="J80" s="6">
        <v>300.298</v>
      </c>
      <c r="K80" s="6">
        <v>300.20100000000002</v>
      </c>
      <c r="L80" s="6">
        <v>303.18599999999998</v>
      </c>
      <c r="M80" s="6">
        <v>307.17700000000002</v>
      </c>
      <c r="N80" s="6">
        <v>309.10399999999998</v>
      </c>
      <c r="O80" s="6">
        <v>307.66699999999997</v>
      </c>
      <c r="P80" s="6">
        <v>307</v>
      </c>
      <c r="Q80" s="6">
        <v>314.99700000000001</v>
      </c>
      <c r="R80" s="6">
        <v>316.19099999999997</v>
      </c>
      <c r="S80" s="6">
        <v>316.14299999999997</v>
      </c>
      <c r="T80" s="6">
        <v>315.07100000000003</v>
      </c>
      <c r="U80" s="6">
        <v>317.08</v>
      </c>
      <c r="V80" s="6">
        <v>317.04399999999998</v>
      </c>
      <c r="W80" s="6">
        <v>318.846</v>
      </c>
      <c r="X80" s="6">
        <v>318.71800000000002</v>
      </c>
      <c r="Y80" s="6">
        <v>319.01799999999997</v>
      </c>
      <c r="Z80" s="6">
        <v>4.6210000000000004</v>
      </c>
      <c r="AA80" s="7">
        <v>1.528E-2</v>
      </c>
      <c r="AB80" s="6">
        <v>12.018000000000001</v>
      </c>
      <c r="AC80" s="7">
        <v>3.9149999999999997E-2</v>
      </c>
    </row>
    <row r="81" spans="1:29" hidden="1" x14ac:dyDescent="0.2">
      <c r="A81" s="5" t="s">
        <v>272</v>
      </c>
      <c r="B81" s="5" t="s">
        <v>273</v>
      </c>
      <c r="C81" s="5" t="s">
        <v>274</v>
      </c>
      <c r="D81" s="5" t="s">
        <v>106</v>
      </c>
      <c r="E81" s="5" t="s">
        <v>41</v>
      </c>
      <c r="F81" s="6">
        <v>1014.539</v>
      </c>
      <c r="G81" s="6">
        <v>1019.27</v>
      </c>
      <c r="H81" s="6">
        <v>1025.7159999999999</v>
      </c>
      <c r="I81" s="6">
        <v>1034.7670000000001</v>
      </c>
      <c r="J81" s="6">
        <v>1043.2539999999999</v>
      </c>
      <c r="K81" s="6">
        <v>1060.7380000000001</v>
      </c>
      <c r="L81" s="6">
        <v>1077.557</v>
      </c>
      <c r="M81" s="6">
        <v>1095.173</v>
      </c>
      <c r="N81" s="6">
        <v>1109.702</v>
      </c>
      <c r="O81" s="6">
        <v>1116.9680000000001</v>
      </c>
      <c r="P81" s="6">
        <v>1125</v>
      </c>
      <c r="Q81" s="6">
        <v>1139.587</v>
      </c>
      <c r="R81" s="6">
        <v>1146.5070000000001</v>
      </c>
      <c r="S81" s="6">
        <v>1160.9079999999999</v>
      </c>
      <c r="T81" s="6">
        <v>1166.941</v>
      </c>
      <c r="U81" s="6">
        <v>1182.2460000000001</v>
      </c>
      <c r="V81" s="6">
        <v>1191.57</v>
      </c>
      <c r="W81" s="6">
        <v>1211.5060000000001</v>
      </c>
      <c r="X81" s="6">
        <v>1226.7929999999999</v>
      </c>
      <c r="Y81" s="6">
        <v>1263.058</v>
      </c>
      <c r="Z81" s="6">
        <v>110.461</v>
      </c>
      <c r="AA81" s="7">
        <v>0.10888</v>
      </c>
      <c r="AB81" s="6">
        <v>138.05799999999999</v>
      </c>
      <c r="AC81" s="7">
        <v>0.12272</v>
      </c>
    </row>
    <row r="82" spans="1:29" hidden="1" x14ac:dyDescent="0.2">
      <c r="A82" s="5" t="s">
        <v>275</v>
      </c>
      <c r="B82" s="5" t="s">
        <v>276</v>
      </c>
      <c r="C82" s="5" t="s">
        <v>277</v>
      </c>
      <c r="D82" s="5" t="s">
        <v>66</v>
      </c>
      <c r="E82" s="5" t="s">
        <v>41</v>
      </c>
      <c r="F82" s="6">
        <v>9707.3790000000008</v>
      </c>
      <c r="G82" s="6">
        <v>9796.7510000000002</v>
      </c>
      <c r="H82" s="6">
        <v>9887.2909999999993</v>
      </c>
      <c r="I82" s="6">
        <v>9963.2739999999994</v>
      </c>
      <c r="J82" s="6">
        <v>10045.790000000001</v>
      </c>
      <c r="K82" s="6">
        <v>10110.155000000001</v>
      </c>
      <c r="L82" s="6">
        <v>10176.509</v>
      </c>
      <c r="M82" s="6">
        <v>10251.200999999999</v>
      </c>
      <c r="N82" s="6">
        <v>10319.538</v>
      </c>
      <c r="O82" s="6">
        <v>10402.98</v>
      </c>
      <c r="P82" s="6">
        <v>10516</v>
      </c>
      <c r="Q82" s="6">
        <v>10550.486000000001</v>
      </c>
      <c r="R82" s="6">
        <v>10563.653</v>
      </c>
      <c r="S82" s="6">
        <v>10577.647000000001</v>
      </c>
      <c r="T82" s="6">
        <v>10578.710999999999</v>
      </c>
      <c r="U82" s="6">
        <v>10596.546</v>
      </c>
      <c r="V82" s="6">
        <v>10653.254999999999</v>
      </c>
      <c r="W82" s="6">
        <v>10693.248</v>
      </c>
      <c r="X82" s="6">
        <v>10788.626</v>
      </c>
      <c r="Y82" s="6">
        <v>11065.200999999999</v>
      </c>
      <c r="Z82" s="6">
        <v>808.62099999999998</v>
      </c>
      <c r="AA82" s="7">
        <v>8.3299999999999999E-2</v>
      </c>
      <c r="AB82" s="6">
        <v>549.20100000000002</v>
      </c>
      <c r="AC82" s="7">
        <v>5.2229999999999999E-2</v>
      </c>
    </row>
    <row r="83" spans="1:29" hidden="1" x14ac:dyDescent="0.2">
      <c r="A83" s="5" t="s">
        <v>279</v>
      </c>
      <c r="B83" s="5" t="s">
        <v>280</v>
      </c>
      <c r="C83" s="5" t="s">
        <v>281</v>
      </c>
      <c r="D83" s="5" t="s">
        <v>106</v>
      </c>
      <c r="E83" s="5" t="s">
        <v>41</v>
      </c>
      <c r="F83" s="6">
        <v>4013.18</v>
      </c>
      <c r="G83" s="6">
        <v>4055.0140000000001</v>
      </c>
      <c r="H83" s="6">
        <v>4086.2289999999998</v>
      </c>
      <c r="I83" s="6">
        <v>4120.0969999999998</v>
      </c>
      <c r="J83" s="6">
        <v>4174.9449999999997</v>
      </c>
      <c r="K83" s="6">
        <v>4216.9589999999998</v>
      </c>
      <c r="L83" s="6">
        <v>4285.5510000000004</v>
      </c>
      <c r="M83" s="6">
        <v>4384.0829999999996</v>
      </c>
      <c r="N83" s="6">
        <v>4493.6080000000002</v>
      </c>
      <c r="O83" s="6">
        <v>4565.6450000000004</v>
      </c>
      <c r="P83" s="6">
        <v>4609</v>
      </c>
      <c r="Q83" s="6">
        <v>4644.7259999999997</v>
      </c>
      <c r="R83" s="6">
        <v>4676.8040000000001</v>
      </c>
      <c r="S83" s="6">
        <v>4734.5619999999999</v>
      </c>
      <c r="T83" s="6">
        <v>4758.4049999999997</v>
      </c>
      <c r="U83" s="6">
        <v>4791.0479999999998</v>
      </c>
      <c r="V83" s="6">
        <v>4836.5389999999998</v>
      </c>
      <c r="W83" s="6">
        <v>4847.241</v>
      </c>
      <c r="X83" s="6">
        <v>4902.54</v>
      </c>
      <c r="Y83" s="6">
        <v>4955.1750000000002</v>
      </c>
      <c r="Z83" s="6">
        <v>595.82000000000005</v>
      </c>
      <c r="AA83" s="7">
        <v>0.14846999999999999</v>
      </c>
      <c r="AB83" s="6">
        <v>346.17500000000001</v>
      </c>
      <c r="AC83" s="7">
        <v>7.5109999999999996E-2</v>
      </c>
    </row>
    <row r="84" spans="1:29" hidden="1" x14ac:dyDescent="0.2">
      <c r="A84" s="5" t="s">
        <v>282</v>
      </c>
      <c r="B84" s="5" t="s">
        <v>283</v>
      </c>
      <c r="C84" s="5" t="s">
        <v>284</v>
      </c>
      <c r="D84" s="5" t="s">
        <v>40</v>
      </c>
      <c r="E84" s="5" t="s">
        <v>41</v>
      </c>
      <c r="F84" s="6">
        <v>247.03899999999999</v>
      </c>
      <c r="G84" s="6">
        <v>255.27799999999999</v>
      </c>
      <c r="H84" s="6">
        <v>262.851</v>
      </c>
      <c r="I84" s="6">
        <v>270.47000000000003</v>
      </c>
      <c r="J84" s="6">
        <v>278.94900000000001</v>
      </c>
      <c r="K84" s="6">
        <v>287.35599999999999</v>
      </c>
      <c r="L84" s="6">
        <v>296.94099999999997</v>
      </c>
      <c r="M84" s="6">
        <v>306.49900000000002</v>
      </c>
      <c r="N84" s="6">
        <v>316.09699999999998</v>
      </c>
      <c r="O84" s="6">
        <v>323.07900000000001</v>
      </c>
      <c r="P84" s="6">
        <v>329</v>
      </c>
      <c r="Q84" s="6">
        <v>331.62599999999998</v>
      </c>
      <c r="R84" s="6">
        <v>334.96</v>
      </c>
      <c r="S84" s="6">
        <v>335.64</v>
      </c>
      <c r="T84" s="6">
        <v>339.78300000000002</v>
      </c>
      <c r="U84" s="6">
        <v>342.78699999999998</v>
      </c>
      <c r="V84" s="6">
        <v>344.73899999999998</v>
      </c>
      <c r="W84" s="6">
        <v>346.24400000000003</v>
      </c>
      <c r="X84" s="6">
        <v>347.8</v>
      </c>
      <c r="Y84" s="6">
        <v>352.00099999999998</v>
      </c>
      <c r="Z84" s="6">
        <v>81.960999999999999</v>
      </c>
      <c r="AA84" s="7">
        <v>0.33177000000000001</v>
      </c>
      <c r="AB84" s="6">
        <v>23.001000000000001</v>
      </c>
      <c r="AC84" s="7">
        <v>6.991E-2</v>
      </c>
    </row>
    <row r="85" spans="1:29" hidden="1" x14ac:dyDescent="0.2">
      <c r="A85" s="5" t="s">
        <v>285</v>
      </c>
      <c r="B85" s="5" t="s">
        <v>286</v>
      </c>
      <c r="C85" s="5" t="s">
        <v>287</v>
      </c>
      <c r="D85" s="5" t="s">
        <v>55</v>
      </c>
      <c r="E85" s="5" t="s">
        <v>41</v>
      </c>
      <c r="F85" s="6">
        <v>44890.427000000003</v>
      </c>
      <c r="G85" s="6">
        <v>45823.826000000001</v>
      </c>
      <c r="H85" s="6">
        <v>46699.783000000003</v>
      </c>
      <c r="I85" s="6">
        <v>47561.231</v>
      </c>
      <c r="J85" s="6">
        <v>48396.534</v>
      </c>
      <c r="K85" s="6">
        <v>49414.040999999997</v>
      </c>
      <c r="L85" s="6">
        <v>50550.819000000003</v>
      </c>
      <c r="M85" s="6">
        <v>51580.078000000001</v>
      </c>
      <c r="N85" s="6">
        <v>52366.163999999997</v>
      </c>
      <c r="O85" s="6">
        <v>52900.258999999998</v>
      </c>
      <c r="P85" s="6">
        <v>53395</v>
      </c>
      <c r="Q85" s="6">
        <v>53691.232000000004</v>
      </c>
      <c r="R85" s="6">
        <v>54010.284</v>
      </c>
      <c r="S85" s="6">
        <v>54660.400999999998</v>
      </c>
      <c r="T85" s="6">
        <v>55754.705000000002</v>
      </c>
      <c r="U85" s="6">
        <v>56524.766000000003</v>
      </c>
      <c r="V85" s="6">
        <v>57524.13</v>
      </c>
      <c r="W85" s="6">
        <v>58121.963000000003</v>
      </c>
      <c r="X85" s="6">
        <v>58927.722999999998</v>
      </c>
      <c r="Y85" s="6">
        <v>59443.362999999998</v>
      </c>
      <c r="Z85" s="6">
        <v>8504.5730000000003</v>
      </c>
      <c r="AA85" s="7">
        <v>0.18945000000000001</v>
      </c>
      <c r="AB85" s="6">
        <v>6048.3630000000003</v>
      </c>
      <c r="AC85" s="7">
        <v>0.11328000000000001</v>
      </c>
    </row>
    <row r="86" spans="1:29" hidden="1" x14ac:dyDescent="0.2">
      <c r="A86" s="5" t="s">
        <v>288</v>
      </c>
      <c r="B86" s="5" t="s">
        <v>289</v>
      </c>
      <c r="C86" s="5" t="s">
        <v>290</v>
      </c>
      <c r="D86" s="5" t="s">
        <v>73</v>
      </c>
      <c r="E86" s="5" t="s">
        <v>41</v>
      </c>
      <c r="F86" s="6">
        <v>44527.235999999997</v>
      </c>
      <c r="G86" s="6">
        <v>45353.868999999999</v>
      </c>
      <c r="H86" s="6">
        <v>46831.381999999998</v>
      </c>
      <c r="I86" s="6">
        <v>48025.769</v>
      </c>
      <c r="J86" s="6">
        <v>49339.514000000003</v>
      </c>
      <c r="K86" s="6">
        <v>50517.445</v>
      </c>
      <c r="L86" s="6">
        <v>51717.695</v>
      </c>
      <c r="M86" s="6">
        <v>52596.114999999998</v>
      </c>
      <c r="N86" s="6">
        <v>53327.212</v>
      </c>
      <c r="O86" s="6">
        <v>53756.498</v>
      </c>
      <c r="P86" s="6">
        <v>53834</v>
      </c>
      <c r="Q86" s="6">
        <v>53931.608</v>
      </c>
      <c r="R86" s="6">
        <v>54189.341</v>
      </c>
      <c r="S86" s="6">
        <v>54340.97</v>
      </c>
      <c r="T86" s="6">
        <v>54894.262999999999</v>
      </c>
      <c r="U86" s="6">
        <v>55344.01</v>
      </c>
      <c r="V86" s="6">
        <v>55716.917999999998</v>
      </c>
      <c r="W86" s="6">
        <v>56699.733</v>
      </c>
      <c r="X86" s="6">
        <v>57298.786999999997</v>
      </c>
      <c r="Y86" s="6">
        <v>58078.728000000003</v>
      </c>
      <c r="Z86" s="6">
        <v>9306.7639999999992</v>
      </c>
      <c r="AA86" s="7">
        <v>0.20901</v>
      </c>
      <c r="AB86" s="6">
        <v>4244.7280000000001</v>
      </c>
      <c r="AC86" s="7">
        <v>7.8850000000000003E-2</v>
      </c>
    </row>
    <row r="87" spans="1:29" hidden="1" x14ac:dyDescent="0.2">
      <c r="A87" s="5" t="s">
        <v>291</v>
      </c>
      <c r="B87" s="5" t="s">
        <v>292</v>
      </c>
      <c r="C87" s="5" t="s">
        <v>293</v>
      </c>
      <c r="D87" s="5" t="s">
        <v>49</v>
      </c>
      <c r="E87" s="5" t="s">
        <v>41</v>
      </c>
      <c r="F87" s="6">
        <v>173.54400000000001</v>
      </c>
      <c r="G87" s="6">
        <v>182.47</v>
      </c>
      <c r="H87" s="6">
        <v>191.18199999999999</v>
      </c>
      <c r="I87" s="6">
        <v>200.48500000000001</v>
      </c>
      <c r="J87" s="6">
        <v>209.976</v>
      </c>
      <c r="K87" s="6">
        <v>219.39</v>
      </c>
      <c r="L87" s="6">
        <v>229.98500000000001</v>
      </c>
      <c r="M87" s="6">
        <v>239.69399999999999</v>
      </c>
      <c r="N87" s="6">
        <v>250.309</v>
      </c>
      <c r="O87" s="6">
        <v>259.22800000000001</v>
      </c>
      <c r="P87" s="6">
        <v>267</v>
      </c>
      <c r="Q87" s="6">
        <v>269.17</v>
      </c>
      <c r="R87" s="6">
        <v>269.27100000000002</v>
      </c>
      <c r="S87" s="6">
        <v>271.23200000000003</v>
      </c>
      <c r="T87" s="6">
        <v>273.20600000000002</v>
      </c>
      <c r="U87" s="6">
        <v>274.07900000000001</v>
      </c>
      <c r="V87" s="6">
        <v>276.38799999999998</v>
      </c>
      <c r="W87" s="6">
        <v>277.36</v>
      </c>
      <c r="X87" s="6">
        <v>279.21300000000002</v>
      </c>
      <c r="Y87" s="6">
        <v>282.077</v>
      </c>
      <c r="Z87" s="6">
        <v>93.456000000000003</v>
      </c>
      <c r="AA87" s="7">
        <v>0.53851000000000004</v>
      </c>
      <c r="AB87" s="6">
        <v>15.077</v>
      </c>
      <c r="AC87" s="7">
        <v>5.6469999999999999E-2</v>
      </c>
    </row>
    <row r="88" spans="1:29" hidden="1" x14ac:dyDescent="0.2">
      <c r="A88" s="5" t="s">
        <v>294</v>
      </c>
      <c r="B88" s="5" t="s">
        <v>295</v>
      </c>
      <c r="C88" s="5" t="s">
        <v>296</v>
      </c>
      <c r="D88" s="5" t="s">
        <v>66</v>
      </c>
      <c r="E88" s="5" t="s">
        <v>41</v>
      </c>
      <c r="F88" s="6">
        <v>47241.286999999997</v>
      </c>
      <c r="G88" s="6">
        <v>47610.357000000004</v>
      </c>
      <c r="H88" s="6">
        <v>47984.875999999997</v>
      </c>
      <c r="I88" s="6">
        <v>48288.781000000003</v>
      </c>
      <c r="J88" s="6">
        <v>48624.292000000001</v>
      </c>
      <c r="K88" s="6">
        <v>48872.347000000002</v>
      </c>
      <c r="L88" s="6">
        <v>49129.813999999998</v>
      </c>
      <c r="M88" s="6">
        <v>49427.79</v>
      </c>
      <c r="N88" s="6">
        <v>49695.381999999998</v>
      </c>
      <c r="O88" s="6">
        <v>50035.682999999997</v>
      </c>
      <c r="P88" s="6">
        <v>50518</v>
      </c>
      <c r="Q88" s="6">
        <v>50580.942000000003</v>
      </c>
      <c r="R88" s="6">
        <v>50629.550999999999</v>
      </c>
      <c r="S88" s="6">
        <v>50757.961000000003</v>
      </c>
      <c r="T88" s="6">
        <v>50945.394</v>
      </c>
      <c r="U88" s="6">
        <v>51134.942999999999</v>
      </c>
      <c r="V88" s="6">
        <v>51874.055</v>
      </c>
      <c r="W88" s="6">
        <v>52459.307999999997</v>
      </c>
      <c r="X88" s="6">
        <v>52745.16</v>
      </c>
      <c r="Y88" s="6">
        <v>52989.398000000001</v>
      </c>
      <c r="Z88" s="6">
        <v>3276.7130000000002</v>
      </c>
      <c r="AA88" s="7">
        <v>6.9360000000000005E-2</v>
      </c>
      <c r="AB88" s="6">
        <v>2471.3980000000001</v>
      </c>
      <c r="AC88" s="7">
        <v>4.8919999999999998E-2</v>
      </c>
    </row>
    <row r="89" spans="1:29" hidden="1" x14ac:dyDescent="0.2">
      <c r="A89" s="5" t="s">
        <v>297</v>
      </c>
      <c r="B89" s="5" t="s">
        <v>298</v>
      </c>
      <c r="C89" s="5" t="s">
        <v>299</v>
      </c>
      <c r="D89" s="5" t="s">
        <v>55</v>
      </c>
      <c r="E89" s="5" t="s">
        <v>41</v>
      </c>
      <c r="F89" s="6">
        <v>10108.331</v>
      </c>
      <c r="G89" s="6">
        <v>10357.441000000001</v>
      </c>
      <c r="H89" s="6">
        <v>10569.742</v>
      </c>
      <c r="I89" s="6">
        <v>10805.829</v>
      </c>
      <c r="J89" s="6">
        <v>11085.498</v>
      </c>
      <c r="K89" s="6">
        <v>11351.602000000001</v>
      </c>
      <c r="L89" s="6">
        <v>11683.841</v>
      </c>
      <c r="M89" s="6">
        <v>12015.451999999999</v>
      </c>
      <c r="N89" s="6">
        <v>12177.19</v>
      </c>
      <c r="O89" s="6">
        <v>12294.084999999999</v>
      </c>
      <c r="P89" s="6">
        <v>12372</v>
      </c>
      <c r="Q89" s="6">
        <v>12481.018</v>
      </c>
      <c r="R89" s="6">
        <v>12612.379000000001</v>
      </c>
      <c r="S89" s="6">
        <v>12767.906999999999</v>
      </c>
      <c r="T89" s="6">
        <v>13027.422</v>
      </c>
      <c r="U89" s="6">
        <v>13206.121999999999</v>
      </c>
      <c r="V89" s="6">
        <v>13391.272000000001</v>
      </c>
      <c r="W89" s="6">
        <v>13540.005999999999</v>
      </c>
      <c r="X89" s="6">
        <v>13673.683000000001</v>
      </c>
      <c r="Y89" s="6">
        <v>13954.815000000001</v>
      </c>
      <c r="Z89" s="6">
        <v>2263.6689999999999</v>
      </c>
      <c r="AA89" s="7">
        <v>0.22394</v>
      </c>
      <c r="AB89" s="6">
        <v>1582.8150000000001</v>
      </c>
      <c r="AC89" s="7">
        <v>0.12794</v>
      </c>
    </row>
    <row r="90" spans="1:29" hidden="1" x14ac:dyDescent="0.2">
      <c r="A90" s="5" t="s">
        <v>300</v>
      </c>
      <c r="B90" s="5" t="s">
        <v>301</v>
      </c>
      <c r="C90" s="5" t="s">
        <v>302</v>
      </c>
      <c r="D90" s="5" t="s">
        <v>66</v>
      </c>
      <c r="E90" s="5" t="s">
        <v>41</v>
      </c>
      <c r="F90" s="6">
        <v>6570.4769999999999</v>
      </c>
      <c r="G90" s="6">
        <v>6759.4009999999998</v>
      </c>
      <c r="H90" s="6">
        <v>6973.6490000000003</v>
      </c>
      <c r="I90" s="6">
        <v>7169.8320000000003</v>
      </c>
      <c r="J90" s="6">
        <v>7382.9570000000003</v>
      </c>
      <c r="K90" s="6">
        <v>7591.85</v>
      </c>
      <c r="L90" s="6">
        <v>7830.5349999999999</v>
      </c>
      <c r="M90" s="6">
        <v>8059.4380000000001</v>
      </c>
      <c r="N90" s="6">
        <v>8238.0249999999996</v>
      </c>
      <c r="O90" s="6">
        <v>8384.8559999999998</v>
      </c>
      <c r="P90" s="6">
        <v>8519</v>
      </c>
      <c r="Q90" s="6">
        <v>8538.8889999999992</v>
      </c>
      <c r="R90" s="6">
        <v>8544.1730000000007</v>
      </c>
      <c r="S90" s="6">
        <v>8548.3719999999994</v>
      </c>
      <c r="T90" s="6">
        <v>8737.1939999999995</v>
      </c>
      <c r="U90" s="6">
        <v>8813.3529999999992</v>
      </c>
      <c r="V90" s="6">
        <v>9096.8649999999998</v>
      </c>
      <c r="W90" s="6">
        <v>9172.8889999999992</v>
      </c>
      <c r="X90" s="6">
        <v>9211.0229999999992</v>
      </c>
      <c r="Y90" s="6">
        <v>9240.4580000000005</v>
      </c>
      <c r="Z90" s="6">
        <v>1948.5229999999999</v>
      </c>
      <c r="AA90" s="7">
        <v>0.29655999999999999</v>
      </c>
      <c r="AB90" s="6">
        <v>721.45799999999997</v>
      </c>
      <c r="AC90" s="7">
        <v>8.4690000000000001E-2</v>
      </c>
    </row>
    <row r="91" spans="1:29" hidden="1" x14ac:dyDescent="0.2">
      <c r="A91" s="5" t="s">
        <v>303</v>
      </c>
      <c r="B91" s="5" t="s">
        <v>304</v>
      </c>
      <c r="C91" s="5" t="s">
        <v>305</v>
      </c>
      <c r="D91" s="5" t="s">
        <v>62</v>
      </c>
      <c r="E91" s="5" t="s">
        <v>41</v>
      </c>
      <c r="F91" s="6">
        <v>1715.838</v>
      </c>
      <c r="G91" s="6">
        <v>1718.827</v>
      </c>
      <c r="H91" s="6">
        <v>1728.5989999999999</v>
      </c>
      <c r="I91" s="6">
        <v>1748.261</v>
      </c>
      <c r="J91" s="6">
        <v>1767.4749999999999</v>
      </c>
      <c r="K91" s="6">
        <v>1788.771</v>
      </c>
      <c r="L91" s="6">
        <v>1798.9929999999999</v>
      </c>
      <c r="M91" s="6">
        <v>1799.241</v>
      </c>
      <c r="N91" s="6">
        <v>1804.2239999999999</v>
      </c>
      <c r="O91" s="6">
        <v>1801.2139999999999</v>
      </c>
      <c r="P91" s="6">
        <v>1799</v>
      </c>
      <c r="Q91" s="6">
        <v>1812.8979999999999</v>
      </c>
      <c r="R91" s="6">
        <v>1827.452</v>
      </c>
      <c r="S91" s="6">
        <v>1833.366</v>
      </c>
      <c r="T91" s="6">
        <v>1848.672</v>
      </c>
      <c r="U91" s="6">
        <v>1839.55</v>
      </c>
      <c r="V91" s="6">
        <v>1850.194</v>
      </c>
      <c r="W91" s="6">
        <v>1871.4269999999999</v>
      </c>
      <c r="X91" s="6">
        <v>1884.92</v>
      </c>
      <c r="Y91" s="6">
        <v>1918.02</v>
      </c>
      <c r="Z91" s="6">
        <v>83.162000000000006</v>
      </c>
      <c r="AA91" s="7">
        <v>4.8469999999999999E-2</v>
      </c>
      <c r="AB91" s="6">
        <v>119.02</v>
      </c>
      <c r="AC91" s="7">
        <v>6.6159999999999997E-2</v>
      </c>
    </row>
    <row r="92" spans="1:29" hidden="1" x14ac:dyDescent="0.2">
      <c r="A92" s="5" t="s">
        <v>306</v>
      </c>
      <c r="B92" s="5" t="s">
        <v>307</v>
      </c>
      <c r="C92" s="5" t="s">
        <v>308</v>
      </c>
      <c r="D92" s="5" t="s">
        <v>66</v>
      </c>
      <c r="E92" s="5" t="s">
        <v>41</v>
      </c>
      <c r="F92" s="6">
        <v>17271.21</v>
      </c>
      <c r="G92" s="6">
        <v>17521.957999999999</v>
      </c>
      <c r="H92" s="6">
        <v>17852.629000000001</v>
      </c>
      <c r="I92" s="6">
        <v>18131.565999999999</v>
      </c>
      <c r="J92" s="6">
        <v>18459.744999999999</v>
      </c>
      <c r="K92" s="6">
        <v>18781.487000000001</v>
      </c>
      <c r="L92" s="6">
        <v>19190.933000000001</v>
      </c>
      <c r="M92" s="6">
        <v>19565.181</v>
      </c>
      <c r="N92" s="6">
        <v>19792.41</v>
      </c>
      <c r="O92" s="6">
        <v>19921.931</v>
      </c>
      <c r="P92" s="6">
        <v>20005</v>
      </c>
      <c r="Q92" s="6">
        <v>20029.342000000001</v>
      </c>
      <c r="R92" s="6">
        <v>20064.411</v>
      </c>
      <c r="S92" s="6">
        <v>20108.252</v>
      </c>
      <c r="T92" s="6">
        <v>20265.116999999998</v>
      </c>
      <c r="U92" s="6">
        <v>20338.538</v>
      </c>
      <c r="V92" s="6">
        <v>20455.550999999999</v>
      </c>
      <c r="W92" s="6">
        <v>20667.155999999999</v>
      </c>
      <c r="X92" s="6">
        <v>20929.575000000001</v>
      </c>
      <c r="Y92" s="6">
        <v>21191.524000000001</v>
      </c>
      <c r="Z92" s="6">
        <v>2733.79</v>
      </c>
      <c r="AA92" s="7">
        <v>0.15828999999999999</v>
      </c>
      <c r="AB92" s="6">
        <v>1186.5239999999999</v>
      </c>
      <c r="AC92" s="7">
        <v>5.9310000000000002E-2</v>
      </c>
    </row>
    <row r="93" spans="1:29" hidden="1" x14ac:dyDescent="0.2">
      <c r="A93" s="5" t="s">
        <v>309</v>
      </c>
      <c r="B93" s="5" t="s">
        <v>310</v>
      </c>
      <c r="C93" s="5" t="s">
        <v>311</v>
      </c>
      <c r="D93" s="5" t="s">
        <v>49</v>
      </c>
      <c r="E93" s="5" t="s">
        <v>41</v>
      </c>
      <c r="F93" s="6">
        <v>1296.6869999999999</v>
      </c>
      <c r="G93" s="6">
        <v>1331.2159999999999</v>
      </c>
      <c r="H93" s="6">
        <v>1370.018</v>
      </c>
      <c r="I93" s="6">
        <v>1407.0429999999999</v>
      </c>
      <c r="J93" s="6">
        <v>1445.2090000000001</v>
      </c>
      <c r="K93" s="6">
        <v>1489.1289999999999</v>
      </c>
      <c r="L93" s="6">
        <v>1540.53</v>
      </c>
      <c r="M93" s="6">
        <v>1587.8140000000001</v>
      </c>
      <c r="N93" s="6">
        <v>1630.1379999999999</v>
      </c>
      <c r="O93" s="6">
        <v>1670.3130000000001</v>
      </c>
      <c r="P93" s="6">
        <v>1704</v>
      </c>
      <c r="Q93" s="6">
        <v>1713.2280000000001</v>
      </c>
      <c r="R93" s="6">
        <v>1722.4649999999999</v>
      </c>
      <c r="S93" s="6">
        <v>1733.827</v>
      </c>
      <c r="T93" s="6">
        <v>1743.068</v>
      </c>
      <c r="U93" s="6">
        <v>1753.2860000000001</v>
      </c>
      <c r="V93" s="6">
        <v>1773.3530000000001</v>
      </c>
      <c r="W93" s="6">
        <v>1820.5409999999999</v>
      </c>
      <c r="X93" s="6">
        <v>1849.548</v>
      </c>
      <c r="Y93" s="6">
        <v>1882.0039999999999</v>
      </c>
      <c r="Z93" s="6">
        <v>407.31299999999999</v>
      </c>
      <c r="AA93" s="7">
        <v>0.31412000000000001</v>
      </c>
      <c r="AB93" s="6">
        <v>178.00399999999999</v>
      </c>
      <c r="AC93" s="7">
        <v>0.10446</v>
      </c>
    </row>
    <row r="94" spans="1:29" hidden="1" x14ac:dyDescent="0.2">
      <c r="A94" s="5" t="s">
        <v>312</v>
      </c>
      <c r="B94" s="5" t="s">
        <v>313</v>
      </c>
      <c r="C94" s="5" t="s">
        <v>314</v>
      </c>
      <c r="D94" s="5" t="s">
        <v>49</v>
      </c>
      <c r="E94" s="5" t="s">
        <v>41</v>
      </c>
      <c r="F94" s="6">
        <v>377.572</v>
      </c>
      <c r="G94" s="6">
        <v>376.83600000000001</v>
      </c>
      <c r="H94" s="6">
        <v>380.74900000000002</v>
      </c>
      <c r="I94" s="6">
        <v>381.971</v>
      </c>
      <c r="J94" s="6">
        <v>386.70499999999998</v>
      </c>
      <c r="K94" s="6">
        <v>389.48500000000001</v>
      </c>
      <c r="L94" s="6">
        <v>396.28199999999998</v>
      </c>
      <c r="M94" s="6">
        <v>404.46499999999997</v>
      </c>
      <c r="N94" s="6">
        <v>409.96499999999997</v>
      </c>
      <c r="O94" s="6">
        <v>410.98599999999999</v>
      </c>
      <c r="P94" s="6">
        <v>413</v>
      </c>
      <c r="Q94" s="6">
        <v>413</v>
      </c>
      <c r="R94" s="6">
        <v>415.726</v>
      </c>
      <c r="S94" s="6">
        <v>418.11500000000001</v>
      </c>
      <c r="T94" s="6">
        <v>420.23099999999999</v>
      </c>
      <c r="U94" s="6">
        <v>420.21499999999997</v>
      </c>
      <c r="V94" s="6">
        <v>420.19400000000002</v>
      </c>
      <c r="W94" s="6">
        <v>420.78</v>
      </c>
      <c r="X94" s="6">
        <v>418.61599999999999</v>
      </c>
      <c r="Y94" s="6">
        <v>420.63400000000001</v>
      </c>
      <c r="Z94" s="6">
        <v>35.427999999999997</v>
      </c>
      <c r="AA94" s="7">
        <v>9.3829999999999997E-2</v>
      </c>
      <c r="AB94" s="6">
        <v>7.6340000000000003</v>
      </c>
      <c r="AC94" s="7">
        <v>1.848E-2</v>
      </c>
    </row>
    <row r="95" spans="1:29" hidden="1" x14ac:dyDescent="0.2">
      <c r="A95" s="5" t="s">
        <v>316</v>
      </c>
      <c r="B95" s="5" t="s">
        <v>317</v>
      </c>
      <c r="C95" s="5" t="s">
        <v>318</v>
      </c>
      <c r="D95" s="5" t="s">
        <v>73</v>
      </c>
      <c r="E95" s="5" t="s">
        <v>41</v>
      </c>
      <c r="F95" s="6">
        <v>247.25399999999999</v>
      </c>
      <c r="G95" s="6">
        <v>247.876</v>
      </c>
      <c r="H95" s="6">
        <v>249.166</v>
      </c>
      <c r="I95" s="6">
        <v>250.19499999999999</v>
      </c>
      <c r="J95" s="6">
        <v>252.27799999999999</v>
      </c>
      <c r="K95" s="6">
        <v>252.696</v>
      </c>
      <c r="L95" s="6">
        <v>254.36099999999999</v>
      </c>
      <c r="M95" s="6">
        <v>254.874</v>
      </c>
      <c r="N95" s="6">
        <v>255.44</v>
      </c>
      <c r="O95" s="6">
        <v>254.667</v>
      </c>
      <c r="P95" s="6">
        <v>255</v>
      </c>
      <c r="Q95" s="6">
        <v>257.44600000000003</v>
      </c>
      <c r="R95" s="6">
        <v>258.55099999999999</v>
      </c>
      <c r="S95" s="6">
        <v>260.51400000000001</v>
      </c>
      <c r="T95" s="6">
        <v>265.61099999999999</v>
      </c>
      <c r="U95" s="6">
        <v>266.64499999999998</v>
      </c>
      <c r="V95" s="6">
        <v>267.62299999999999</v>
      </c>
      <c r="W95" s="6">
        <v>273.00799999999998</v>
      </c>
      <c r="X95" s="6">
        <v>275.15600000000001</v>
      </c>
      <c r="Y95" s="6">
        <v>277.24099999999999</v>
      </c>
      <c r="Z95" s="6">
        <v>7.7460000000000004</v>
      </c>
      <c r="AA95" s="7">
        <v>3.1329999999999997E-2</v>
      </c>
      <c r="AB95" s="6">
        <v>22.241</v>
      </c>
      <c r="AC95" s="7">
        <v>8.7220000000000006E-2</v>
      </c>
    </row>
    <row r="96" spans="1:29" hidden="1" x14ac:dyDescent="0.2">
      <c r="A96" s="5" t="s">
        <v>320</v>
      </c>
      <c r="B96" s="5" t="s">
        <v>321</v>
      </c>
      <c r="C96" s="5" t="s">
        <v>322</v>
      </c>
      <c r="D96" s="5" t="s">
        <v>91</v>
      </c>
      <c r="E96" s="5" t="s">
        <v>41</v>
      </c>
      <c r="F96" s="6">
        <v>3098.0189999999998</v>
      </c>
      <c r="G96" s="6">
        <v>3135.5929999999998</v>
      </c>
      <c r="H96" s="6">
        <v>3181.8020000000001</v>
      </c>
      <c r="I96" s="6">
        <v>3224.7640000000001</v>
      </c>
      <c r="J96" s="6">
        <v>3281.335</v>
      </c>
      <c r="K96" s="6">
        <v>3316.4059999999999</v>
      </c>
      <c r="L96" s="6">
        <v>3367.971</v>
      </c>
      <c r="M96" s="6">
        <v>3404.1080000000002</v>
      </c>
      <c r="N96" s="6">
        <v>3441.01</v>
      </c>
      <c r="O96" s="6">
        <v>3459.6529999999998</v>
      </c>
      <c r="P96" s="6">
        <v>3493</v>
      </c>
      <c r="Q96" s="6">
        <v>3497.4580000000001</v>
      </c>
      <c r="R96" s="6">
        <v>3532.752</v>
      </c>
      <c r="S96" s="6">
        <v>3551.3490000000002</v>
      </c>
      <c r="T96" s="6">
        <v>3582.0259999999998</v>
      </c>
      <c r="U96" s="6">
        <v>3633.569</v>
      </c>
      <c r="V96" s="6">
        <v>3668.424</v>
      </c>
      <c r="W96" s="6">
        <v>3725.66</v>
      </c>
      <c r="X96" s="6">
        <v>3780.9960000000001</v>
      </c>
      <c r="Y96" s="6">
        <v>3838.395</v>
      </c>
      <c r="Z96" s="6">
        <v>394.98099999999999</v>
      </c>
      <c r="AA96" s="7">
        <v>0.12748999999999999</v>
      </c>
      <c r="AB96" s="6">
        <v>345.39499999999998</v>
      </c>
      <c r="AC96" s="7">
        <v>9.8879999999999996E-2</v>
      </c>
    </row>
    <row r="97" spans="1:29" hidden="1" x14ac:dyDescent="0.2">
      <c r="A97" s="5" t="s">
        <v>323</v>
      </c>
      <c r="B97" s="5" t="s">
        <v>324</v>
      </c>
      <c r="C97" s="5" t="s">
        <v>325</v>
      </c>
      <c r="D97" s="5" t="s">
        <v>106</v>
      </c>
      <c r="E97" s="5" t="s">
        <v>41</v>
      </c>
      <c r="F97" s="6">
        <v>2230.2150000000001</v>
      </c>
      <c r="G97" s="6">
        <v>2230.0349999999999</v>
      </c>
      <c r="H97" s="6">
        <v>2225.973</v>
      </c>
      <c r="I97" s="6">
        <v>2224.81</v>
      </c>
      <c r="J97" s="6">
        <v>2229.9540000000002</v>
      </c>
      <c r="K97" s="6">
        <v>2233.4070000000002</v>
      </c>
      <c r="L97" s="6">
        <v>2249.4270000000001</v>
      </c>
      <c r="M97" s="6">
        <v>2264.817</v>
      </c>
      <c r="N97" s="6">
        <v>2289.8090000000002</v>
      </c>
      <c r="O97" s="6">
        <v>2304.1770000000001</v>
      </c>
      <c r="P97" s="6">
        <v>2305</v>
      </c>
      <c r="Q97" s="6">
        <v>2313.527</v>
      </c>
      <c r="R97" s="6">
        <v>2330.3359999999998</v>
      </c>
      <c r="S97" s="6">
        <v>2331.462</v>
      </c>
      <c r="T97" s="6">
        <v>2338.2399999999998</v>
      </c>
      <c r="U97" s="6">
        <v>2357.6179999999999</v>
      </c>
      <c r="V97" s="6">
        <v>2359.3409999999999</v>
      </c>
      <c r="W97" s="6">
        <v>2367.8879999999999</v>
      </c>
      <c r="X97" s="6">
        <v>2373.83</v>
      </c>
      <c r="Y97" s="6">
        <v>2387.4589999999998</v>
      </c>
      <c r="Z97" s="6">
        <v>74.784999999999997</v>
      </c>
      <c r="AA97" s="7">
        <v>3.3529999999999997E-2</v>
      </c>
      <c r="AB97" s="6">
        <v>82.459000000000003</v>
      </c>
      <c r="AC97" s="7">
        <v>3.5770000000000003E-2</v>
      </c>
    </row>
    <row r="98" spans="1:29" hidden="1" x14ac:dyDescent="0.2">
      <c r="A98" s="5" t="s">
        <v>327</v>
      </c>
      <c r="B98" s="5" t="s">
        <v>328</v>
      </c>
      <c r="C98" s="5" t="s">
        <v>329</v>
      </c>
      <c r="D98" s="5" t="s">
        <v>91</v>
      </c>
      <c r="E98" s="5" t="s">
        <v>41</v>
      </c>
      <c r="F98" s="6">
        <v>4011.9259999999999</v>
      </c>
      <c r="G98" s="6">
        <v>4062.2040000000002</v>
      </c>
      <c r="H98" s="6">
        <v>4109.0280000000002</v>
      </c>
      <c r="I98" s="6">
        <v>4157.366</v>
      </c>
      <c r="J98" s="6">
        <v>4196.0519999999997</v>
      </c>
      <c r="K98" s="6">
        <v>4232.4549999999999</v>
      </c>
      <c r="L98" s="6">
        <v>4282.0360000000001</v>
      </c>
      <c r="M98" s="6">
        <v>4333.7489999999998</v>
      </c>
      <c r="N98" s="6">
        <v>4384.2460000000001</v>
      </c>
      <c r="O98" s="6">
        <v>4417.5959999999995</v>
      </c>
      <c r="P98" s="6">
        <v>4449</v>
      </c>
      <c r="Q98" s="6">
        <v>4464.9179999999997</v>
      </c>
      <c r="R98" s="6">
        <v>4496.1400000000003</v>
      </c>
      <c r="S98" s="6">
        <v>4501.6509999999998</v>
      </c>
      <c r="T98" s="6">
        <v>4566.3980000000001</v>
      </c>
      <c r="U98" s="6">
        <v>4579.54</v>
      </c>
      <c r="V98" s="6">
        <v>4564.8720000000003</v>
      </c>
      <c r="W98" s="6">
        <v>4566.8710000000001</v>
      </c>
      <c r="X98" s="6">
        <v>4578.6909999999998</v>
      </c>
      <c r="Y98" s="6">
        <v>4585.3890000000001</v>
      </c>
      <c r="Z98" s="6">
        <v>437.07400000000001</v>
      </c>
      <c r="AA98" s="7">
        <v>0.10894</v>
      </c>
      <c r="AB98" s="6">
        <v>136.38900000000001</v>
      </c>
      <c r="AC98" s="7">
        <v>3.066E-2</v>
      </c>
    </row>
    <row r="99" spans="1:29" hidden="1" x14ac:dyDescent="0.2">
      <c r="A99" s="5" t="s">
        <v>330</v>
      </c>
      <c r="B99" s="5" t="s">
        <v>331</v>
      </c>
      <c r="C99" s="5" t="s">
        <v>332</v>
      </c>
      <c r="D99" s="5" t="s">
        <v>91</v>
      </c>
      <c r="E99" s="5" t="s">
        <v>41</v>
      </c>
      <c r="F99" s="6">
        <v>1405.6089999999999</v>
      </c>
      <c r="G99" s="6">
        <v>1426.8130000000001</v>
      </c>
      <c r="H99" s="6">
        <v>1446.547</v>
      </c>
      <c r="I99" s="6">
        <v>1466.5419999999999</v>
      </c>
      <c r="J99" s="6">
        <v>1483.009</v>
      </c>
      <c r="K99" s="6">
        <v>1498.5609999999999</v>
      </c>
      <c r="L99" s="6">
        <v>1519.31</v>
      </c>
      <c r="M99" s="6">
        <v>1541.155</v>
      </c>
      <c r="N99" s="6">
        <v>1562.41</v>
      </c>
      <c r="O99" s="6">
        <v>1577.5809999999999</v>
      </c>
      <c r="P99" s="6">
        <v>1592</v>
      </c>
      <c r="Q99" s="6">
        <v>1600.116</v>
      </c>
      <c r="R99" s="6">
        <v>1603.2460000000001</v>
      </c>
      <c r="S99" s="6">
        <v>1620.492</v>
      </c>
      <c r="T99" s="6">
        <v>1687.521</v>
      </c>
      <c r="U99" s="6">
        <v>1720.087</v>
      </c>
      <c r="V99" s="6">
        <v>1800.0519999999999</v>
      </c>
      <c r="W99" s="6">
        <v>1808.153</v>
      </c>
      <c r="X99" s="6">
        <v>1822.8520000000001</v>
      </c>
      <c r="Y99" s="6">
        <v>1830.921</v>
      </c>
      <c r="Z99" s="6">
        <v>186.39099999999999</v>
      </c>
      <c r="AA99" s="7">
        <v>0.13261000000000001</v>
      </c>
      <c r="AB99" s="6">
        <v>238.92099999999999</v>
      </c>
      <c r="AC99" s="7">
        <v>0.15007999999999999</v>
      </c>
    </row>
    <row r="100" spans="1:29" hidden="1" x14ac:dyDescent="0.2">
      <c r="A100" s="5" t="s">
        <v>333</v>
      </c>
      <c r="B100" s="5" t="s">
        <v>334</v>
      </c>
      <c r="C100" s="5" t="s">
        <v>335</v>
      </c>
      <c r="D100" s="5" t="s">
        <v>55</v>
      </c>
      <c r="E100" s="5" t="s">
        <v>41</v>
      </c>
      <c r="F100" s="6">
        <v>4029.1779999999999</v>
      </c>
      <c r="G100" s="6">
        <v>4194.3779999999997</v>
      </c>
      <c r="H100" s="6">
        <v>4354.5249999999996</v>
      </c>
      <c r="I100" s="6">
        <v>4513.3429999999998</v>
      </c>
      <c r="J100" s="6">
        <v>4669.6490000000003</v>
      </c>
      <c r="K100" s="6">
        <v>4843.7650000000003</v>
      </c>
      <c r="L100" s="6">
        <v>5030.2510000000002</v>
      </c>
      <c r="M100" s="6">
        <v>5206.6480000000001</v>
      </c>
      <c r="N100" s="6">
        <v>5358.6530000000002</v>
      </c>
      <c r="O100" s="6">
        <v>5484.3159999999998</v>
      </c>
      <c r="P100" s="6">
        <v>5605</v>
      </c>
      <c r="Q100" s="6">
        <v>5659.451</v>
      </c>
      <c r="R100" s="6">
        <v>5694.1180000000004</v>
      </c>
      <c r="S100" s="6">
        <v>5722.9889999999996</v>
      </c>
      <c r="T100" s="6">
        <v>5775.57</v>
      </c>
      <c r="U100" s="6">
        <v>5821.3680000000004</v>
      </c>
      <c r="V100" s="6">
        <v>5851.3879999999999</v>
      </c>
      <c r="W100" s="6">
        <v>5925.4790000000003</v>
      </c>
      <c r="X100" s="6">
        <v>6015.759</v>
      </c>
      <c r="Y100" s="6">
        <v>6139.3090000000002</v>
      </c>
      <c r="Z100" s="6">
        <v>1575.8219999999999</v>
      </c>
      <c r="AA100" s="7">
        <v>0.3911</v>
      </c>
      <c r="AB100" s="6">
        <v>534.30899999999997</v>
      </c>
      <c r="AC100" s="7">
        <v>9.5329999999999998E-2</v>
      </c>
    </row>
    <row r="101" spans="1:29" hidden="1" x14ac:dyDescent="0.2">
      <c r="A101" s="5" t="s">
        <v>336</v>
      </c>
      <c r="B101" s="5" t="s">
        <v>337</v>
      </c>
      <c r="C101" s="5" t="s">
        <v>338</v>
      </c>
      <c r="D101" s="5" t="s">
        <v>40</v>
      </c>
      <c r="E101" s="5" t="s">
        <v>41</v>
      </c>
      <c r="F101" s="6">
        <v>1418.0160000000001</v>
      </c>
      <c r="G101" s="6">
        <v>1483.7429999999999</v>
      </c>
      <c r="H101" s="6">
        <v>1551.8050000000001</v>
      </c>
      <c r="I101" s="6">
        <v>1624.413</v>
      </c>
      <c r="J101" s="6">
        <v>1702.3779999999999</v>
      </c>
      <c r="K101" s="6">
        <v>1785.309</v>
      </c>
      <c r="L101" s="6">
        <v>1881.4649999999999</v>
      </c>
      <c r="M101" s="6">
        <v>1979.6859999999999</v>
      </c>
      <c r="N101" s="6">
        <v>2067.1239999999998</v>
      </c>
      <c r="O101" s="6">
        <v>2130.712</v>
      </c>
      <c r="P101" s="6">
        <v>2184</v>
      </c>
      <c r="Q101" s="6">
        <v>2198.1999999999998</v>
      </c>
      <c r="R101" s="6">
        <v>2210.297</v>
      </c>
      <c r="S101" s="6">
        <v>2218.1950000000002</v>
      </c>
      <c r="T101" s="6">
        <v>2229.288</v>
      </c>
      <c r="U101" s="6">
        <v>2243.3009999999999</v>
      </c>
      <c r="V101" s="6">
        <v>2264.402</v>
      </c>
      <c r="W101" s="6">
        <v>2304.9760000000001</v>
      </c>
      <c r="X101" s="6">
        <v>2336.8760000000002</v>
      </c>
      <c r="Y101" s="6">
        <v>2353.3679999999999</v>
      </c>
      <c r="Z101" s="6">
        <v>765.98400000000004</v>
      </c>
      <c r="AA101" s="7">
        <v>0.54017999999999999</v>
      </c>
      <c r="AB101" s="6">
        <v>169.36799999999999</v>
      </c>
      <c r="AC101" s="7">
        <v>7.7549999999999994E-2</v>
      </c>
    </row>
    <row r="102" spans="1:29" hidden="1" x14ac:dyDescent="0.2">
      <c r="A102" s="5" t="s">
        <v>339</v>
      </c>
      <c r="B102" s="5" t="s">
        <v>340</v>
      </c>
      <c r="C102" s="5" t="s">
        <v>341</v>
      </c>
      <c r="D102" s="5" t="s">
        <v>49</v>
      </c>
      <c r="E102" s="5" t="s">
        <v>41</v>
      </c>
      <c r="F102" s="6">
        <v>230.798</v>
      </c>
      <c r="G102" s="6">
        <v>236.02099999999999</v>
      </c>
      <c r="H102" s="6">
        <v>242.00200000000001</v>
      </c>
      <c r="I102" s="6">
        <v>247.67699999999999</v>
      </c>
      <c r="J102" s="6">
        <v>253.554</v>
      </c>
      <c r="K102" s="6">
        <v>260.43700000000001</v>
      </c>
      <c r="L102" s="6">
        <v>268.625</v>
      </c>
      <c r="M102" s="6">
        <v>276.08100000000002</v>
      </c>
      <c r="N102" s="6">
        <v>282.67599999999999</v>
      </c>
      <c r="O102" s="6">
        <v>288.89999999999998</v>
      </c>
      <c r="P102" s="6">
        <v>294</v>
      </c>
      <c r="Q102" s="6">
        <v>297.49900000000002</v>
      </c>
      <c r="R102" s="6">
        <v>301.56599999999997</v>
      </c>
      <c r="S102" s="6">
        <v>303.04300000000001</v>
      </c>
      <c r="T102" s="6">
        <v>304.58</v>
      </c>
      <c r="U102" s="6">
        <v>309.423</v>
      </c>
      <c r="V102" s="6">
        <v>311.029</v>
      </c>
      <c r="W102" s="6">
        <v>314.19499999999999</v>
      </c>
      <c r="X102" s="6">
        <v>318.77999999999997</v>
      </c>
      <c r="Y102" s="6">
        <v>325.99900000000002</v>
      </c>
      <c r="Z102" s="6">
        <v>63.201999999999998</v>
      </c>
      <c r="AA102" s="7">
        <v>0.27383999999999997</v>
      </c>
      <c r="AB102" s="6">
        <v>31.998999999999999</v>
      </c>
      <c r="AC102" s="7">
        <v>0.10884000000000001</v>
      </c>
    </row>
    <row r="103" spans="1:29" hidden="1" x14ac:dyDescent="0.2">
      <c r="A103" s="5" t="s">
        <v>342</v>
      </c>
      <c r="B103" s="5" t="s">
        <v>343</v>
      </c>
      <c r="C103" s="5" t="s">
        <v>344</v>
      </c>
      <c r="D103" s="5" t="s">
        <v>73</v>
      </c>
      <c r="E103" s="5" t="s">
        <v>41</v>
      </c>
      <c r="F103" s="6">
        <v>250.209</v>
      </c>
      <c r="G103" s="6">
        <v>256.983</v>
      </c>
      <c r="H103" s="6">
        <v>267.48</v>
      </c>
      <c r="I103" s="6">
        <v>276.404</v>
      </c>
      <c r="J103" s="6">
        <v>286.05399999999997</v>
      </c>
      <c r="K103" s="6">
        <v>294.91300000000001</v>
      </c>
      <c r="L103" s="6">
        <v>303.93200000000002</v>
      </c>
      <c r="M103" s="6">
        <v>311.03899999999999</v>
      </c>
      <c r="N103" s="6">
        <v>317.30599999999998</v>
      </c>
      <c r="O103" s="6">
        <v>321.74099999999999</v>
      </c>
      <c r="P103" s="6">
        <v>324</v>
      </c>
      <c r="Q103" s="6">
        <v>324.84699999999998</v>
      </c>
      <c r="R103" s="6">
        <v>324.654</v>
      </c>
      <c r="S103" s="6">
        <v>325.67500000000001</v>
      </c>
      <c r="T103" s="6">
        <v>326.58499999999998</v>
      </c>
      <c r="U103" s="6">
        <v>329.96300000000002</v>
      </c>
      <c r="V103" s="6">
        <v>332.83</v>
      </c>
      <c r="W103" s="6">
        <v>339.22</v>
      </c>
      <c r="X103" s="6">
        <v>340.25</v>
      </c>
      <c r="Y103" s="6">
        <v>344.53100000000001</v>
      </c>
      <c r="Z103" s="6">
        <v>73.790999999999997</v>
      </c>
      <c r="AA103" s="7">
        <v>0.29492000000000002</v>
      </c>
      <c r="AB103" s="6">
        <v>20.530999999999999</v>
      </c>
      <c r="AC103" s="7">
        <v>6.3369999999999996E-2</v>
      </c>
    </row>
    <row r="104" spans="1:29" hidden="1" x14ac:dyDescent="0.2">
      <c r="A104" s="5" t="s">
        <v>345</v>
      </c>
      <c r="B104" s="5" t="s">
        <v>346</v>
      </c>
      <c r="C104" s="5" t="s">
        <v>347</v>
      </c>
      <c r="D104" s="5" t="s">
        <v>40</v>
      </c>
      <c r="E104" s="5" t="s">
        <v>41</v>
      </c>
      <c r="F104" s="6">
        <v>2470.8870000000002</v>
      </c>
      <c r="G104" s="6">
        <v>2493.489</v>
      </c>
      <c r="H104" s="6">
        <v>2534.6689999999999</v>
      </c>
      <c r="I104" s="6">
        <v>2576.1979999999999</v>
      </c>
      <c r="J104" s="6">
        <v>2625.0810000000001</v>
      </c>
      <c r="K104" s="6">
        <v>2692.2440000000001</v>
      </c>
      <c r="L104" s="6">
        <v>2754.7420000000002</v>
      </c>
      <c r="M104" s="6">
        <v>2829.5920000000001</v>
      </c>
      <c r="N104" s="6">
        <v>2905.3429999999998</v>
      </c>
      <c r="O104" s="6">
        <v>2939.616</v>
      </c>
      <c r="P104" s="6">
        <v>2964</v>
      </c>
      <c r="Q104" s="6">
        <v>2978.8119999999999</v>
      </c>
      <c r="R104" s="6">
        <v>2997.1320000000001</v>
      </c>
      <c r="S104" s="6">
        <v>3006.6419999999998</v>
      </c>
      <c r="T104" s="6">
        <v>3037.8850000000002</v>
      </c>
      <c r="U104" s="6">
        <v>3054.9630000000002</v>
      </c>
      <c r="V104" s="6">
        <v>3071.3620000000001</v>
      </c>
      <c r="W104" s="6">
        <v>3101.5149999999999</v>
      </c>
      <c r="X104" s="6">
        <v>3131.4360000000001</v>
      </c>
      <c r="Y104" s="6">
        <v>3163.0070000000001</v>
      </c>
      <c r="Z104" s="6">
        <v>493.113</v>
      </c>
      <c r="AA104" s="7">
        <v>0.19957</v>
      </c>
      <c r="AB104" s="6">
        <v>199.00700000000001</v>
      </c>
      <c r="AC104" s="7">
        <v>6.7140000000000005E-2</v>
      </c>
    </row>
    <row r="105" spans="1:29" hidden="1" x14ac:dyDescent="0.2">
      <c r="A105" s="5" t="s">
        <v>348</v>
      </c>
      <c r="B105" s="5" t="s">
        <v>349</v>
      </c>
      <c r="C105" s="5" t="s">
        <v>350</v>
      </c>
      <c r="D105" s="5" t="s">
        <v>49</v>
      </c>
      <c r="E105" s="5" t="s">
        <v>41</v>
      </c>
      <c r="F105" s="6">
        <v>389.17</v>
      </c>
      <c r="G105" s="6">
        <v>388.15300000000002</v>
      </c>
      <c r="H105" s="6">
        <v>387.13600000000002</v>
      </c>
      <c r="I105" s="6">
        <v>387.03199999999998</v>
      </c>
      <c r="J105" s="6">
        <v>386.733</v>
      </c>
      <c r="K105" s="6">
        <v>387.04500000000002</v>
      </c>
      <c r="L105" s="6">
        <v>388.774</v>
      </c>
      <c r="M105" s="6">
        <v>389.99700000000001</v>
      </c>
      <c r="N105" s="6">
        <v>391.798</v>
      </c>
      <c r="O105" s="6">
        <v>389.279</v>
      </c>
      <c r="P105" s="6">
        <v>386</v>
      </c>
      <c r="Q105" s="6">
        <v>386.02800000000002</v>
      </c>
      <c r="R105" s="6">
        <v>386.78199999999998</v>
      </c>
      <c r="S105" s="6">
        <v>386.88600000000002</v>
      </c>
      <c r="T105" s="6">
        <v>386.88499999999999</v>
      </c>
      <c r="U105" s="6">
        <v>387.74</v>
      </c>
      <c r="V105" s="6">
        <v>389.13</v>
      </c>
      <c r="W105" s="6">
        <v>387.62900000000002</v>
      </c>
      <c r="X105" s="6">
        <v>389.11200000000002</v>
      </c>
      <c r="Y105" s="6">
        <v>395.95600000000002</v>
      </c>
      <c r="Z105" s="6">
        <v>-3.17</v>
      </c>
      <c r="AA105" s="7" t="s">
        <v>1063</v>
      </c>
      <c r="AB105" s="6">
        <v>9.9559999999999995</v>
      </c>
      <c r="AC105" s="7">
        <v>2.579E-2</v>
      </c>
    </row>
    <row r="106" spans="1:29" hidden="1" x14ac:dyDescent="0.2">
      <c r="A106" s="5" t="s">
        <v>352</v>
      </c>
      <c r="B106" s="5" t="s">
        <v>353</v>
      </c>
      <c r="C106" s="5" t="s">
        <v>354</v>
      </c>
      <c r="D106" s="5" t="s">
        <v>91</v>
      </c>
      <c r="E106" s="5" t="s">
        <v>41</v>
      </c>
      <c r="F106" s="6">
        <v>1851.124</v>
      </c>
      <c r="G106" s="6">
        <v>1859.905</v>
      </c>
      <c r="H106" s="6">
        <v>1866.7719999999999</v>
      </c>
      <c r="I106" s="6">
        <v>1873.9179999999999</v>
      </c>
      <c r="J106" s="6">
        <v>1876.567</v>
      </c>
      <c r="K106" s="6">
        <v>1878.1690000000001</v>
      </c>
      <c r="L106" s="6">
        <v>1886.28</v>
      </c>
      <c r="M106" s="6">
        <v>1895.68</v>
      </c>
      <c r="N106" s="6">
        <v>1904.3320000000001</v>
      </c>
      <c r="O106" s="6">
        <v>1905.59</v>
      </c>
      <c r="P106" s="6">
        <v>1906</v>
      </c>
      <c r="Q106" s="6">
        <v>1915.249</v>
      </c>
      <c r="R106" s="6">
        <v>1923.338</v>
      </c>
      <c r="S106" s="6">
        <v>1949.82</v>
      </c>
      <c r="T106" s="6">
        <v>1964.4059999999999</v>
      </c>
      <c r="U106" s="6">
        <v>1977.057</v>
      </c>
      <c r="V106" s="6">
        <v>1989.9490000000001</v>
      </c>
      <c r="W106" s="6">
        <v>2001.5920000000001</v>
      </c>
      <c r="X106" s="6">
        <v>2010.819</v>
      </c>
      <c r="Y106" s="6">
        <v>2019.3710000000001</v>
      </c>
      <c r="Z106" s="6">
        <v>54.875999999999998</v>
      </c>
      <c r="AA106" s="7">
        <v>2.964E-2</v>
      </c>
      <c r="AB106" s="6">
        <v>113.371</v>
      </c>
      <c r="AC106" s="7">
        <v>5.9479999999999998E-2</v>
      </c>
    </row>
    <row r="107" spans="1:29" hidden="1" x14ac:dyDescent="0.2">
      <c r="A107" s="5" t="s">
        <v>355</v>
      </c>
      <c r="B107" s="5" t="s">
        <v>356</v>
      </c>
      <c r="C107" s="5" t="s">
        <v>357</v>
      </c>
      <c r="D107" s="5" t="s">
        <v>66</v>
      </c>
      <c r="E107" s="5" t="s">
        <v>41</v>
      </c>
      <c r="F107" s="6">
        <v>49568.267999999996</v>
      </c>
      <c r="G107" s="6">
        <v>49745.883000000002</v>
      </c>
      <c r="H107" s="6">
        <v>49928.87</v>
      </c>
      <c r="I107" s="6">
        <v>50038.343999999997</v>
      </c>
      <c r="J107" s="6">
        <v>50180.593000000001</v>
      </c>
      <c r="K107" s="6">
        <v>50232.955000000002</v>
      </c>
      <c r="L107" s="6">
        <v>50295.612000000001</v>
      </c>
      <c r="M107" s="6">
        <v>50400.125</v>
      </c>
      <c r="N107" s="6">
        <v>50474.055</v>
      </c>
      <c r="O107" s="6">
        <v>50621.968000000001</v>
      </c>
      <c r="P107" s="6">
        <v>50913</v>
      </c>
      <c r="Q107" s="6">
        <v>51061.336000000003</v>
      </c>
      <c r="R107" s="6">
        <v>51243.442000000003</v>
      </c>
      <c r="S107" s="6">
        <v>51431.889000000003</v>
      </c>
      <c r="T107" s="6">
        <v>51734.192000000003</v>
      </c>
      <c r="U107" s="6">
        <v>51955.32</v>
      </c>
      <c r="V107" s="6">
        <v>52120.936999999998</v>
      </c>
      <c r="W107" s="6">
        <v>52496.059000000001</v>
      </c>
      <c r="X107" s="6">
        <v>52918.696000000004</v>
      </c>
      <c r="Y107" s="6">
        <v>53233.074000000001</v>
      </c>
      <c r="Z107" s="6">
        <v>1344.732</v>
      </c>
      <c r="AA107" s="7">
        <v>2.7130000000000001E-2</v>
      </c>
      <c r="AB107" s="6">
        <v>2320.0740000000001</v>
      </c>
      <c r="AC107" s="7">
        <v>4.5569999999999999E-2</v>
      </c>
    </row>
    <row r="108" spans="1:29" hidden="1" x14ac:dyDescent="0.2">
      <c r="A108" s="5" t="s">
        <v>358</v>
      </c>
      <c r="B108" s="5" t="s">
        <v>359</v>
      </c>
      <c r="C108" s="5" t="s">
        <v>360</v>
      </c>
      <c r="D108" s="5" t="s">
        <v>73</v>
      </c>
      <c r="E108" s="5" t="s">
        <v>41</v>
      </c>
      <c r="F108" s="6">
        <v>2348.8229999999999</v>
      </c>
      <c r="G108" s="6">
        <v>2393.0540000000001</v>
      </c>
      <c r="H108" s="6">
        <v>2471.6350000000002</v>
      </c>
      <c r="I108" s="6">
        <v>2535.2820000000002</v>
      </c>
      <c r="J108" s="6">
        <v>2605.2339999999999</v>
      </c>
      <c r="K108" s="6">
        <v>2668.0259999999998</v>
      </c>
      <c r="L108" s="6">
        <v>2731.99</v>
      </c>
      <c r="M108" s="6">
        <v>2778.9609999999998</v>
      </c>
      <c r="N108" s="6">
        <v>2818.1509999999998</v>
      </c>
      <c r="O108" s="6">
        <v>2841.3780000000002</v>
      </c>
      <c r="P108" s="6">
        <v>2846</v>
      </c>
      <c r="Q108" s="6">
        <v>2853.4459999999999</v>
      </c>
      <c r="R108" s="6">
        <v>2863.288</v>
      </c>
      <c r="S108" s="6">
        <v>2868.3180000000002</v>
      </c>
      <c r="T108" s="6">
        <v>2895.5720000000001</v>
      </c>
      <c r="U108" s="6">
        <v>2922.163</v>
      </c>
      <c r="V108" s="6">
        <v>3010.8539999999998</v>
      </c>
      <c r="W108" s="6">
        <v>3110.652</v>
      </c>
      <c r="X108" s="6">
        <v>3233.0540000000001</v>
      </c>
      <c r="Y108" s="6">
        <v>3409.201</v>
      </c>
      <c r="Z108" s="6">
        <v>497.17700000000002</v>
      </c>
      <c r="AA108" s="7">
        <v>0.21167</v>
      </c>
      <c r="AB108" s="6">
        <v>563.20100000000002</v>
      </c>
      <c r="AC108" s="7">
        <v>0.19789000000000001</v>
      </c>
    </row>
    <row r="109" spans="1:29" hidden="1" x14ac:dyDescent="0.2">
      <c r="A109" s="5" t="s">
        <v>361</v>
      </c>
      <c r="B109" s="5" t="s">
        <v>362</v>
      </c>
      <c r="C109" s="5" t="s">
        <v>363</v>
      </c>
      <c r="D109" s="5" t="s">
        <v>40</v>
      </c>
      <c r="E109" s="5" t="s">
        <v>41</v>
      </c>
      <c r="F109" s="6">
        <v>3951.8490000000002</v>
      </c>
      <c r="G109" s="6">
        <v>4018.5160000000001</v>
      </c>
      <c r="H109" s="6">
        <v>4092.92</v>
      </c>
      <c r="I109" s="6">
        <v>4180.1419999999998</v>
      </c>
      <c r="J109" s="6">
        <v>4281.5209999999997</v>
      </c>
      <c r="K109" s="6">
        <v>4394.8</v>
      </c>
      <c r="L109" s="6">
        <v>4539.57</v>
      </c>
      <c r="M109" s="6">
        <v>4687.4089999999997</v>
      </c>
      <c r="N109" s="6">
        <v>4808.4520000000002</v>
      </c>
      <c r="O109" s="6">
        <v>4874.241</v>
      </c>
      <c r="P109" s="6">
        <v>4918</v>
      </c>
      <c r="Q109" s="6">
        <v>4954.5450000000001</v>
      </c>
      <c r="R109" s="6">
        <v>4972.5569999999998</v>
      </c>
      <c r="S109" s="6">
        <v>4997.2209999999995</v>
      </c>
      <c r="T109" s="6">
        <v>5022.38</v>
      </c>
      <c r="U109" s="6">
        <v>5047.7219999999998</v>
      </c>
      <c r="V109" s="6">
        <v>5074.8339999999998</v>
      </c>
      <c r="W109" s="6">
        <v>5124.3530000000001</v>
      </c>
      <c r="X109" s="6">
        <v>5166.2719999999999</v>
      </c>
      <c r="Y109" s="6">
        <v>5215.2489999999998</v>
      </c>
      <c r="Z109" s="6">
        <v>966.15099999999995</v>
      </c>
      <c r="AA109" s="7">
        <v>0.24448</v>
      </c>
      <c r="AB109" s="6">
        <v>297.24900000000002</v>
      </c>
      <c r="AC109" s="7">
        <v>6.0440000000000001E-2</v>
      </c>
    </row>
    <row r="110" spans="1:29" hidden="1" x14ac:dyDescent="0.2">
      <c r="A110" s="5" t="s">
        <v>364</v>
      </c>
      <c r="B110" s="5" t="s">
        <v>365</v>
      </c>
      <c r="C110" s="5" t="s">
        <v>366</v>
      </c>
      <c r="D110" s="5" t="s">
        <v>40</v>
      </c>
      <c r="E110" s="5" t="s">
        <v>41</v>
      </c>
      <c r="F110" s="6">
        <v>4924.701</v>
      </c>
      <c r="G110" s="6">
        <v>4896.6369999999997</v>
      </c>
      <c r="H110" s="6">
        <v>4876.125</v>
      </c>
      <c r="I110" s="6">
        <v>4854.1530000000002</v>
      </c>
      <c r="J110" s="6">
        <v>4850.4160000000002</v>
      </c>
      <c r="K110" s="6">
        <v>4867.5469999999996</v>
      </c>
      <c r="L110" s="6">
        <v>4894.9769999999999</v>
      </c>
      <c r="M110" s="6">
        <v>4898.8149999999996</v>
      </c>
      <c r="N110" s="6">
        <v>4901.6480000000001</v>
      </c>
      <c r="O110" s="6">
        <v>4883.4179999999997</v>
      </c>
      <c r="P110" s="6">
        <v>4849</v>
      </c>
      <c r="Q110" s="6">
        <v>4825.5630000000001</v>
      </c>
      <c r="R110" s="6">
        <v>4811.6890000000003</v>
      </c>
      <c r="S110" s="6">
        <v>4798.982</v>
      </c>
      <c r="T110" s="6">
        <v>4806.1210000000001</v>
      </c>
      <c r="U110" s="6">
        <v>4814.1049999999996</v>
      </c>
      <c r="V110" s="6">
        <v>4814.2759999999998</v>
      </c>
      <c r="W110" s="6">
        <v>4816.9070000000002</v>
      </c>
      <c r="X110" s="6">
        <v>4818.2089999999998</v>
      </c>
      <c r="Y110" s="6">
        <v>4821.57</v>
      </c>
      <c r="Z110" s="6">
        <v>-75.700999999999993</v>
      </c>
      <c r="AA110" s="7" t="s">
        <v>1291</v>
      </c>
      <c r="AB110" s="6">
        <v>-27.43</v>
      </c>
      <c r="AC110" s="7" t="s">
        <v>1292</v>
      </c>
    </row>
    <row r="111" spans="1:29" hidden="1" x14ac:dyDescent="0.2">
      <c r="A111" s="5" t="s">
        <v>369</v>
      </c>
      <c r="B111" s="5" t="s">
        <v>370</v>
      </c>
      <c r="C111" s="5" t="s">
        <v>371</v>
      </c>
      <c r="D111" s="5" t="s">
        <v>49</v>
      </c>
      <c r="E111" s="5" t="s">
        <v>41</v>
      </c>
      <c r="F111" s="6">
        <v>654.95100000000002</v>
      </c>
      <c r="G111" s="6">
        <v>665.33699999999999</v>
      </c>
      <c r="H111" s="6">
        <v>672.97699999999998</v>
      </c>
      <c r="I111" s="6">
        <v>678.91700000000003</v>
      </c>
      <c r="J111" s="6">
        <v>681.03399999999999</v>
      </c>
      <c r="K111" s="6">
        <v>688.928</v>
      </c>
      <c r="L111" s="6">
        <v>698.33399999999995</v>
      </c>
      <c r="M111" s="6">
        <v>707.37900000000002</v>
      </c>
      <c r="N111" s="6">
        <v>716.47500000000002</v>
      </c>
      <c r="O111" s="6">
        <v>725.24900000000002</v>
      </c>
      <c r="P111" s="6">
        <v>730</v>
      </c>
      <c r="Q111" s="6">
        <v>731.61400000000003</v>
      </c>
      <c r="R111" s="6">
        <v>734.05799999999999</v>
      </c>
      <c r="S111" s="6">
        <v>735.28200000000004</v>
      </c>
      <c r="T111" s="6">
        <v>737.04200000000003</v>
      </c>
      <c r="U111" s="6">
        <v>738.90899999999999</v>
      </c>
      <c r="V111" s="6">
        <v>738.90899999999999</v>
      </c>
      <c r="W111" s="6">
        <v>742.053</v>
      </c>
      <c r="X111" s="6">
        <v>742.053</v>
      </c>
      <c r="Y111" s="6">
        <v>743.21299999999997</v>
      </c>
      <c r="Z111" s="6">
        <v>75.049000000000007</v>
      </c>
      <c r="AA111" s="7">
        <v>0.11459</v>
      </c>
      <c r="AB111" s="6">
        <v>13.212999999999999</v>
      </c>
      <c r="AC111" s="7">
        <v>1.8100000000000002E-2</v>
      </c>
    </row>
    <row r="112" spans="1:29" hidden="1" x14ac:dyDescent="0.2">
      <c r="A112" s="5" t="s">
        <v>372</v>
      </c>
      <c r="B112" s="5" t="s">
        <v>373</v>
      </c>
      <c r="C112" s="5" t="s">
        <v>374</v>
      </c>
      <c r="D112" s="5" t="s">
        <v>55</v>
      </c>
      <c r="E112" s="5" t="s">
        <v>41</v>
      </c>
      <c r="F112" s="6">
        <v>596.24900000000002</v>
      </c>
      <c r="G112" s="6">
        <v>603.51400000000001</v>
      </c>
      <c r="H112" s="6">
        <v>610.01900000000001</v>
      </c>
      <c r="I112" s="6">
        <v>616.322</v>
      </c>
      <c r="J112" s="6">
        <v>622.29200000000003</v>
      </c>
      <c r="K112" s="6">
        <v>630.58299999999997</v>
      </c>
      <c r="L112" s="6">
        <v>640.36400000000003</v>
      </c>
      <c r="M112" s="6">
        <v>648.73</v>
      </c>
      <c r="N112" s="6">
        <v>654.04</v>
      </c>
      <c r="O112" s="6">
        <v>656.23599999999999</v>
      </c>
      <c r="P112" s="6">
        <v>658</v>
      </c>
      <c r="Q112" s="6">
        <v>659</v>
      </c>
      <c r="R112" s="6">
        <v>660.70799999999997</v>
      </c>
      <c r="S112" s="6">
        <v>662.12</v>
      </c>
      <c r="T112" s="6">
        <v>661.64</v>
      </c>
      <c r="U112" s="6">
        <v>661.01599999999996</v>
      </c>
      <c r="V112" s="6">
        <v>662.07500000000005</v>
      </c>
      <c r="W112" s="6">
        <v>662.07500000000005</v>
      </c>
      <c r="X112" s="6">
        <v>662.75599999999997</v>
      </c>
      <c r="Y112" s="6">
        <v>662.65099999999995</v>
      </c>
      <c r="Z112" s="6">
        <v>61.750999999999998</v>
      </c>
      <c r="AA112" s="7">
        <v>0.10357</v>
      </c>
      <c r="AB112" s="6">
        <v>4.6509999999999998</v>
      </c>
      <c r="AC112" s="7">
        <v>7.0699999999999999E-3</v>
      </c>
    </row>
    <row r="113" spans="1:29" hidden="1" x14ac:dyDescent="0.2">
      <c r="A113" s="5" t="s">
        <v>375</v>
      </c>
      <c r="B113" s="5" t="s">
        <v>376</v>
      </c>
      <c r="C113" s="5" t="s">
        <v>377</v>
      </c>
      <c r="D113" s="5" t="s">
        <v>66</v>
      </c>
      <c r="E113" s="5" t="s">
        <v>41</v>
      </c>
      <c r="F113" s="6">
        <v>27865.64</v>
      </c>
      <c r="G113" s="6">
        <v>28981.052</v>
      </c>
      <c r="H113" s="6">
        <v>30101.368999999999</v>
      </c>
      <c r="I113" s="6">
        <v>31177.758999999998</v>
      </c>
      <c r="J113" s="6">
        <v>32274.148000000001</v>
      </c>
      <c r="K113" s="6">
        <v>33311.114000000001</v>
      </c>
      <c r="L113" s="6">
        <v>34351.817000000003</v>
      </c>
      <c r="M113" s="6">
        <v>35419.040999999997</v>
      </c>
      <c r="N113" s="6">
        <v>36462.866000000002</v>
      </c>
      <c r="O113" s="6">
        <v>37559.269</v>
      </c>
      <c r="P113" s="6">
        <v>38765</v>
      </c>
      <c r="Q113" s="6">
        <v>39065.61</v>
      </c>
      <c r="R113" s="6">
        <v>39482.495999999999</v>
      </c>
      <c r="S113" s="6">
        <v>40156.446000000004</v>
      </c>
      <c r="T113" s="6">
        <v>40683.339</v>
      </c>
      <c r="U113" s="6">
        <v>41127.22</v>
      </c>
      <c r="V113" s="6">
        <v>41594.169000000002</v>
      </c>
      <c r="W113" s="6">
        <v>42923.33</v>
      </c>
      <c r="X113" s="6">
        <v>44270.281000000003</v>
      </c>
      <c r="Y113" s="6">
        <v>44651.91</v>
      </c>
      <c r="Z113" s="6">
        <v>10899.36</v>
      </c>
      <c r="AA113" s="7">
        <v>0.39113999999999999</v>
      </c>
      <c r="AB113" s="6">
        <v>5886.91</v>
      </c>
      <c r="AC113" s="7">
        <v>0.15185999999999999</v>
      </c>
    </row>
    <row r="114" spans="1:29" hidden="1" x14ac:dyDescent="0.2">
      <c r="A114" s="5" t="s">
        <v>378</v>
      </c>
      <c r="B114" s="5" t="s">
        <v>379</v>
      </c>
      <c r="C114" s="5" t="s">
        <v>380</v>
      </c>
      <c r="D114" s="5" t="s">
        <v>62</v>
      </c>
      <c r="E114" s="5" t="s">
        <v>41</v>
      </c>
      <c r="F114" s="6">
        <v>210.249</v>
      </c>
      <c r="G114" s="6">
        <v>204.32599999999999</v>
      </c>
      <c r="H114" s="6">
        <v>201.67699999999999</v>
      </c>
      <c r="I114" s="6">
        <v>200.04900000000001</v>
      </c>
      <c r="J114" s="6">
        <v>201.72200000000001</v>
      </c>
      <c r="K114" s="6">
        <v>209.52199999999999</v>
      </c>
      <c r="L114" s="6">
        <v>212.458</v>
      </c>
      <c r="M114" s="6">
        <v>212.03100000000001</v>
      </c>
      <c r="N114" s="6">
        <v>210.065</v>
      </c>
      <c r="O114" s="6">
        <v>208.197</v>
      </c>
      <c r="P114" s="6">
        <v>205</v>
      </c>
      <c r="Q114" s="6">
        <v>203.976</v>
      </c>
      <c r="R114" s="6">
        <v>204.971</v>
      </c>
      <c r="S114" s="6">
        <v>200.815</v>
      </c>
      <c r="T114" s="6">
        <v>200.76400000000001</v>
      </c>
      <c r="U114" s="6">
        <v>201.79900000000001</v>
      </c>
      <c r="V114" s="6">
        <v>201.79900000000001</v>
      </c>
      <c r="W114" s="6">
        <v>189.79400000000001</v>
      </c>
      <c r="X114" s="6">
        <v>187.673</v>
      </c>
      <c r="Y114" s="6">
        <v>187.672</v>
      </c>
      <c r="Z114" s="6">
        <v>-5.2489999999999997</v>
      </c>
      <c r="AA114" s="7" t="s">
        <v>1293</v>
      </c>
      <c r="AB114" s="6">
        <v>-17.327999999999999</v>
      </c>
      <c r="AC114" s="7" t="s">
        <v>1294</v>
      </c>
    </row>
    <row r="115" spans="1:29" hidden="1" x14ac:dyDescent="0.2">
      <c r="A115" s="5" t="s">
        <v>383</v>
      </c>
      <c r="B115" s="5" t="s">
        <v>384</v>
      </c>
      <c r="C115" s="5" t="s">
        <v>385</v>
      </c>
      <c r="D115" s="5" t="s">
        <v>73</v>
      </c>
      <c r="E115" s="5" t="s">
        <v>41</v>
      </c>
      <c r="F115" s="6">
        <v>1985.7070000000001</v>
      </c>
      <c r="G115" s="6">
        <v>2066.4140000000002</v>
      </c>
      <c r="H115" s="6">
        <v>2144.9670000000001</v>
      </c>
      <c r="I115" s="6">
        <v>2217.1970000000001</v>
      </c>
      <c r="J115" s="6">
        <v>2292.9029999999998</v>
      </c>
      <c r="K115" s="6">
        <v>2371.2429999999999</v>
      </c>
      <c r="L115" s="6">
        <v>2459.3470000000002</v>
      </c>
      <c r="M115" s="6">
        <v>2543.4740000000002</v>
      </c>
      <c r="N115" s="6">
        <v>2618.5830000000001</v>
      </c>
      <c r="O115" s="6">
        <v>2687.982</v>
      </c>
      <c r="P115" s="6">
        <v>2745</v>
      </c>
      <c r="Q115" s="6">
        <v>2776.49</v>
      </c>
      <c r="R115" s="6">
        <v>2796.7260000000001</v>
      </c>
      <c r="S115" s="6">
        <v>2816.752</v>
      </c>
      <c r="T115" s="6">
        <v>2850.2629999999999</v>
      </c>
      <c r="U115" s="6">
        <v>2883.7950000000001</v>
      </c>
      <c r="V115" s="6">
        <v>2931.2530000000002</v>
      </c>
      <c r="W115" s="6">
        <v>3002.3449999999998</v>
      </c>
      <c r="X115" s="6">
        <v>3102.2080000000001</v>
      </c>
      <c r="Y115" s="6">
        <v>3181.5630000000001</v>
      </c>
      <c r="Z115" s="6">
        <v>759.29300000000001</v>
      </c>
      <c r="AA115" s="7">
        <v>0.38238</v>
      </c>
      <c r="AB115" s="6">
        <v>436.56299999999999</v>
      </c>
      <c r="AC115" s="7">
        <v>0.15903999999999999</v>
      </c>
    </row>
    <row r="116" spans="1:29" hidden="1" x14ac:dyDescent="0.2">
      <c r="A116" s="5" t="s">
        <v>386</v>
      </c>
      <c r="B116" s="5" t="s">
        <v>387</v>
      </c>
      <c r="C116" s="5" t="s">
        <v>388</v>
      </c>
      <c r="D116" s="5" t="s">
        <v>49</v>
      </c>
      <c r="E116" s="5" t="s">
        <v>41</v>
      </c>
      <c r="F116" s="6">
        <v>213.19900000000001</v>
      </c>
      <c r="G116" s="6">
        <v>216.89099999999999</v>
      </c>
      <c r="H116" s="6">
        <v>219.762</v>
      </c>
      <c r="I116" s="6">
        <v>222.03700000000001</v>
      </c>
      <c r="J116" s="6">
        <v>223.035</v>
      </c>
      <c r="K116" s="6">
        <v>225.96100000000001</v>
      </c>
      <c r="L116" s="6">
        <v>229.34800000000001</v>
      </c>
      <c r="M116" s="6">
        <v>232.649</v>
      </c>
      <c r="N116" s="6">
        <v>235.94499999999999</v>
      </c>
      <c r="O116" s="6">
        <v>239.14699999999999</v>
      </c>
      <c r="P116" s="6">
        <v>241</v>
      </c>
      <c r="Q116" s="6">
        <v>241</v>
      </c>
      <c r="R116" s="6">
        <v>241</v>
      </c>
      <c r="S116" s="6">
        <v>241</v>
      </c>
      <c r="T116" s="6">
        <v>241</v>
      </c>
      <c r="U116" s="6">
        <v>241</v>
      </c>
      <c r="V116" s="6">
        <v>241</v>
      </c>
      <c r="W116" s="6">
        <v>241</v>
      </c>
      <c r="X116" s="6">
        <v>241</v>
      </c>
      <c r="Y116" s="6">
        <v>241</v>
      </c>
      <c r="Z116" s="6">
        <v>27.800999999999998</v>
      </c>
      <c r="AA116" s="7">
        <v>0.13039999999999999</v>
      </c>
      <c r="AB116" s="6">
        <v>0</v>
      </c>
      <c r="AC116" s="7">
        <v>0</v>
      </c>
    </row>
    <row r="117" spans="1:29" hidden="1" x14ac:dyDescent="0.2">
      <c r="A117" s="5" t="s">
        <v>390</v>
      </c>
      <c r="B117" s="5" t="s">
        <v>391</v>
      </c>
      <c r="C117" s="5" t="s">
        <v>392</v>
      </c>
      <c r="D117" s="5" t="s">
        <v>73</v>
      </c>
      <c r="E117" s="5" t="s">
        <v>41</v>
      </c>
      <c r="F117" s="6">
        <v>10488.758</v>
      </c>
      <c r="G117" s="6">
        <v>10621.275</v>
      </c>
      <c r="H117" s="6">
        <v>10741.812</v>
      </c>
      <c r="I117" s="6">
        <v>10831.002</v>
      </c>
      <c r="J117" s="6">
        <v>10937.757</v>
      </c>
      <c r="K117" s="6">
        <v>11056.915999999999</v>
      </c>
      <c r="L117" s="6">
        <v>11220.299000000001</v>
      </c>
      <c r="M117" s="6">
        <v>11363.668</v>
      </c>
      <c r="N117" s="6">
        <v>11466.234</v>
      </c>
      <c r="O117" s="6">
        <v>11544.651</v>
      </c>
      <c r="P117" s="6">
        <v>11572</v>
      </c>
      <c r="Q117" s="6">
        <v>11605.018</v>
      </c>
      <c r="R117" s="6">
        <v>11636.208000000001</v>
      </c>
      <c r="S117" s="6">
        <v>11675.882</v>
      </c>
      <c r="T117" s="6">
        <v>11712.885</v>
      </c>
      <c r="U117" s="6">
        <v>11730.557000000001</v>
      </c>
      <c r="V117" s="6">
        <v>11749.261</v>
      </c>
      <c r="W117" s="6">
        <v>11779.28</v>
      </c>
      <c r="X117" s="6">
        <v>11853.923000000001</v>
      </c>
      <c r="Y117" s="6">
        <v>11895.826999999999</v>
      </c>
      <c r="Z117" s="6">
        <v>1083.242</v>
      </c>
      <c r="AA117" s="7">
        <v>0.10328</v>
      </c>
      <c r="AB117" s="6">
        <v>323.827</v>
      </c>
      <c r="AC117" s="7">
        <v>2.7980000000000001E-2</v>
      </c>
    </row>
    <row r="118" spans="1:29" hidden="1" x14ac:dyDescent="0.2">
      <c r="A118" s="5" t="s">
        <v>393</v>
      </c>
      <c r="B118" s="5" t="s">
        <v>394</v>
      </c>
      <c r="C118" s="5" t="s">
        <v>395</v>
      </c>
      <c r="D118" s="5" t="s">
        <v>62</v>
      </c>
      <c r="E118" s="5" t="s">
        <v>41</v>
      </c>
      <c r="F118" s="6">
        <v>26990.695</v>
      </c>
      <c r="G118" s="6">
        <v>27486.794000000002</v>
      </c>
      <c r="H118" s="6">
        <v>28090.414000000001</v>
      </c>
      <c r="I118" s="6">
        <v>28857.906999999999</v>
      </c>
      <c r="J118" s="6">
        <v>29623.605</v>
      </c>
      <c r="K118" s="6">
        <v>30430.25</v>
      </c>
      <c r="L118" s="6">
        <v>31051.927</v>
      </c>
      <c r="M118" s="6">
        <v>31500.100999999999</v>
      </c>
      <c r="N118" s="6">
        <v>32027.978999999999</v>
      </c>
      <c r="O118" s="6">
        <v>32410.531999999999</v>
      </c>
      <c r="P118" s="6">
        <v>32802</v>
      </c>
      <c r="Q118" s="6">
        <v>33132.635000000002</v>
      </c>
      <c r="R118" s="6">
        <v>33485.786</v>
      </c>
      <c r="S118" s="6">
        <v>33987.707999999999</v>
      </c>
      <c r="T118" s="6">
        <v>34539.510999999999</v>
      </c>
      <c r="U118" s="6">
        <v>35118.947999999997</v>
      </c>
      <c r="V118" s="6">
        <v>35536.857000000004</v>
      </c>
      <c r="W118" s="6">
        <v>36057.669000000002</v>
      </c>
      <c r="X118" s="6">
        <v>36618.894</v>
      </c>
      <c r="Y118" s="6">
        <v>37205.300000000003</v>
      </c>
      <c r="Z118" s="6">
        <v>5811.3050000000003</v>
      </c>
      <c r="AA118" s="7">
        <v>0.21531</v>
      </c>
      <c r="AB118" s="6">
        <v>4403.3</v>
      </c>
      <c r="AC118" s="7">
        <v>0.13424</v>
      </c>
    </row>
    <row r="119" spans="1:29" hidden="1" x14ac:dyDescent="0.2">
      <c r="A119" s="5" t="s">
        <v>396</v>
      </c>
      <c r="B119" s="5" t="s">
        <v>397</v>
      </c>
      <c r="C119" s="5" t="s">
        <v>398</v>
      </c>
      <c r="D119" s="5" t="s">
        <v>66</v>
      </c>
      <c r="E119" s="5" t="s">
        <v>41</v>
      </c>
      <c r="F119" s="6">
        <v>52332.317999999999</v>
      </c>
      <c r="G119" s="6">
        <v>53146.409</v>
      </c>
      <c r="H119" s="6">
        <v>53967.317999999999</v>
      </c>
      <c r="I119" s="6">
        <v>54708.972000000002</v>
      </c>
      <c r="J119" s="6">
        <v>55486.256999999998</v>
      </c>
      <c r="K119" s="6">
        <v>56163.114000000001</v>
      </c>
      <c r="L119" s="6">
        <v>56849.599000000002</v>
      </c>
      <c r="M119" s="6">
        <v>57582.112000000001</v>
      </c>
      <c r="N119" s="6">
        <v>58278.499000000003</v>
      </c>
      <c r="O119" s="6">
        <v>59059.807000000001</v>
      </c>
      <c r="P119" s="6">
        <v>60010</v>
      </c>
      <c r="Q119" s="6">
        <v>60343.434000000001</v>
      </c>
      <c r="R119" s="6">
        <v>60718.197999999997</v>
      </c>
      <c r="S119" s="6">
        <v>61058.627</v>
      </c>
      <c r="T119" s="6">
        <v>61344.277999999998</v>
      </c>
      <c r="U119" s="6">
        <v>61686.858999999997</v>
      </c>
      <c r="V119" s="6">
        <v>61888.63</v>
      </c>
      <c r="W119" s="6">
        <v>62857.728000000003</v>
      </c>
      <c r="X119" s="6">
        <v>63381.839</v>
      </c>
      <c r="Y119" s="6">
        <v>63983.271999999997</v>
      </c>
      <c r="Z119" s="6">
        <v>7677.6819999999998</v>
      </c>
      <c r="AA119" s="7">
        <v>0.14671000000000001</v>
      </c>
      <c r="AB119" s="6">
        <v>3973.2719999999999</v>
      </c>
      <c r="AC119" s="7">
        <v>6.6210000000000005E-2</v>
      </c>
    </row>
    <row r="120" spans="1:29" hidden="1" x14ac:dyDescent="0.2">
      <c r="A120" s="5" t="s">
        <v>399</v>
      </c>
      <c r="B120" s="5" t="s">
        <v>400</v>
      </c>
      <c r="C120" s="5" t="s">
        <v>401</v>
      </c>
      <c r="D120" s="5" t="s">
        <v>49</v>
      </c>
      <c r="E120" s="5" t="s">
        <v>41</v>
      </c>
      <c r="F120" s="6">
        <v>2263.567</v>
      </c>
      <c r="G120" s="6">
        <v>2302.9810000000002</v>
      </c>
      <c r="H120" s="6">
        <v>2338.9690000000001</v>
      </c>
      <c r="I120" s="6">
        <v>2380.029</v>
      </c>
      <c r="J120" s="6">
        <v>2420.221</v>
      </c>
      <c r="K120" s="6">
        <v>2463.567</v>
      </c>
      <c r="L120" s="6">
        <v>2518.4780000000001</v>
      </c>
      <c r="M120" s="6">
        <v>2564.9899999999998</v>
      </c>
      <c r="N120" s="6">
        <v>2619.0949999999998</v>
      </c>
      <c r="O120" s="6">
        <v>2658.4609999999998</v>
      </c>
      <c r="P120" s="6">
        <v>2686</v>
      </c>
      <c r="Q120" s="6">
        <v>2691.306</v>
      </c>
      <c r="R120" s="6">
        <v>2707.5819999999999</v>
      </c>
      <c r="S120" s="6">
        <v>2712.6729999999998</v>
      </c>
      <c r="T120" s="6">
        <v>2726.96</v>
      </c>
      <c r="U120" s="6">
        <v>2748.1</v>
      </c>
      <c r="V120" s="6">
        <v>2760.5070000000001</v>
      </c>
      <c r="W120" s="6">
        <v>2782.0889999999999</v>
      </c>
      <c r="X120" s="6">
        <v>2795.8009999999999</v>
      </c>
      <c r="Y120" s="6">
        <v>2815.2069999999999</v>
      </c>
      <c r="Z120" s="6">
        <v>422.43299999999999</v>
      </c>
      <c r="AA120" s="7">
        <v>0.18662000000000001</v>
      </c>
      <c r="AB120" s="6">
        <v>129.20699999999999</v>
      </c>
      <c r="AC120" s="7">
        <v>4.8099999999999997E-2</v>
      </c>
    </row>
    <row r="121" spans="1:29" hidden="1" x14ac:dyDescent="0.2">
      <c r="A121" s="5" t="s">
        <v>402</v>
      </c>
      <c r="B121" s="5" t="s">
        <v>403</v>
      </c>
      <c r="C121" s="5" t="s">
        <v>404</v>
      </c>
      <c r="D121" s="5" t="s">
        <v>62</v>
      </c>
      <c r="E121" s="5" t="s">
        <v>41</v>
      </c>
      <c r="F121" s="6">
        <v>2785.259</v>
      </c>
      <c r="G121" s="6">
        <v>2817.51</v>
      </c>
      <c r="H121" s="6">
        <v>2860.8330000000001</v>
      </c>
      <c r="I121" s="6">
        <v>2920.6869999999999</v>
      </c>
      <c r="J121" s="6">
        <v>2980.1619999999998</v>
      </c>
      <c r="K121" s="6">
        <v>3043.5039999999999</v>
      </c>
      <c r="L121" s="6">
        <v>3088.2049999999999</v>
      </c>
      <c r="M121" s="6">
        <v>3115.7240000000002</v>
      </c>
      <c r="N121" s="6">
        <v>3151.2510000000002</v>
      </c>
      <c r="O121" s="6">
        <v>3172.5740000000001</v>
      </c>
      <c r="P121" s="6">
        <v>3195</v>
      </c>
      <c r="Q121" s="6">
        <v>3297.422</v>
      </c>
      <c r="R121" s="6">
        <v>3346.4250000000002</v>
      </c>
      <c r="S121" s="6">
        <v>3337.442</v>
      </c>
      <c r="T121" s="6">
        <v>3370.0189999999998</v>
      </c>
      <c r="U121" s="6">
        <v>3388.3020000000001</v>
      </c>
      <c r="V121" s="6">
        <v>3422.2779999999998</v>
      </c>
      <c r="W121" s="6">
        <v>3468.915</v>
      </c>
      <c r="X121" s="6">
        <v>3509.721</v>
      </c>
      <c r="Y121" s="6">
        <v>3604.375</v>
      </c>
      <c r="Z121" s="6">
        <v>409.74099999999999</v>
      </c>
      <c r="AA121" s="7">
        <v>0.14710999999999999</v>
      </c>
      <c r="AB121" s="6">
        <v>409.375</v>
      </c>
      <c r="AC121" s="7">
        <v>0.12812999999999999</v>
      </c>
    </row>
    <row r="122" spans="1:29" hidden="1" x14ac:dyDescent="0.2">
      <c r="A122" s="5" t="s">
        <v>405</v>
      </c>
      <c r="B122" s="5" t="s">
        <v>406</v>
      </c>
      <c r="C122" s="5" t="s">
        <v>407</v>
      </c>
      <c r="D122" s="5" t="s">
        <v>91</v>
      </c>
      <c r="E122" s="5" t="s">
        <v>41</v>
      </c>
      <c r="F122" s="6">
        <v>1241.0039999999999</v>
      </c>
      <c r="G122" s="6">
        <v>1261.1289999999999</v>
      </c>
      <c r="H122" s="6">
        <v>1275.2180000000001</v>
      </c>
      <c r="I122" s="6">
        <v>1301.9069999999999</v>
      </c>
      <c r="J122" s="6">
        <v>1329.626</v>
      </c>
      <c r="K122" s="6">
        <v>1359.057</v>
      </c>
      <c r="L122" s="6">
        <v>1396.1510000000001</v>
      </c>
      <c r="M122" s="6">
        <v>1444.7929999999999</v>
      </c>
      <c r="N122" s="6">
        <v>1484.277</v>
      </c>
      <c r="O122" s="6">
        <v>1511.14</v>
      </c>
      <c r="P122" s="6">
        <v>1530</v>
      </c>
      <c r="Q122" s="6">
        <v>1561.31</v>
      </c>
      <c r="R122" s="6">
        <v>1567.6210000000001</v>
      </c>
      <c r="S122" s="6">
        <v>1570.3109999999999</v>
      </c>
      <c r="T122" s="6">
        <v>1599.1089999999999</v>
      </c>
      <c r="U122" s="6">
        <v>1624.71</v>
      </c>
      <c r="V122" s="6">
        <v>1639.8320000000001</v>
      </c>
      <c r="W122" s="6">
        <v>1659.7</v>
      </c>
      <c r="X122" s="6">
        <v>1678.7380000000001</v>
      </c>
      <c r="Y122" s="6">
        <v>1695.5329999999999</v>
      </c>
      <c r="Z122" s="6">
        <v>288.99599999999998</v>
      </c>
      <c r="AA122" s="7">
        <v>0.23286999999999999</v>
      </c>
      <c r="AB122" s="6">
        <v>165.53299999999999</v>
      </c>
      <c r="AC122" s="7">
        <v>0.10818999999999999</v>
      </c>
    </row>
    <row r="123" spans="1:29" hidden="1" x14ac:dyDescent="0.2">
      <c r="A123" s="5" t="s">
        <v>408</v>
      </c>
      <c r="B123" s="5" t="s">
        <v>409</v>
      </c>
      <c r="C123" s="5" t="s">
        <v>410</v>
      </c>
      <c r="D123" s="5" t="s">
        <v>73</v>
      </c>
      <c r="E123" s="5" t="s">
        <v>41</v>
      </c>
      <c r="F123" s="6">
        <v>286.12700000000001</v>
      </c>
      <c r="G123" s="6">
        <v>289.94499999999999</v>
      </c>
      <c r="H123" s="6">
        <v>294.55099999999999</v>
      </c>
      <c r="I123" s="6">
        <v>298.86200000000002</v>
      </c>
      <c r="J123" s="6">
        <v>304.43299999999999</v>
      </c>
      <c r="K123" s="6">
        <v>308.01600000000002</v>
      </c>
      <c r="L123" s="6">
        <v>313.11700000000002</v>
      </c>
      <c r="M123" s="6">
        <v>316.80099999999999</v>
      </c>
      <c r="N123" s="6">
        <v>320.54500000000002</v>
      </c>
      <c r="O123" s="6">
        <v>322.58800000000002</v>
      </c>
      <c r="P123" s="6">
        <v>326</v>
      </c>
      <c r="Q123" s="6">
        <v>328.07499999999999</v>
      </c>
      <c r="R123" s="6">
        <v>329.95699999999999</v>
      </c>
      <c r="S123" s="6">
        <v>330.62200000000001</v>
      </c>
      <c r="T123" s="6">
        <v>330.20400000000001</v>
      </c>
      <c r="U123" s="6">
        <v>330.81</v>
      </c>
      <c r="V123" s="6">
        <v>335.30099999999999</v>
      </c>
      <c r="W123" s="6">
        <v>337.00700000000001</v>
      </c>
      <c r="X123" s="6">
        <v>338.74799999999999</v>
      </c>
      <c r="Y123" s="6">
        <v>341.45499999999998</v>
      </c>
      <c r="Z123" s="6">
        <v>39.872999999999998</v>
      </c>
      <c r="AA123" s="7">
        <v>0.13935</v>
      </c>
      <c r="AB123" s="6">
        <v>15.455</v>
      </c>
      <c r="AC123" s="7">
        <v>4.7410000000000001E-2</v>
      </c>
    </row>
    <row r="124" spans="1:29" hidden="1" x14ac:dyDescent="0.2">
      <c r="A124" s="5" t="s">
        <v>412</v>
      </c>
      <c r="B124" s="5" t="s">
        <v>413</v>
      </c>
      <c r="C124" s="5" t="s">
        <v>414</v>
      </c>
      <c r="D124" s="5" t="s">
        <v>73</v>
      </c>
      <c r="E124" s="5" t="s">
        <v>41</v>
      </c>
      <c r="F124" s="6">
        <v>2362.0450000000001</v>
      </c>
      <c r="G124" s="6">
        <v>2420.9050000000002</v>
      </c>
      <c r="H124" s="6">
        <v>2514.63</v>
      </c>
      <c r="I124" s="6">
        <v>2593.3980000000001</v>
      </c>
      <c r="J124" s="6">
        <v>2678.8049999999998</v>
      </c>
      <c r="K124" s="6">
        <v>2757.0070000000001</v>
      </c>
      <c r="L124" s="6">
        <v>2836.54</v>
      </c>
      <c r="M124" s="6">
        <v>2898.4769999999999</v>
      </c>
      <c r="N124" s="6">
        <v>2952.2170000000001</v>
      </c>
      <c r="O124" s="6">
        <v>2989.0520000000001</v>
      </c>
      <c r="P124" s="6">
        <v>3006</v>
      </c>
      <c r="Q124" s="6">
        <v>3041.3539999999998</v>
      </c>
      <c r="R124" s="6">
        <v>3063.652</v>
      </c>
      <c r="S124" s="6">
        <v>3082.4079999999999</v>
      </c>
      <c r="T124" s="6">
        <v>3106.5259999999998</v>
      </c>
      <c r="U124" s="6">
        <v>3129.357</v>
      </c>
      <c r="V124" s="6">
        <v>3174.82</v>
      </c>
      <c r="W124" s="6">
        <v>3224.306</v>
      </c>
      <c r="X124" s="6">
        <v>3286.8609999999999</v>
      </c>
      <c r="Y124" s="6">
        <v>3353.89</v>
      </c>
      <c r="Z124" s="6">
        <v>643.95500000000004</v>
      </c>
      <c r="AA124" s="7">
        <v>0.27262999999999998</v>
      </c>
      <c r="AB124" s="6">
        <v>347.89</v>
      </c>
      <c r="AC124" s="7">
        <v>0.11573</v>
      </c>
    </row>
    <row r="125" spans="1:29" hidden="1" x14ac:dyDescent="0.2">
      <c r="A125" s="5" t="s">
        <v>415</v>
      </c>
      <c r="B125" s="5" t="s">
        <v>416</v>
      </c>
      <c r="C125" s="5" t="s">
        <v>417</v>
      </c>
      <c r="D125" s="5" t="s">
        <v>55</v>
      </c>
      <c r="E125" s="5" t="s">
        <v>41</v>
      </c>
      <c r="F125" s="6">
        <v>2051.4960000000001</v>
      </c>
      <c r="G125" s="6">
        <v>2090.1010000000001</v>
      </c>
      <c r="H125" s="6">
        <v>2132.011</v>
      </c>
      <c r="I125" s="6">
        <v>2177.0169999999998</v>
      </c>
      <c r="J125" s="6">
        <v>2225.3809999999999</v>
      </c>
      <c r="K125" s="6">
        <v>2261.5479999999998</v>
      </c>
      <c r="L125" s="6">
        <v>2319.2359999999999</v>
      </c>
      <c r="M125" s="6">
        <v>2375.6109999999999</v>
      </c>
      <c r="N125" s="6">
        <v>2425.0549999999998</v>
      </c>
      <c r="O125" s="6">
        <v>2465.2840000000001</v>
      </c>
      <c r="P125" s="6">
        <v>2488</v>
      </c>
      <c r="Q125" s="6">
        <v>2487.8310000000001</v>
      </c>
      <c r="R125" s="6">
        <v>2488.7269999999999</v>
      </c>
      <c r="S125" s="6">
        <v>2492.94</v>
      </c>
      <c r="T125" s="6">
        <v>2504.64</v>
      </c>
      <c r="U125" s="6">
        <v>2506.511</v>
      </c>
      <c r="V125" s="6">
        <v>2509.299</v>
      </c>
      <c r="W125" s="6">
        <v>2525.9859999999999</v>
      </c>
      <c r="X125" s="6">
        <v>2536.549</v>
      </c>
      <c r="Y125" s="6">
        <v>2543.0909999999999</v>
      </c>
      <c r="Z125" s="6">
        <v>436.50400000000002</v>
      </c>
      <c r="AA125" s="7">
        <v>0.21276999999999999</v>
      </c>
      <c r="AB125" s="6">
        <v>55.091000000000001</v>
      </c>
      <c r="AC125" s="7">
        <v>2.214E-2</v>
      </c>
    </row>
    <row r="126" spans="1:29" hidden="1" x14ac:dyDescent="0.2">
      <c r="A126" s="5" t="s">
        <v>418</v>
      </c>
      <c r="B126" s="5" t="s">
        <v>419</v>
      </c>
      <c r="C126" s="5" t="s">
        <v>420</v>
      </c>
      <c r="D126" s="5" t="s">
        <v>49</v>
      </c>
      <c r="E126" s="5" t="s">
        <v>41</v>
      </c>
      <c r="F126" s="6">
        <v>408.46499999999997</v>
      </c>
      <c r="G126" s="6">
        <v>403.036</v>
      </c>
      <c r="H126" s="6">
        <v>402.40300000000002</v>
      </c>
      <c r="I126" s="6">
        <v>399.10399999999998</v>
      </c>
      <c r="J126" s="6">
        <v>399.48200000000003</v>
      </c>
      <c r="K126" s="6">
        <v>397.67500000000001</v>
      </c>
      <c r="L126" s="6">
        <v>399.714</v>
      </c>
      <c r="M126" s="6">
        <v>403.16199999999998</v>
      </c>
      <c r="N126" s="6">
        <v>403.976</v>
      </c>
      <c r="O126" s="6">
        <v>400.48099999999999</v>
      </c>
      <c r="P126" s="6">
        <v>398</v>
      </c>
      <c r="Q126" s="6">
        <v>398.18099999999998</v>
      </c>
      <c r="R126" s="6">
        <v>398.04399999999998</v>
      </c>
      <c r="S126" s="6">
        <v>397.577</v>
      </c>
      <c r="T126" s="6">
        <v>398.90600000000001</v>
      </c>
      <c r="U126" s="6">
        <v>399.78</v>
      </c>
      <c r="V126" s="6">
        <v>400.32499999999999</v>
      </c>
      <c r="W126" s="6">
        <v>398.28100000000001</v>
      </c>
      <c r="X126" s="6">
        <v>397.53100000000001</v>
      </c>
      <c r="Y126" s="6">
        <v>396.83800000000002</v>
      </c>
      <c r="Z126" s="6">
        <v>-10.465</v>
      </c>
      <c r="AA126" s="7" t="s">
        <v>1295</v>
      </c>
      <c r="AB126" s="6">
        <v>-1.1619999999999999</v>
      </c>
      <c r="AC126" s="7" t="s">
        <v>1296</v>
      </c>
    </row>
    <row r="127" spans="1:29" hidden="1" x14ac:dyDescent="0.2">
      <c r="A127" s="5" t="s">
        <v>422</v>
      </c>
      <c r="B127" s="5" t="s">
        <v>423</v>
      </c>
      <c r="C127" s="5" t="s">
        <v>424</v>
      </c>
      <c r="D127" s="5" t="s">
        <v>106</v>
      </c>
      <c r="E127" s="5" t="s">
        <v>41</v>
      </c>
      <c r="F127" s="6">
        <v>4323.9179999999997</v>
      </c>
      <c r="G127" s="6">
        <v>4372.5450000000001</v>
      </c>
      <c r="H127" s="6">
        <v>4427.9650000000001</v>
      </c>
      <c r="I127" s="6">
        <v>4494.2219999999998</v>
      </c>
      <c r="J127" s="6">
        <v>4558.6350000000002</v>
      </c>
      <c r="K127" s="6">
        <v>4661.0749999999998</v>
      </c>
      <c r="L127" s="6">
        <v>4761.5060000000003</v>
      </c>
      <c r="M127" s="6">
        <v>4866.0420000000004</v>
      </c>
      <c r="N127" s="6">
        <v>4959.5479999999998</v>
      </c>
      <c r="O127" s="6">
        <v>5020.5169999999998</v>
      </c>
      <c r="P127" s="6">
        <v>5081</v>
      </c>
      <c r="Q127" s="6">
        <v>5127.076</v>
      </c>
      <c r="R127" s="6">
        <v>5171.8689999999997</v>
      </c>
      <c r="S127" s="6">
        <v>5209.5290000000005</v>
      </c>
      <c r="T127" s="6">
        <v>5261.3220000000001</v>
      </c>
      <c r="U127" s="6">
        <v>5341.1679999999997</v>
      </c>
      <c r="V127" s="6">
        <v>5424.2169999999996</v>
      </c>
      <c r="W127" s="6">
        <v>5537.1459999999997</v>
      </c>
      <c r="X127" s="6">
        <v>5686.576</v>
      </c>
      <c r="Y127" s="6">
        <v>5803.8360000000002</v>
      </c>
      <c r="Z127" s="6">
        <v>757.08199999999999</v>
      </c>
      <c r="AA127" s="7">
        <v>0.17509</v>
      </c>
      <c r="AB127" s="6">
        <v>722.83600000000001</v>
      </c>
      <c r="AC127" s="7">
        <v>0.14226</v>
      </c>
    </row>
    <row r="128" spans="1:29" hidden="1" x14ac:dyDescent="0.2">
      <c r="A128" s="5" t="s">
        <v>425</v>
      </c>
      <c r="B128" s="5" t="s">
        <v>426</v>
      </c>
      <c r="C128" s="5" t="s">
        <v>427</v>
      </c>
      <c r="D128" s="5" t="s">
        <v>40</v>
      </c>
      <c r="E128" s="5" t="s">
        <v>41</v>
      </c>
      <c r="F128" s="6">
        <v>648.38499999999999</v>
      </c>
      <c r="G128" s="6">
        <v>646.04700000000003</v>
      </c>
      <c r="H128" s="6">
        <v>644.69000000000005</v>
      </c>
      <c r="I128" s="6">
        <v>643.13900000000001</v>
      </c>
      <c r="J128" s="6">
        <v>643.99599999999998</v>
      </c>
      <c r="K128" s="6">
        <v>647.63599999999997</v>
      </c>
      <c r="L128" s="6">
        <v>652.65899999999999</v>
      </c>
      <c r="M128" s="6">
        <v>654.548</v>
      </c>
      <c r="N128" s="6">
        <v>656.31100000000004</v>
      </c>
      <c r="O128" s="6">
        <v>655.24699999999996</v>
      </c>
      <c r="P128" s="6">
        <v>652</v>
      </c>
      <c r="Q128" s="6">
        <v>652.90499999999997</v>
      </c>
      <c r="R128" s="6">
        <v>652.47400000000005</v>
      </c>
      <c r="S128" s="6">
        <v>652.37199999999996</v>
      </c>
      <c r="T128" s="6">
        <v>652.44600000000003</v>
      </c>
      <c r="U128" s="6">
        <v>653.27499999999998</v>
      </c>
      <c r="V128" s="6">
        <v>654.69299999999998</v>
      </c>
      <c r="W128" s="6">
        <v>655.06500000000005</v>
      </c>
      <c r="X128" s="6">
        <v>653.50699999999995</v>
      </c>
      <c r="Y128" s="6">
        <v>655.81100000000004</v>
      </c>
      <c r="Z128" s="6">
        <v>3.6150000000000002</v>
      </c>
      <c r="AA128" s="7">
        <v>5.5799999999999999E-3</v>
      </c>
      <c r="AB128" s="6">
        <v>3.8109999999999999</v>
      </c>
      <c r="AC128" s="7">
        <v>5.8500000000000002E-3</v>
      </c>
    </row>
    <row r="129" spans="1:29" hidden="1" x14ac:dyDescent="0.2">
      <c r="A129" s="5" t="s">
        <v>430</v>
      </c>
      <c r="B129" s="5" t="s">
        <v>431</v>
      </c>
      <c r="C129" s="5" t="s">
        <v>432</v>
      </c>
      <c r="D129" s="5" t="s">
        <v>55</v>
      </c>
      <c r="E129" s="5" t="s">
        <v>41</v>
      </c>
      <c r="F129" s="6">
        <v>10603.41</v>
      </c>
      <c r="G129" s="6">
        <v>11033.114</v>
      </c>
      <c r="H129" s="6">
        <v>11449.503000000001</v>
      </c>
      <c r="I129" s="6">
        <v>11862.385</v>
      </c>
      <c r="J129" s="6">
        <v>12268.696</v>
      </c>
      <c r="K129" s="6">
        <v>12721.772999999999</v>
      </c>
      <c r="L129" s="6">
        <v>13207.29</v>
      </c>
      <c r="M129" s="6">
        <v>13666.299000000001</v>
      </c>
      <c r="N129" s="6">
        <v>14061.255999999999</v>
      </c>
      <c r="O129" s="6">
        <v>14387.142</v>
      </c>
      <c r="P129" s="6">
        <v>14700</v>
      </c>
      <c r="Q129" s="6">
        <v>14836.573</v>
      </c>
      <c r="R129" s="6">
        <v>15000.252</v>
      </c>
      <c r="S129" s="6">
        <v>15230.98</v>
      </c>
      <c r="T129" s="6">
        <v>15415.466</v>
      </c>
      <c r="U129" s="6">
        <v>15613.373</v>
      </c>
      <c r="V129" s="6">
        <v>15982.826999999999</v>
      </c>
      <c r="W129" s="6">
        <v>16340.079</v>
      </c>
      <c r="X129" s="6">
        <v>16508.422999999999</v>
      </c>
      <c r="Y129" s="6">
        <v>16712.575000000001</v>
      </c>
      <c r="Z129" s="6">
        <v>4096.59</v>
      </c>
      <c r="AA129" s="7">
        <v>0.38635000000000003</v>
      </c>
      <c r="AB129" s="6">
        <v>2012.575</v>
      </c>
      <c r="AC129" s="7">
        <v>0.13691</v>
      </c>
    </row>
    <row r="130" spans="1:29" hidden="1" x14ac:dyDescent="0.2">
      <c r="A130" s="5" t="s">
        <v>433</v>
      </c>
      <c r="B130" s="5" t="s">
        <v>434</v>
      </c>
      <c r="C130" s="5" t="s">
        <v>435</v>
      </c>
      <c r="D130" s="5" t="s">
        <v>66</v>
      </c>
      <c r="E130" s="5" t="s">
        <v>41</v>
      </c>
      <c r="F130" s="6">
        <v>64969.777999999998</v>
      </c>
      <c r="G130" s="6">
        <v>66169.430999999997</v>
      </c>
      <c r="H130" s="6">
        <v>67377.888000000006</v>
      </c>
      <c r="I130" s="6">
        <v>68487.498999999996</v>
      </c>
      <c r="J130" s="6">
        <v>69641.615999999995</v>
      </c>
      <c r="K130" s="6">
        <v>70669.434999999998</v>
      </c>
      <c r="L130" s="6">
        <v>71708.784</v>
      </c>
      <c r="M130" s="6">
        <v>72805.842000000004</v>
      </c>
      <c r="N130" s="6">
        <v>73856.92</v>
      </c>
      <c r="O130" s="6">
        <v>75015.407000000007</v>
      </c>
      <c r="P130" s="6">
        <v>76389</v>
      </c>
      <c r="Q130" s="6">
        <v>77188.266000000003</v>
      </c>
      <c r="R130" s="6">
        <v>77653.907000000007</v>
      </c>
      <c r="S130" s="6">
        <v>77969.380999999994</v>
      </c>
      <c r="T130" s="6">
        <v>79183.335999999996</v>
      </c>
      <c r="U130" s="6">
        <v>80258.482999999993</v>
      </c>
      <c r="V130" s="6">
        <v>81038.990999999995</v>
      </c>
      <c r="W130" s="6">
        <v>81942.251999999993</v>
      </c>
      <c r="X130" s="6">
        <v>82938.452999999994</v>
      </c>
      <c r="Y130" s="6">
        <v>83846.217999999993</v>
      </c>
      <c r="Z130" s="6">
        <v>11419.222</v>
      </c>
      <c r="AA130" s="7">
        <v>0.17576</v>
      </c>
      <c r="AB130" s="6">
        <v>7457.2179999999998</v>
      </c>
      <c r="AC130" s="7">
        <v>9.7619999999999998E-2</v>
      </c>
    </row>
    <row r="131" spans="1:29" hidden="1" x14ac:dyDescent="0.2">
      <c r="A131" s="5" t="s">
        <v>436</v>
      </c>
      <c r="B131" s="5" t="s">
        <v>437</v>
      </c>
      <c r="C131" s="5" t="s">
        <v>438</v>
      </c>
      <c r="D131" s="5" t="s">
        <v>55</v>
      </c>
      <c r="E131" s="5" t="s">
        <v>41</v>
      </c>
      <c r="F131" s="6">
        <v>4570.9380000000001</v>
      </c>
      <c r="G131" s="6">
        <v>4686.7370000000001</v>
      </c>
      <c r="H131" s="6">
        <v>4796.7209999999995</v>
      </c>
      <c r="I131" s="6">
        <v>4905.21</v>
      </c>
      <c r="J131" s="6">
        <v>5010.9859999999999</v>
      </c>
      <c r="K131" s="6">
        <v>5135.6909999999998</v>
      </c>
      <c r="L131" s="6">
        <v>5272.9790000000003</v>
      </c>
      <c r="M131" s="6">
        <v>5399.1750000000002</v>
      </c>
      <c r="N131" s="6">
        <v>5499.982</v>
      </c>
      <c r="O131" s="6">
        <v>5574.1729999999998</v>
      </c>
      <c r="P131" s="6">
        <v>5644</v>
      </c>
      <c r="Q131" s="6">
        <v>5652.665</v>
      </c>
      <c r="R131" s="6">
        <v>5675.2290000000003</v>
      </c>
      <c r="S131" s="6">
        <v>5681.7820000000002</v>
      </c>
      <c r="T131" s="6">
        <v>5704.0789999999997</v>
      </c>
      <c r="U131" s="6">
        <v>5883.2280000000001</v>
      </c>
      <c r="V131" s="6">
        <v>6013.6319999999996</v>
      </c>
      <c r="W131" s="6">
        <v>6298.8580000000002</v>
      </c>
      <c r="X131" s="6">
        <v>6622.732</v>
      </c>
      <c r="Y131" s="6">
        <v>6752.7150000000001</v>
      </c>
      <c r="Z131" s="6">
        <v>1073.0619999999999</v>
      </c>
      <c r="AA131" s="7">
        <v>0.23476</v>
      </c>
      <c r="AB131" s="6">
        <v>1108.7149999999999</v>
      </c>
      <c r="AC131" s="7">
        <v>0.19644</v>
      </c>
    </row>
    <row r="132" spans="1:29" hidden="1" x14ac:dyDescent="0.2">
      <c r="A132" s="5" t="s">
        <v>439</v>
      </c>
      <c r="B132" s="5" t="s">
        <v>440</v>
      </c>
      <c r="C132" s="5" t="s">
        <v>441</v>
      </c>
      <c r="D132" s="5" t="s">
        <v>49</v>
      </c>
      <c r="E132" s="5" t="s">
        <v>41</v>
      </c>
      <c r="F132" s="6">
        <v>94.57</v>
      </c>
      <c r="G132" s="6">
        <v>93.858999999999995</v>
      </c>
      <c r="H132" s="6">
        <v>94.3</v>
      </c>
      <c r="I132" s="6">
        <v>94.087000000000003</v>
      </c>
      <c r="J132" s="6">
        <v>94.745000000000005</v>
      </c>
      <c r="K132" s="6">
        <v>94.903999999999996</v>
      </c>
      <c r="L132" s="6">
        <v>96.025999999999996</v>
      </c>
      <c r="M132" s="6">
        <v>97.472999999999999</v>
      </c>
      <c r="N132" s="6">
        <v>98.266999999999996</v>
      </c>
      <c r="O132" s="6">
        <v>98.012</v>
      </c>
      <c r="P132" s="6">
        <v>98</v>
      </c>
      <c r="Q132" s="6">
        <v>97.998000000000005</v>
      </c>
      <c r="R132" s="6">
        <v>97.956000000000003</v>
      </c>
      <c r="S132" s="6">
        <v>97.948999999999998</v>
      </c>
      <c r="T132" s="6">
        <v>97.909000000000006</v>
      </c>
      <c r="U132" s="6">
        <v>97.858000000000004</v>
      </c>
      <c r="V132" s="6">
        <v>96.697000000000003</v>
      </c>
      <c r="W132" s="6">
        <v>96.56</v>
      </c>
      <c r="X132" s="6">
        <v>96.418999999999997</v>
      </c>
      <c r="Y132" s="6">
        <v>98.259</v>
      </c>
      <c r="Z132" s="6">
        <v>3.43</v>
      </c>
      <c r="AA132" s="7">
        <v>3.6269999999999997E-2</v>
      </c>
      <c r="AB132" s="6">
        <v>0.25900000000000001</v>
      </c>
      <c r="AC132" s="7">
        <v>2.64E-3</v>
      </c>
    </row>
    <row r="133" spans="1:29" hidden="1" x14ac:dyDescent="0.2">
      <c r="A133" s="5" t="s">
        <v>443</v>
      </c>
      <c r="B133" s="5" t="s">
        <v>444</v>
      </c>
      <c r="C133" s="5" t="s">
        <v>445</v>
      </c>
      <c r="D133" s="5" t="s">
        <v>49</v>
      </c>
      <c r="E133" s="5" t="s">
        <v>41</v>
      </c>
      <c r="F133" s="6">
        <v>1482.508</v>
      </c>
      <c r="G133" s="6">
        <v>1513.6179999999999</v>
      </c>
      <c r="H133" s="6">
        <v>1549.6120000000001</v>
      </c>
      <c r="I133" s="6">
        <v>1583.635</v>
      </c>
      <c r="J133" s="6">
        <v>1618.962</v>
      </c>
      <c r="K133" s="6">
        <v>1660.7370000000001</v>
      </c>
      <c r="L133" s="6">
        <v>1710.798</v>
      </c>
      <c r="M133" s="6">
        <v>1756.201</v>
      </c>
      <c r="N133" s="6">
        <v>1796.08</v>
      </c>
      <c r="O133" s="6">
        <v>1833.58</v>
      </c>
      <c r="P133" s="6">
        <v>1864</v>
      </c>
      <c r="Q133" s="6">
        <v>1879.4380000000001</v>
      </c>
      <c r="R133" s="6">
        <v>1897.7439999999999</v>
      </c>
      <c r="S133" s="6">
        <v>1900.972</v>
      </c>
      <c r="T133" s="6">
        <v>1913.2619999999999</v>
      </c>
      <c r="U133" s="6">
        <v>1920.367</v>
      </c>
      <c r="V133" s="6">
        <v>1923.0550000000001</v>
      </c>
      <c r="W133" s="6">
        <v>1958.048</v>
      </c>
      <c r="X133" s="6">
        <v>1979.0250000000001</v>
      </c>
      <c r="Y133" s="6">
        <v>1989.5429999999999</v>
      </c>
      <c r="Z133" s="6">
        <v>381.49200000000002</v>
      </c>
      <c r="AA133" s="7">
        <v>0.25733</v>
      </c>
      <c r="AB133" s="6">
        <v>125.54300000000001</v>
      </c>
      <c r="AC133" s="7">
        <v>6.7349999999999993E-2</v>
      </c>
    </row>
    <row r="134" spans="1:29" hidden="1" x14ac:dyDescent="0.2">
      <c r="A134" s="5" t="s">
        <v>446</v>
      </c>
      <c r="B134" s="5" t="s">
        <v>447</v>
      </c>
      <c r="C134" s="5" t="s">
        <v>448</v>
      </c>
      <c r="D134" s="5" t="s">
        <v>49</v>
      </c>
      <c r="E134" s="5" t="s">
        <v>41</v>
      </c>
      <c r="F134" s="6">
        <v>539.93899999999996</v>
      </c>
      <c r="G134" s="6">
        <v>538.67100000000005</v>
      </c>
      <c r="H134" s="6">
        <v>537.28899999999999</v>
      </c>
      <c r="I134" s="6">
        <v>537.18700000000001</v>
      </c>
      <c r="J134" s="6">
        <v>541.87900000000002</v>
      </c>
      <c r="K134" s="6">
        <v>538.19299999999998</v>
      </c>
      <c r="L134" s="6">
        <v>530.98500000000001</v>
      </c>
      <c r="M134" s="6">
        <v>529.18299999999999</v>
      </c>
      <c r="N134" s="6">
        <v>527.27800000000002</v>
      </c>
      <c r="O134" s="6">
        <v>523.53499999999997</v>
      </c>
      <c r="P134" s="6">
        <v>521</v>
      </c>
      <c r="Q134" s="6">
        <v>520.91999999999996</v>
      </c>
      <c r="R134" s="6">
        <v>521.72900000000004</v>
      </c>
      <c r="S134" s="6">
        <v>524.21699999999998</v>
      </c>
      <c r="T134" s="6">
        <v>522.61800000000005</v>
      </c>
      <c r="U134" s="6">
        <v>529.51199999999994</v>
      </c>
      <c r="V134" s="6">
        <v>526.61800000000005</v>
      </c>
      <c r="W134" s="6">
        <v>529.99300000000005</v>
      </c>
      <c r="X134" s="6">
        <v>530.30700000000002</v>
      </c>
      <c r="Y134" s="6">
        <v>533.41800000000001</v>
      </c>
      <c r="Z134" s="6">
        <v>-18.939</v>
      </c>
      <c r="AA134" s="7" t="s">
        <v>1297</v>
      </c>
      <c r="AB134" s="6">
        <v>12.417999999999999</v>
      </c>
      <c r="AC134" s="7">
        <v>2.383E-2</v>
      </c>
    </row>
    <row r="135" spans="1:29" hidden="1" x14ac:dyDescent="0.2">
      <c r="A135" s="5" t="s">
        <v>449</v>
      </c>
      <c r="B135" s="5" t="s">
        <v>450</v>
      </c>
      <c r="C135" s="5" t="s">
        <v>451</v>
      </c>
      <c r="D135" s="5" t="s">
        <v>73</v>
      </c>
      <c r="E135" s="5" t="s">
        <v>41</v>
      </c>
      <c r="F135" s="6">
        <v>18672.187999999998</v>
      </c>
      <c r="G135" s="6">
        <v>18839.596000000001</v>
      </c>
      <c r="H135" s="6">
        <v>18985.487000000001</v>
      </c>
      <c r="I135" s="6">
        <v>19076.088</v>
      </c>
      <c r="J135" s="6">
        <v>19197.86</v>
      </c>
      <c r="K135" s="6">
        <v>19341.215</v>
      </c>
      <c r="L135" s="6">
        <v>19561.687000000002</v>
      </c>
      <c r="M135" s="6">
        <v>19746.712</v>
      </c>
      <c r="N135" s="6">
        <v>19860.918000000001</v>
      </c>
      <c r="O135" s="6">
        <v>19933.175999999999</v>
      </c>
      <c r="P135" s="6">
        <v>19918</v>
      </c>
      <c r="Q135" s="6">
        <v>19955.794999999998</v>
      </c>
      <c r="R135" s="6">
        <v>19957.963</v>
      </c>
      <c r="S135" s="6">
        <v>19989.553</v>
      </c>
      <c r="T135" s="6">
        <v>20015.432000000001</v>
      </c>
      <c r="U135" s="6">
        <v>20066.045999999998</v>
      </c>
      <c r="V135" s="6">
        <v>20113.538</v>
      </c>
      <c r="W135" s="6">
        <v>20148.817999999999</v>
      </c>
      <c r="X135" s="6">
        <v>20220.61</v>
      </c>
      <c r="Y135" s="6">
        <v>20286.453000000001</v>
      </c>
      <c r="Z135" s="6">
        <v>1245.8119999999999</v>
      </c>
      <c r="AA135" s="7">
        <v>6.6720000000000002E-2</v>
      </c>
      <c r="AB135" s="6">
        <v>368.45299999999997</v>
      </c>
      <c r="AC135" s="7">
        <v>1.8499999999999999E-2</v>
      </c>
    </row>
    <row r="136" spans="1:29" hidden="1" x14ac:dyDescent="0.2">
      <c r="A136" s="5" t="s">
        <v>452</v>
      </c>
      <c r="B136" s="5" t="s">
        <v>453</v>
      </c>
      <c r="C136" s="5" t="s">
        <v>454</v>
      </c>
      <c r="D136" s="5" t="s">
        <v>49</v>
      </c>
      <c r="E136" s="5" t="s">
        <v>41</v>
      </c>
      <c r="F136" s="6">
        <v>1171.559</v>
      </c>
      <c r="G136" s="6">
        <v>1192.8630000000001</v>
      </c>
      <c r="H136" s="6">
        <v>1213.105</v>
      </c>
      <c r="I136" s="6">
        <v>1237.2670000000001</v>
      </c>
      <c r="J136" s="6">
        <v>1262.57</v>
      </c>
      <c r="K136" s="6">
        <v>1287.461</v>
      </c>
      <c r="L136" s="6">
        <v>1319.155</v>
      </c>
      <c r="M136" s="6">
        <v>1345.59</v>
      </c>
      <c r="N136" s="6">
        <v>1376.971</v>
      </c>
      <c r="O136" s="6">
        <v>1398.93</v>
      </c>
      <c r="P136" s="6">
        <v>1415</v>
      </c>
      <c r="Q136" s="6">
        <v>1424.5050000000001</v>
      </c>
      <c r="R136" s="6">
        <v>1428.9159999999999</v>
      </c>
      <c r="S136" s="6">
        <v>1437.066</v>
      </c>
      <c r="T136" s="6">
        <v>1451.2819999999999</v>
      </c>
      <c r="U136" s="6">
        <v>1450.674</v>
      </c>
      <c r="V136" s="6">
        <v>1458.135</v>
      </c>
      <c r="W136" s="6">
        <v>1465.826</v>
      </c>
      <c r="X136" s="6">
        <v>1485.625</v>
      </c>
      <c r="Y136" s="6">
        <v>1506.7940000000001</v>
      </c>
      <c r="Z136" s="6">
        <v>243.441</v>
      </c>
      <c r="AA136" s="7">
        <v>0.20779</v>
      </c>
      <c r="AB136" s="6">
        <v>91.793999999999997</v>
      </c>
      <c r="AC136" s="7">
        <v>6.4869999999999997E-2</v>
      </c>
    </row>
    <row r="137" spans="1:29" hidden="1" x14ac:dyDescent="0.2">
      <c r="A137" s="5" t="s">
        <v>455</v>
      </c>
      <c r="B137" s="5" t="s">
        <v>456</v>
      </c>
      <c r="C137" s="5" t="s">
        <v>457</v>
      </c>
      <c r="D137" s="5" t="s">
        <v>55</v>
      </c>
      <c r="E137" s="5" t="s">
        <v>41</v>
      </c>
      <c r="F137" s="6">
        <v>2033.5129999999999</v>
      </c>
      <c r="G137" s="6">
        <v>2130.9319999999998</v>
      </c>
      <c r="H137" s="6">
        <v>2220.4580000000001</v>
      </c>
      <c r="I137" s="6">
        <v>2289.8330000000001</v>
      </c>
      <c r="J137" s="6">
        <v>2369.2440000000001</v>
      </c>
      <c r="K137" s="6">
        <v>2456.4630000000002</v>
      </c>
      <c r="L137" s="6">
        <v>2544.125</v>
      </c>
      <c r="M137" s="6">
        <v>2619.0680000000002</v>
      </c>
      <c r="N137" s="6">
        <v>2700.364</v>
      </c>
      <c r="O137" s="6">
        <v>2776.1260000000002</v>
      </c>
      <c r="P137" s="6">
        <v>2838</v>
      </c>
      <c r="Q137" s="6">
        <v>2857.7959999999998</v>
      </c>
      <c r="R137" s="6">
        <v>2877.491</v>
      </c>
      <c r="S137" s="6">
        <v>2889.6570000000002</v>
      </c>
      <c r="T137" s="6">
        <v>2908.5230000000001</v>
      </c>
      <c r="U137" s="6">
        <v>2916.768</v>
      </c>
      <c r="V137" s="6">
        <v>2930.61</v>
      </c>
      <c r="W137" s="6">
        <v>2950.7660000000001</v>
      </c>
      <c r="X137" s="6">
        <v>2968.8910000000001</v>
      </c>
      <c r="Y137" s="6">
        <v>2992.7330000000002</v>
      </c>
      <c r="Z137" s="6">
        <v>804.48699999999997</v>
      </c>
      <c r="AA137" s="7">
        <v>0.39561000000000002</v>
      </c>
      <c r="AB137" s="6">
        <v>154.733</v>
      </c>
      <c r="AC137" s="7">
        <v>5.4519999999999999E-2</v>
      </c>
    </row>
    <row r="138" spans="1:29" hidden="1" x14ac:dyDescent="0.2">
      <c r="A138" s="5" t="s">
        <v>458</v>
      </c>
      <c r="B138" s="5" t="s">
        <v>459</v>
      </c>
      <c r="C138" s="5" t="s">
        <v>460</v>
      </c>
      <c r="D138" s="5" t="s">
        <v>73</v>
      </c>
      <c r="E138" s="5" t="s">
        <v>41</v>
      </c>
      <c r="F138" s="6">
        <v>1280.8399999999999</v>
      </c>
      <c r="G138" s="6">
        <v>1292.5530000000001</v>
      </c>
      <c r="H138" s="6">
        <v>1307.8119999999999</v>
      </c>
      <c r="I138" s="6">
        <v>1321.741</v>
      </c>
      <c r="J138" s="6">
        <v>1341.211</v>
      </c>
      <c r="K138" s="6">
        <v>1351.8989999999999</v>
      </c>
      <c r="L138" s="6">
        <v>1369.2950000000001</v>
      </c>
      <c r="M138" s="6">
        <v>1380.4269999999999</v>
      </c>
      <c r="N138" s="6">
        <v>1391.8579999999999</v>
      </c>
      <c r="O138" s="6">
        <v>1395.952</v>
      </c>
      <c r="P138" s="6">
        <v>1406</v>
      </c>
      <c r="Q138" s="6">
        <v>1423.6479999999999</v>
      </c>
      <c r="R138" s="6">
        <v>1431.085</v>
      </c>
      <c r="S138" s="6">
        <v>1451.7860000000001</v>
      </c>
      <c r="T138" s="6">
        <v>1474.7380000000001</v>
      </c>
      <c r="U138" s="6">
        <v>1485.4570000000001</v>
      </c>
      <c r="V138" s="6">
        <v>1506.6869999999999</v>
      </c>
      <c r="W138" s="6">
        <v>1523.096</v>
      </c>
      <c r="X138" s="6">
        <v>1541.6579999999999</v>
      </c>
      <c r="Y138" s="6">
        <v>1558.5340000000001</v>
      </c>
      <c r="Z138" s="6">
        <v>125.16</v>
      </c>
      <c r="AA138" s="7">
        <v>9.7720000000000001E-2</v>
      </c>
      <c r="AB138" s="6">
        <v>152.53399999999999</v>
      </c>
      <c r="AC138" s="7">
        <v>0.10849</v>
      </c>
    </row>
    <row r="139" spans="1:29" hidden="1" x14ac:dyDescent="0.2">
      <c r="A139" s="5" t="s">
        <v>462</v>
      </c>
      <c r="B139" s="5" t="s">
        <v>463</v>
      </c>
      <c r="C139" s="5" t="s">
        <v>464</v>
      </c>
      <c r="D139" s="5" t="s">
        <v>55</v>
      </c>
      <c r="E139" s="5" t="s">
        <v>41</v>
      </c>
      <c r="F139" s="6">
        <v>5744.2950000000001</v>
      </c>
      <c r="G139" s="6">
        <v>5883.77</v>
      </c>
      <c r="H139" s="6">
        <v>6002.3519999999999</v>
      </c>
      <c r="I139" s="6">
        <v>6134.4210000000003</v>
      </c>
      <c r="J139" s="6">
        <v>6291.2359999999999</v>
      </c>
      <c r="K139" s="6">
        <v>6440.3530000000001</v>
      </c>
      <c r="L139" s="6">
        <v>6626.94</v>
      </c>
      <c r="M139" s="6">
        <v>6813.1589999999997</v>
      </c>
      <c r="N139" s="6">
        <v>6903.0569999999998</v>
      </c>
      <c r="O139" s="6">
        <v>6967.5630000000001</v>
      </c>
      <c r="P139" s="6">
        <v>7010</v>
      </c>
      <c r="Q139" s="6">
        <v>7082.058</v>
      </c>
      <c r="R139" s="6">
        <v>7182.2669999999998</v>
      </c>
      <c r="S139" s="6">
        <v>7288.55</v>
      </c>
      <c r="T139" s="6">
        <v>7410.5569999999998</v>
      </c>
      <c r="U139" s="6">
        <v>7506.7719999999999</v>
      </c>
      <c r="V139" s="6">
        <v>7649.8760000000002</v>
      </c>
      <c r="W139" s="6">
        <v>7749.884</v>
      </c>
      <c r="X139" s="6">
        <v>7954.5690000000004</v>
      </c>
      <c r="Y139" s="6">
        <v>8071.0770000000002</v>
      </c>
      <c r="Z139" s="6">
        <v>1265.7049999999999</v>
      </c>
      <c r="AA139" s="7">
        <v>0.22034000000000001</v>
      </c>
      <c r="AB139" s="6">
        <v>1061.077</v>
      </c>
      <c r="AC139" s="7">
        <v>0.15137</v>
      </c>
    </row>
    <row r="140" spans="1:29" hidden="1" x14ac:dyDescent="0.2">
      <c r="A140" s="5" t="s">
        <v>465</v>
      </c>
      <c r="B140" s="5" t="s">
        <v>466</v>
      </c>
      <c r="C140" s="5" t="s">
        <v>467</v>
      </c>
      <c r="D140" s="5" t="s">
        <v>91</v>
      </c>
      <c r="E140" s="5" t="s">
        <v>41</v>
      </c>
      <c r="F140" s="6">
        <v>826.88699999999994</v>
      </c>
      <c r="G140" s="6">
        <v>838.89099999999996</v>
      </c>
      <c r="H140" s="6">
        <v>850.06100000000004</v>
      </c>
      <c r="I140" s="6">
        <v>861.35699999999997</v>
      </c>
      <c r="J140" s="6">
        <v>870.59500000000003</v>
      </c>
      <c r="K140" s="6">
        <v>879.29899999999998</v>
      </c>
      <c r="L140" s="6">
        <v>891.04700000000003</v>
      </c>
      <c r="M140" s="6">
        <v>903.43100000000004</v>
      </c>
      <c r="N140" s="6">
        <v>915.47199999999998</v>
      </c>
      <c r="O140" s="6">
        <v>923.96</v>
      </c>
      <c r="P140" s="6">
        <v>932</v>
      </c>
      <c r="Q140" s="6">
        <v>936.29899999999998</v>
      </c>
      <c r="R140" s="6">
        <v>947.45299999999997</v>
      </c>
      <c r="S140" s="6">
        <v>949.55100000000004</v>
      </c>
      <c r="T140" s="6">
        <v>954.54499999999996</v>
      </c>
      <c r="U140" s="6">
        <v>955.76099999999997</v>
      </c>
      <c r="V140" s="6">
        <v>956.10799999999995</v>
      </c>
      <c r="W140" s="6">
        <v>962.10500000000002</v>
      </c>
      <c r="X140" s="6">
        <v>963.48500000000001</v>
      </c>
      <c r="Y140" s="6">
        <v>967.70600000000002</v>
      </c>
      <c r="Z140" s="6">
        <v>105.113</v>
      </c>
      <c r="AA140" s="7">
        <v>0.12712000000000001</v>
      </c>
      <c r="AB140" s="6">
        <v>35.706000000000003</v>
      </c>
      <c r="AC140" s="7">
        <v>3.8309999999999997E-2</v>
      </c>
    </row>
    <row r="141" spans="1:29" hidden="1" x14ac:dyDescent="0.2">
      <c r="A141" s="5" t="s">
        <v>468</v>
      </c>
      <c r="B141" s="5" t="s">
        <v>469</v>
      </c>
      <c r="C141" s="5" t="s">
        <v>470</v>
      </c>
      <c r="D141" s="5" t="s">
        <v>106</v>
      </c>
      <c r="E141" s="5" t="s">
        <v>41</v>
      </c>
      <c r="F141" s="6">
        <v>265.62099999999998</v>
      </c>
      <c r="G141" s="6">
        <v>264.67</v>
      </c>
      <c r="H141" s="6">
        <v>265.24700000000001</v>
      </c>
      <c r="I141" s="6">
        <v>266.226</v>
      </c>
      <c r="J141" s="6">
        <v>267.58199999999999</v>
      </c>
      <c r="K141" s="6">
        <v>269.60399999999998</v>
      </c>
      <c r="L141" s="6">
        <v>273.23099999999999</v>
      </c>
      <c r="M141" s="6">
        <v>277.10700000000003</v>
      </c>
      <c r="N141" s="6">
        <v>283.423</v>
      </c>
      <c r="O141" s="6">
        <v>287.08699999999999</v>
      </c>
      <c r="P141" s="6">
        <v>287</v>
      </c>
      <c r="Q141" s="6">
        <v>288.06799999999998</v>
      </c>
      <c r="R141" s="6">
        <v>291.19600000000003</v>
      </c>
      <c r="S141" s="6">
        <v>292.32900000000001</v>
      </c>
      <c r="T141" s="6">
        <v>292.14499999999998</v>
      </c>
      <c r="U141" s="6">
        <v>293.07799999999997</v>
      </c>
      <c r="V141" s="6">
        <v>295.166</v>
      </c>
      <c r="W141" s="6">
        <v>295.13099999999997</v>
      </c>
      <c r="X141" s="6">
        <v>295.59500000000003</v>
      </c>
      <c r="Y141" s="6">
        <v>295.48099999999999</v>
      </c>
      <c r="Z141" s="6">
        <v>21.379000000000001</v>
      </c>
      <c r="AA141" s="7">
        <v>8.0490000000000006E-2</v>
      </c>
      <c r="AB141" s="6">
        <v>8.4809999999999999</v>
      </c>
      <c r="AC141" s="7">
        <v>2.955E-2</v>
      </c>
    </row>
    <row r="142" spans="1:29" hidden="1" x14ac:dyDescent="0.2">
      <c r="A142" s="5" t="s">
        <v>472</v>
      </c>
      <c r="B142" s="5" t="s">
        <v>473</v>
      </c>
      <c r="C142" s="5" t="s">
        <v>474</v>
      </c>
      <c r="D142" s="5" t="s">
        <v>106</v>
      </c>
      <c r="E142" s="5" t="s">
        <v>41</v>
      </c>
      <c r="F142" s="6">
        <v>1492.5060000000001</v>
      </c>
      <c r="G142" s="6">
        <v>1542.5219999999999</v>
      </c>
      <c r="H142" s="6">
        <v>1594.32</v>
      </c>
      <c r="I142" s="6">
        <v>1649.8320000000001</v>
      </c>
      <c r="J142" s="6">
        <v>1704.347</v>
      </c>
      <c r="K142" s="6">
        <v>1773.577</v>
      </c>
      <c r="L142" s="6">
        <v>1841.84</v>
      </c>
      <c r="M142" s="6">
        <v>1912.0360000000001</v>
      </c>
      <c r="N142" s="6">
        <v>1977.058</v>
      </c>
      <c r="O142" s="6">
        <v>2029.106</v>
      </c>
      <c r="P142" s="6">
        <v>2082</v>
      </c>
      <c r="Q142" s="6">
        <v>2106.89</v>
      </c>
      <c r="R142" s="6">
        <v>2130.0520000000001</v>
      </c>
      <c r="S142" s="6">
        <v>2157.38</v>
      </c>
      <c r="T142" s="6">
        <v>2192.1030000000001</v>
      </c>
      <c r="U142" s="6">
        <v>2226.2910000000002</v>
      </c>
      <c r="V142" s="6">
        <v>2262.5419999999999</v>
      </c>
      <c r="W142" s="6">
        <v>2311.7620000000002</v>
      </c>
      <c r="X142" s="6">
        <v>2382.83</v>
      </c>
      <c r="Y142" s="6">
        <v>2439.8040000000001</v>
      </c>
      <c r="Z142" s="6">
        <v>589.49400000000003</v>
      </c>
      <c r="AA142" s="7">
        <v>0.39496999999999999</v>
      </c>
      <c r="AB142" s="6">
        <v>357.80399999999997</v>
      </c>
      <c r="AC142" s="7">
        <v>0.17186000000000001</v>
      </c>
    </row>
    <row r="143" spans="1:29" hidden="1" x14ac:dyDescent="0.2">
      <c r="A143" s="5" t="s">
        <v>475</v>
      </c>
      <c r="B143" s="5" t="s">
        <v>476</v>
      </c>
      <c r="C143" s="5" t="s">
        <v>477</v>
      </c>
      <c r="D143" s="5" t="s">
        <v>40</v>
      </c>
      <c r="E143" s="5" t="s">
        <v>41</v>
      </c>
      <c r="F143" s="6">
        <v>673.61599999999999</v>
      </c>
      <c r="G143" s="6">
        <v>681.58799999999997</v>
      </c>
      <c r="H143" s="6">
        <v>690.88</v>
      </c>
      <c r="I143" s="6">
        <v>702.12099999999998</v>
      </c>
      <c r="J143" s="6">
        <v>715.73800000000006</v>
      </c>
      <c r="K143" s="6">
        <v>731.48099999999999</v>
      </c>
      <c r="L143" s="6">
        <v>752.04600000000005</v>
      </c>
      <c r="M143" s="6">
        <v>772.69</v>
      </c>
      <c r="N143" s="6">
        <v>789.31</v>
      </c>
      <c r="O143" s="6">
        <v>797.404</v>
      </c>
      <c r="P143" s="6">
        <v>802</v>
      </c>
      <c r="Q143" s="6">
        <v>798.25</v>
      </c>
      <c r="R143" s="6">
        <v>801.28899999999999</v>
      </c>
      <c r="S143" s="6">
        <v>806.59199999999998</v>
      </c>
      <c r="T143" s="6">
        <v>814.46799999999996</v>
      </c>
      <c r="U143" s="6">
        <v>814.15499999999997</v>
      </c>
      <c r="V143" s="6">
        <v>819.43100000000004</v>
      </c>
      <c r="W143" s="6">
        <v>824.45500000000004</v>
      </c>
      <c r="X143" s="6">
        <v>832.09799999999996</v>
      </c>
      <c r="Y143" s="6">
        <v>842.53899999999999</v>
      </c>
      <c r="Z143" s="6">
        <v>128.38399999999999</v>
      </c>
      <c r="AA143" s="7">
        <v>0.19059000000000001</v>
      </c>
      <c r="AB143" s="6">
        <v>40.539000000000001</v>
      </c>
      <c r="AC143" s="7">
        <v>5.0549999999999998E-2</v>
      </c>
    </row>
    <row r="144" spans="1:29" hidden="1" x14ac:dyDescent="0.2">
      <c r="A144" s="5" t="s">
        <v>478</v>
      </c>
      <c r="B144" s="5" t="s">
        <v>479</v>
      </c>
      <c r="C144" s="5" t="s">
        <v>480</v>
      </c>
      <c r="D144" s="5" t="s">
        <v>49</v>
      </c>
      <c r="E144" s="5" t="s">
        <v>41</v>
      </c>
      <c r="F144" s="6">
        <v>1149.664</v>
      </c>
      <c r="G144" s="6">
        <v>1176.7650000000001</v>
      </c>
      <c r="H144" s="6">
        <v>1202.7329999999999</v>
      </c>
      <c r="I144" s="6">
        <v>1232.5609999999999</v>
      </c>
      <c r="J144" s="6">
        <v>1263.5039999999999</v>
      </c>
      <c r="K144" s="6">
        <v>1294.0650000000001</v>
      </c>
      <c r="L144" s="6">
        <v>1331.53</v>
      </c>
      <c r="M144" s="6">
        <v>1363.6790000000001</v>
      </c>
      <c r="N144" s="6">
        <v>1400.8409999999999</v>
      </c>
      <c r="O144" s="6">
        <v>1428.4290000000001</v>
      </c>
      <c r="P144" s="6">
        <v>1450</v>
      </c>
      <c r="Q144" s="6">
        <v>1462.0419999999999</v>
      </c>
      <c r="R144" s="6">
        <v>1466.1189999999999</v>
      </c>
      <c r="S144" s="6">
        <v>1472.971</v>
      </c>
      <c r="T144" s="6">
        <v>1482.7850000000001</v>
      </c>
      <c r="U144" s="6">
        <v>1487.8630000000001</v>
      </c>
      <c r="V144" s="6">
        <v>1492.6880000000001</v>
      </c>
      <c r="W144" s="6">
        <v>1496.2570000000001</v>
      </c>
      <c r="X144" s="6">
        <v>1514.635</v>
      </c>
      <c r="Y144" s="6">
        <v>1532.672</v>
      </c>
      <c r="Z144" s="6">
        <v>300.33600000000001</v>
      </c>
      <c r="AA144" s="7">
        <v>0.26124000000000003</v>
      </c>
      <c r="AB144" s="6">
        <v>82.671999999999997</v>
      </c>
      <c r="AC144" s="7">
        <v>5.7020000000000001E-2</v>
      </c>
    </row>
    <row r="145" spans="1:29" hidden="1" x14ac:dyDescent="0.2">
      <c r="A145" s="5" t="s">
        <v>481</v>
      </c>
      <c r="B145" s="5" t="s">
        <v>482</v>
      </c>
      <c r="C145" s="5" t="s">
        <v>483</v>
      </c>
      <c r="D145" s="5" t="s">
        <v>55</v>
      </c>
      <c r="E145" s="5" t="s">
        <v>41</v>
      </c>
      <c r="F145" s="6">
        <v>21198.328000000001</v>
      </c>
      <c r="G145" s="6">
        <v>21743.297999999999</v>
      </c>
      <c r="H145" s="6">
        <v>22261.295999999998</v>
      </c>
      <c r="I145" s="6">
        <v>22772.365000000002</v>
      </c>
      <c r="J145" s="6">
        <v>23270.86</v>
      </c>
      <c r="K145" s="6">
        <v>23857.246999999999</v>
      </c>
      <c r="L145" s="6">
        <v>24502.19</v>
      </c>
      <c r="M145" s="6">
        <v>25095.688999999998</v>
      </c>
      <c r="N145" s="6">
        <v>25571.074000000001</v>
      </c>
      <c r="O145" s="6">
        <v>25922.75</v>
      </c>
      <c r="P145" s="6">
        <v>26254</v>
      </c>
      <c r="Q145" s="6">
        <v>26477.525000000001</v>
      </c>
      <c r="R145" s="6">
        <v>26709.325000000001</v>
      </c>
      <c r="S145" s="6">
        <v>26875.530999999999</v>
      </c>
      <c r="T145" s="6">
        <v>27048.678</v>
      </c>
      <c r="U145" s="6">
        <v>27219.448</v>
      </c>
      <c r="V145" s="6">
        <v>27315.772000000001</v>
      </c>
      <c r="W145" s="6">
        <v>27477.094000000001</v>
      </c>
      <c r="X145" s="6">
        <v>27670.261999999999</v>
      </c>
      <c r="Y145" s="6">
        <v>27850.429</v>
      </c>
      <c r="Z145" s="6">
        <v>5055.6719999999996</v>
      </c>
      <c r="AA145" s="7">
        <v>0.23849000000000001</v>
      </c>
      <c r="AB145" s="6">
        <v>1596.4290000000001</v>
      </c>
      <c r="AC145" s="7">
        <v>6.0810000000000003E-2</v>
      </c>
    </row>
    <row r="146" spans="1:29" hidden="1" x14ac:dyDescent="0.2">
      <c r="A146" s="5" t="s">
        <v>484</v>
      </c>
      <c r="B146" s="5" t="s">
        <v>485</v>
      </c>
      <c r="C146" s="5" t="s">
        <v>486</v>
      </c>
      <c r="D146" s="5" t="s">
        <v>40</v>
      </c>
      <c r="E146" s="5" t="s">
        <v>41</v>
      </c>
      <c r="F146" s="6">
        <v>1080.3209999999999</v>
      </c>
      <c r="G146" s="6">
        <v>1102.4359999999999</v>
      </c>
      <c r="H146" s="6">
        <v>1126.0340000000001</v>
      </c>
      <c r="I146" s="6">
        <v>1149.144</v>
      </c>
      <c r="J146" s="6">
        <v>1176.482</v>
      </c>
      <c r="K146" s="6">
        <v>1209.0050000000001</v>
      </c>
      <c r="L146" s="6">
        <v>1244.501</v>
      </c>
      <c r="M146" s="6">
        <v>1274.3579999999999</v>
      </c>
      <c r="N146" s="6">
        <v>1303.9870000000001</v>
      </c>
      <c r="O146" s="6">
        <v>1327.8320000000001</v>
      </c>
      <c r="P146" s="6">
        <v>1347</v>
      </c>
      <c r="Q146" s="6">
        <v>1352.9860000000001</v>
      </c>
      <c r="R146" s="6">
        <v>1352.779</v>
      </c>
      <c r="S146" s="6">
        <v>1362.164</v>
      </c>
      <c r="T146" s="6">
        <v>1367.4069999999999</v>
      </c>
      <c r="U146" s="6">
        <v>1372.8219999999999</v>
      </c>
      <c r="V146" s="6">
        <v>1378.163</v>
      </c>
      <c r="W146" s="6">
        <v>1401.355</v>
      </c>
      <c r="X146" s="6">
        <v>1446.7919999999999</v>
      </c>
      <c r="Y146" s="6">
        <v>1473.076</v>
      </c>
      <c r="Z146" s="6">
        <v>266.67899999999997</v>
      </c>
      <c r="AA146" s="7">
        <v>0.24685000000000001</v>
      </c>
      <c r="AB146" s="6">
        <v>126.07599999999999</v>
      </c>
      <c r="AC146" s="7">
        <v>9.3600000000000003E-2</v>
      </c>
    </row>
    <row r="147" spans="1:29" hidden="1" x14ac:dyDescent="0.2">
      <c r="A147" s="5" t="s">
        <v>487</v>
      </c>
      <c r="B147" s="5" t="s">
        <v>488</v>
      </c>
      <c r="C147" s="5" t="s">
        <v>489</v>
      </c>
      <c r="D147" s="5" t="s">
        <v>49</v>
      </c>
      <c r="E147" s="5" t="s">
        <v>41</v>
      </c>
      <c r="F147" s="6">
        <v>15012.611000000001</v>
      </c>
      <c r="G147" s="6">
        <v>15380.528</v>
      </c>
      <c r="H147" s="6">
        <v>15797.778</v>
      </c>
      <c r="I147" s="6">
        <v>16195.013999999999</v>
      </c>
      <c r="J147" s="6">
        <v>16605.418000000001</v>
      </c>
      <c r="K147" s="6">
        <v>17081.626</v>
      </c>
      <c r="L147" s="6">
        <v>17643.457999999999</v>
      </c>
      <c r="M147" s="6">
        <v>18157.937000000002</v>
      </c>
      <c r="N147" s="6">
        <v>18615.629000000001</v>
      </c>
      <c r="O147" s="6">
        <v>19048.811000000002</v>
      </c>
      <c r="P147" s="6">
        <v>19408</v>
      </c>
      <c r="Q147" s="6">
        <v>19538.797999999999</v>
      </c>
      <c r="R147" s="6">
        <v>19669.101999999999</v>
      </c>
      <c r="S147" s="6">
        <v>19829.121999999999</v>
      </c>
      <c r="T147" s="6">
        <v>20094.732</v>
      </c>
      <c r="U147" s="6">
        <v>20416.798999999999</v>
      </c>
      <c r="V147" s="6">
        <v>20836.076000000001</v>
      </c>
      <c r="W147" s="6">
        <v>21406.918000000001</v>
      </c>
      <c r="X147" s="6">
        <v>21804.634999999998</v>
      </c>
      <c r="Y147" s="6">
        <v>22167.705000000002</v>
      </c>
      <c r="Z147" s="6">
        <v>4395.3890000000001</v>
      </c>
      <c r="AA147" s="7">
        <v>0.29277999999999998</v>
      </c>
      <c r="AB147" s="6">
        <v>2759.7049999999999</v>
      </c>
      <c r="AC147" s="7">
        <v>0.14219000000000001</v>
      </c>
    </row>
    <row r="148" spans="1:29" hidden="1" x14ac:dyDescent="0.2">
      <c r="A148" s="5" t="s">
        <v>490</v>
      </c>
      <c r="B148" s="5" t="s">
        <v>491</v>
      </c>
      <c r="C148" s="5" t="s">
        <v>492</v>
      </c>
      <c r="D148" s="5" t="s">
        <v>49</v>
      </c>
      <c r="E148" s="5" t="s">
        <v>41</v>
      </c>
      <c r="F148" s="6">
        <v>3550.63</v>
      </c>
      <c r="G148" s="6">
        <v>3587.9319999999998</v>
      </c>
      <c r="H148" s="6">
        <v>3637.038</v>
      </c>
      <c r="I148" s="6">
        <v>3681.7049999999999</v>
      </c>
      <c r="J148" s="6">
        <v>3729.57</v>
      </c>
      <c r="K148" s="6">
        <v>3792.1770000000001</v>
      </c>
      <c r="L148" s="6">
        <v>3873.3910000000001</v>
      </c>
      <c r="M148" s="6">
        <v>3943.732</v>
      </c>
      <c r="N148" s="6">
        <v>4001.5250000000001</v>
      </c>
      <c r="O148" s="6">
        <v>4054.0430000000001</v>
      </c>
      <c r="P148" s="6">
        <v>4091</v>
      </c>
      <c r="Q148" s="6">
        <v>4100.9740000000002</v>
      </c>
      <c r="R148" s="6">
        <v>4115.2389999999996</v>
      </c>
      <c r="S148" s="6">
        <v>4134.0929999999998</v>
      </c>
      <c r="T148" s="6">
        <v>4147.8620000000001</v>
      </c>
      <c r="U148" s="6">
        <v>4153.8280000000004</v>
      </c>
      <c r="V148" s="6">
        <v>4150.6869999999999</v>
      </c>
      <c r="W148" s="6">
        <v>4176.0730000000003</v>
      </c>
      <c r="X148" s="6">
        <v>4189.741</v>
      </c>
      <c r="Y148" s="6">
        <v>4204.9189999999999</v>
      </c>
      <c r="Z148" s="6">
        <v>540.37</v>
      </c>
      <c r="AA148" s="7">
        <v>0.15218999999999999</v>
      </c>
      <c r="AB148" s="6">
        <v>113.919</v>
      </c>
      <c r="AC148" s="7">
        <v>2.785E-2</v>
      </c>
    </row>
    <row r="149" spans="1:29" hidden="1" x14ac:dyDescent="0.2">
      <c r="A149" s="5" t="s">
        <v>494</v>
      </c>
      <c r="B149" s="5" t="s">
        <v>495</v>
      </c>
      <c r="C149" s="5" t="s">
        <v>496</v>
      </c>
      <c r="D149" s="5" t="s">
        <v>66</v>
      </c>
      <c r="E149" s="5" t="s">
        <v>41</v>
      </c>
      <c r="F149" s="6">
        <v>8809.2099999999991</v>
      </c>
      <c r="G149" s="6">
        <v>8929.0789999999997</v>
      </c>
      <c r="H149" s="6">
        <v>9050.0409999999993</v>
      </c>
      <c r="I149" s="6">
        <v>9157.6959999999999</v>
      </c>
      <c r="J149" s="6">
        <v>9271.3539999999994</v>
      </c>
      <c r="K149" s="6">
        <v>9368.2389999999996</v>
      </c>
      <c r="L149" s="6">
        <v>9466.8040000000001</v>
      </c>
      <c r="M149" s="6">
        <v>9573.0319999999992</v>
      </c>
      <c r="N149" s="6">
        <v>9673.3150000000005</v>
      </c>
      <c r="O149" s="6">
        <v>9787.6839999999993</v>
      </c>
      <c r="P149" s="6">
        <v>9930</v>
      </c>
      <c r="Q149" s="6">
        <v>9933</v>
      </c>
      <c r="R149" s="6">
        <v>9926</v>
      </c>
      <c r="S149" s="6">
        <v>9929</v>
      </c>
      <c r="T149" s="6">
        <v>10102</v>
      </c>
      <c r="U149" s="6">
        <v>10191</v>
      </c>
      <c r="V149" s="6">
        <v>10229</v>
      </c>
      <c r="W149" s="6">
        <v>10449</v>
      </c>
      <c r="X149" s="6">
        <v>10473</v>
      </c>
      <c r="Y149" s="6">
        <v>10506</v>
      </c>
      <c r="Z149" s="6">
        <v>1120.79</v>
      </c>
      <c r="AA149" s="7">
        <v>0.12723000000000001</v>
      </c>
      <c r="AB149" s="6">
        <v>576</v>
      </c>
      <c r="AC149" s="7">
        <v>5.8009999999999999E-2</v>
      </c>
    </row>
    <row r="150" spans="1:29" hidden="1" x14ac:dyDescent="0.2">
      <c r="A150" s="5" t="s">
        <v>497</v>
      </c>
      <c r="B150" s="5" t="s">
        <v>498</v>
      </c>
      <c r="C150" s="5" t="s">
        <v>499</v>
      </c>
      <c r="D150" s="5" t="s">
        <v>55</v>
      </c>
      <c r="E150" s="5" t="s">
        <v>41</v>
      </c>
      <c r="F150" s="6">
        <v>2875.8969999999999</v>
      </c>
      <c r="G150" s="6">
        <v>2982.5120000000002</v>
      </c>
      <c r="H150" s="6">
        <v>3078.51</v>
      </c>
      <c r="I150" s="6">
        <v>3181.4</v>
      </c>
      <c r="J150" s="6">
        <v>3297.27</v>
      </c>
      <c r="K150" s="6">
        <v>3409.3449999999998</v>
      </c>
      <c r="L150" s="6">
        <v>3541.623</v>
      </c>
      <c r="M150" s="6">
        <v>3674.2570000000001</v>
      </c>
      <c r="N150" s="6">
        <v>3754.9780000000001</v>
      </c>
      <c r="O150" s="6">
        <v>3821.3870000000002</v>
      </c>
      <c r="P150" s="6">
        <v>3875</v>
      </c>
      <c r="Q150" s="6">
        <v>3902.2979999999998</v>
      </c>
      <c r="R150" s="6">
        <v>3923.5540000000001</v>
      </c>
      <c r="S150" s="6">
        <v>3967.8069999999998</v>
      </c>
      <c r="T150" s="6">
        <v>4017.79</v>
      </c>
      <c r="U150" s="6">
        <v>4065.9760000000001</v>
      </c>
      <c r="V150" s="6">
        <v>4109.3509999999997</v>
      </c>
      <c r="W150" s="6">
        <v>4158.6769999999997</v>
      </c>
      <c r="X150" s="6">
        <v>4235.6760000000004</v>
      </c>
      <c r="Y150" s="6">
        <v>4287.4560000000001</v>
      </c>
      <c r="Z150" s="6">
        <v>999.10299999999995</v>
      </c>
      <c r="AA150" s="7">
        <v>0.34741</v>
      </c>
      <c r="AB150" s="6">
        <v>412.45600000000002</v>
      </c>
      <c r="AC150" s="7">
        <v>0.10644000000000001</v>
      </c>
    </row>
    <row r="151" spans="1:29" hidden="1" x14ac:dyDescent="0.2">
      <c r="A151" s="5" t="s">
        <v>500</v>
      </c>
      <c r="B151" s="5" t="s">
        <v>501</v>
      </c>
      <c r="C151" s="5" t="s">
        <v>502</v>
      </c>
      <c r="D151" s="5" t="s">
        <v>106</v>
      </c>
      <c r="E151" s="5" t="s">
        <v>41</v>
      </c>
      <c r="F151" s="6">
        <v>3303.672</v>
      </c>
      <c r="G151" s="6">
        <v>3402.8580000000002</v>
      </c>
      <c r="H151" s="6">
        <v>3493.567</v>
      </c>
      <c r="I151" s="6">
        <v>3589.9940000000001</v>
      </c>
      <c r="J151" s="6">
        <v>3687.4560000000001</v>
      </c>
      <c r="K151" s="6">
        <v>3789.991</v>
      </c>
      <c r="L151" s="6">
        <v>3911.9960000000001</v>
      </c>
      <c r="M151" s="6">
        <v>3987.308</v>
      </c>
      <c r="N151" s="6">
        <v>4090.0940000000001</v>
      </c>
      <c r="O151" s="6">
        <v>4209.2870000000003</v>
      </c>
      <c r="P151" s="6">
        <v>4309</v>
      </c>
      <c r="Q151" s="6">
        <v>4366.47</v>
      </c>
      <c r="R151" s="6">
        <v>4408.3959999999997</v>
      </c>
      <c r="S151" s="6">
        <v>4441.3019999999997</v>
      </c>
      <c r="T151" s="6">
        <v>4495.4489999999996</v>
      </c>
      <c r="U151" s="6">
        <v>4543.7049999999999</v>
      </c>
      <c r="V151" s="6">
        <v>4599.1790000000001</v>
      </c>
      <c r="W151" s="6">
        <v>4663.62</v>
      </c>
      <c r="X151" s="6">
        <v>4729.87</v>
      </c>
      <c r="Y151" s="6">
        <v>4787.9949999999999</v>
      </c>
      <c r="Z151" s="6">
        <v>1005.328</v>
      </c>
      <c r="AA151" s="7">
        <v>0.30431000000000002</v>
      </c>
      <c r="AB151" s="6">
        <v>478.995</v>
      </c>
      <c r="AC151" s="7">
        <v>0.11115999999999999</v>
      </c>
    </row>
    <row r="152" spans="1:29" hidden="1" x14ac:dyDescent="0.2">
      <c r="A152" s="5" t="s">
        <v>503</v>
      </c>
      <c r="B152" s="5" t="s">
        <v>504</v>
      </c>
      <c r="C152" s="5" t="s">
        <v>505</v>
      </c>
      <c r="D152" s="5" t="s">
        <v>73</v>
      </c>
      <c r="E152" s="5" t="s">
        <v>41</v>
      </c>
      <c r="F152" s="6">
        <v>241.01</v>
      </c>
      <c r="G152" s="6">
        <v>237.53700000000001</v>
      </c>
      <c r="H152" s="6">
        <v>234.762</v>
      </c>
      <c r="I152" s="6">
        <v>232.42500000000001</v>
      </c>
      <c r="J152" s="6">
        <v>232.36099999999999</v>
      </c>
      <c r="K152" s="6">
        <v>232.34200000000001</v>
      </c>
      <c r="L152" s="6">
        <v>234.55600000000001</v>
      </c>
      <c r="M152" s="6">
        <v>232.74600000000001</v>
      </c>
      <c r="N152" s="6">
        <v>230.88499999999999</v>
      </c>
      <c r="O152" s="6">
        <v>227.727</v>
      </c>
      <c r="P152" s="6">
        <v>224</v>
      </c>
      <c r="Q152" s="6">
        <v>224.83</v>
      </c>
      <c r="R152" s="6">
        <v>224.71799999999999</v>
      </c>
      <c r="S152" s="6">
        <v>225.386</v>
      </c>
      <c r="T152" s="6">
        <v>225.096</v>
      </c>
      <c r="U152" s="6">
        <v>225.76499999999999</v>
      </c>
      <c r="V152" s="6">
        <v>227.67599999999999</v>
      </c>
      <c r="W152" s="6">
        <v>227.38900000000001</v>
      </c>
      <c r="X152" s="6">
        <v>228.30699999999999</v>
      </c>
      <c r="Y152" s="6">
        <v>228.02699999999999</v>
      </c>
      <c r="Z152" s="6">
        <v>-17.010000000000002</v>
      </c>
      <c r="AA152" s="7" t="s">
        <v>1298</v>
      </c>
      <c r="AB152" s="6">
        <v>4.0270000000000001</v>
      </c>
      <c r="AC152" s="7">
        <v>1.7979999999999999E-2</v>
      </c>
    </row>
    <row r="153" spans="1:29" hidden="1" x14ac:dyDescent="0.2">
      <c r="A153" s="5" t="s">
        <v>507</v>
      </c>
      <c r="B153" s="5" t="s">
        <v>508</v>
      </c>
      <c r="C153" s="5" t="s">
        <v>509</v>
      </c>
      <c r="D153" s="5" t="s">
        <v>55</v>
      </c>
      <c r="E153" s="5" t="s">
        <v>41</v>
      </c>
      <c r="F153" s="6">
        <v>10855.525</v>
      </c>
      <c r="G153" s="6">
        <v>11073</v>
      </c>
      <c r="H153" s="6">
        <v>11276.633</v>
      </c>
      <c r="I153" s="6">
        <v>11476.714</v>
      </c>
      <c r="J153" s="6">
        <v>11670.475</v>
      </c>
      <c r="K153" s="6">
        <v>11908.136</v>
      </c>
      <c r="L153" s="6">
        <v>12174.547</v>
      </c>
      <c r="M153" s="6">
        <v>12414.902</v>
      </c>
      <c r="N153" s="6">
        <v>12596.752</v>
      </c>
      <c r="O153" s="6">
        <v>12718.05</v>
      </c>
      <c r="P153" s="6">
        <v>12830</v>
      </c>
      <c r="Q153" s="6">
        <v>12876.944</v>
      </c>
      <c r="R153" s="6">
        <v>12919.995000000001</v>
      </c>
      <c r="S153" s="6">
        <v>12954.291999999999</v>
      </c>
      <c r="T153" s="6">
        <v>13072.109</v>
      </c>
      <c r="U153" s="6">
        <v>13130.41</v>
      </c>
      <c r="V153" s="6">
        <v>13282.303</v>
      </c>
      <c r="W153" s="6">
        <v>13445.683000000001</v>
      </c>
      <c r="X153" s="6">
        <v>13609.923000000001</v>
      </c>
      <c r="Y153" s="6">
        <v>13779.222</v>
      </c>
      <c r="Z153" s="6">
        <v>1974.4749999999999</v>
      </c>
      <c r="AA153" s="7">
        <v>0.18189</v>
      </c>
      <c r="AB153" s="6">
        <v>949.22199999999998</v>
      </c>
      <c r="AC153" s="7">
        <v>7.3980000000000004E-2</v>
      </c>
    </row>
    <row r="154" spans="1:29" hidden="1" x14ac:dyDescent="0.2">
      <c r="A154" s="5" t="s">
        <v>510</v>
      </c>
      <c r="B154" s="5" t="s">
        <v>511</v>
      </c>
      <c r="C154" s="5" t="s">
        <v>512</v>
      </c>
      <c r="D154" s="5" t="s">
        <v>40</v>
      </c>
      <c r="E154" s="5" t="s">
        <v>41</v>
      </c>
      <c r="F154" s="6">
        <v>3066.6260000000002</v>
      </c>
      <c r="G154" s="6">
        <v>3089.8290000000002</v>
      </c>
      <c r="H154" s="6">
        <v>3117.4969999999998</v>
      </c>
      <c r="I154" s="6">
        <v>3143.9879999999998</v>
      </c>
      <c r="J154" s="6">
        <v>3182.1570000000002</v>
      </c>
      <c r="K154" s="6">
        <v>3234.2689999999998</v>
      </c>
      <c r="L154" s="6">
        <v>3293.6909999999998</v>
      </c>
      <c r="M154" s="6">
        <v>3337.5790000000002</v>
      </c>
      <c r="N154" s="6">
        <v>3380.9850000000001</v>
      </c>
      <c r="O154" s="6">
        <v>3409.8040000000001</v>
      </c>
      <c r="P154" s="6">
        <v>3427</v>
      </c>
      <c r="Q154" s="6">
        <v>3430.741</v>
      </c>
      <c r="R154" s="6">
        <v>3437.9169999999999</v>
      </c>
      <c r="S154" s="6">
        <v>3448.2759999999998</v>
      </c>
      <c r="T154" s="6">
        <v>3450.5129999999999</v>
      </c>
      <c r="U154" s="6">
        <v>3473.4960000000001</v>
      </c>
      <c r="V154" s="6">
        <v>3479.21</v>
      </c>
      <c r="W154" s="6">
        <v>3498.48</v>
      </c>
      <c r="X154" s="6">
        <v>3523.346</v>
      </c>
      <c r="Y154" s="6">
        <v>3539.82</v>
      </c>
      <c r="Z154" s="6">
        <v>360.37400000000002</v>
      </c>
      <c r="AA154" s="7">
        <v>0.11751</v>
      </c>
      <c r="AB154" s="6">
        <v>112.82</v>
      </c>
      <c r="AC154" s="7">
        <v>3.2919999999999998E-2</v>
      </c>
    </row>
    <row r="155" spans="1:29" hidden="1" x14ac:dyDescent="0.2">
      <c r="A155" s="5" t="s">
        <v>513</v>
      </c>
      <c r="B155" s="5" t="s">
        <v>514</v>
      </c>
      <c r="C155" s="5" t="s">
        <v>515</v>
      </c>
      <c r="D155" s="5" t="s">
        <v>40</v>
      </c>
      <c r="E155" s="5" t="s">
        <v>41</v>
      </c>
      <c r="F155" s="6">
        <v>1304.451</v>
      </c>
      <c r="G155" s="6">
        <v>1316.365</v>
      </c>
      <c r="H155" s="6">
        <v>1324.915</v>
      </c>
      <c r="I155" s="6">
        <v>1333.8889999999999</v>
      </c>
      <c r="J155" s="6">
        <v>1347.1210000000001</v>
      </c>
      <c r="K155" s="6">
        <v>1359.9469999999999</v>
      </c>
      <c r="L155" s="6">
        <v>1378.2280000000001</v>
      </c>
      <c r="M155" s="6">
        <v>1396.13</v>
      </c>
      <c r="N155" s="6">
        <v>1414.019</v>
      </c>
      <c r="O155" s="6">
        <v>1420.1990000000001</v>
      </c>
      <c r="P155" s="6">
        <v>1422</v>
      </c>
      <c r="Q155" s="6">
        <v>1430.606</v>
      </c>
      <c r="R155" s="6">
        <v>1431.8969999999999</v>
      </c>
      <c r="S155" s="6">
        <v>1433.452</v>
      </c>
      <c r="T155" s="6">
        <v>1445.0740000000001</v>
      </c>
      <c r="U155" s="6">
        <v>1451.691</v>
      </c>
      <c r="V155" s="6">
        <v>1457.8869999999999</v>
      </c>
      <c r="W155" s="6">
        <v>1461.3679999999999</v>
      </c>
      <c r="X155" s="6">
        <v>1478.249</v>
      </c>
      <c r="Y155" s="6">
        <v>1487.0509999999999</v>
      </c>
      <c r="Z155" s="6">
        <v>117.54900000000001</v>
      </c>
      <c r="AA155" s="7">
        <v>9.0109999999999996E-2</v>
      </c>
      <c r="AB155" s="6">
        <v>65.051000000000002</v>
      </c>
      <c r="AC155" s="7">
        <v>4.5749999999999999E-2</v>
      </c>
    </row>
    <row r="156" spans="1:29" hidden="1" x14ac:dyDescent="0.2">
      <c r="A156" s="5" t="s">
        <v>516</v>
      </c>
      <c r="B156" s="5" t="s">
        <v>517</v>
      </c>
      <c r="C156" s="5" t="s">
        <v>518</v>
      </c>
      <c r="D156" s="5" t="s">
        <v>106</v>
      </c>
      <c r="E156" s="5" t="s">
        <v>41</v>
      </c>
      <c r="F156" s="6">
        <v>12516.072</v>
      </c>
      <c r="G156" s="6">
        <v>12753.611999999999</v>
      </c>
      <c r="H156" s="6">
        <v>12956.216</v>
      </c>
      <c r="I156" s="6">
        <v>13165.78</v>
      </c>
      <c r="J156" s="6">
        <v>13441.879000000001</v>
      </c>
      <c r="K156" s="6">
        <v>13675.659</v>
      </c>
      <c r="L156" s="6">
        <v>13995.212</v>
      </c>
      <c r="M156" s="6">
        <v>14414.611999999999</v>
      </c>
      <c r="N156" s="6">
        <v>14870.995000000001</v>
      </c>
      <c r="O156" s="6">
        <v>15204.558999999999</v>
      </c>
      <c r="P156" s="6">
        <v>15444</v>
      </c>
      <c r="Q156" s="6">
        <v>15581.061</v>
      </c>
      <c r="R156" s="6">
        <v>15771.369000000001</v>
      </c>
      <c r="S156" s="6">
        <v>15918.437</v>
      </c>
      <c r="T156" s="6">
        <v>16069.941999999999</v>
      </c>
      <c r="U156" s="6">
        <v>16347.407999999999</v>
      </c>
      <c r="V156" s="6">
        <v>16504.419000000002</v>
      </c>
      <c r="W156" s="6">
        <v>16709.829000000002</v>
      </c>
      <c r="X156" s="6">
        <v>17358.937000000002</v>
      </c>
      <c r="Y156" s="6">
        <v>17785.087</v>
      </c>
      <c r="Z156" s="6">
        <v>2927.9279999999999</v>
      </c>
      <c r="AA156" s="7">
        <v>0.23393</v>
      </c>
      <c r="AB156" s="6">
        <v>2341.087</v>
      </c>
      <c r="AC156" s="7">
        <v>0.15159</v>
      </c>
    </row>
    <row r="157" spans="1:29" hidden="1" x14ac:dyDescent="0.2">
      <c r="A157" s="5" t="s">
        <v>519</v>
      </c>
      <c r="B157" s="5" t="s">
        <v>520</v>
      </c>
      <c r="C157" s="5" t="s">
        <v>521</v>
      </c>
      <c r="D157" s="5" t="s">
        <v>40</v>
      </c>
      <c r="E157" s="5" t="s">
        <v>41</v>
      </c>
      <c r="F157" s="6">
        <v>1673.3610000000001</v>
      </c>
      <c r="G157" s="6">
        <v>1712.2929999999999</v>
      </c>
      <c r="H157" s="6">
        <v>1746.7619999999999</v>
      </c>
      <c r="I157" s="6">
        <v>1781.671</v>
      </c>
      <c r="J157" s="6">
        <v>1822.2449999999999</v>
      </c>
      <c r="K157" s="6">
        <v>1862.31</v>
      </c>
      <c r="L157" s="6">
        <v>1909.9469999999999</v>
      </c>
      <c r="M157" s="6">
        <v>1957.2760000000001</v>
      </c>
      <c r="N157" s="6">
        <v>2004.771</v>
      </c>
      <c r="O157" s="6">
        <v>2035.644</v>
      </c>
      <c r="P157" s="6">
        <v>2060</v>
      </c>
      <c r="Q157" s="6">
        <v>2085.6570000000002</v>
      </c>
      <c r="R157" s="6">
        <v>2102.4029999999998</v>
      </c>
      <c r="S157" s="6">
        <v>2115.701</v>
      </c>
      <c r="T157" s="6">
        <v>2127.6170000000002</v>
      </c>
      <c r="U157" s="6">
        <v>2125.9470000000001</v>
      </c>
      <c r="V157" s="6">
        <v>2132.5970000000002</v>
      </c>
      <c r="W157" s="6">
        <v>2191.0509999999999</v>
      </c>
      <c r="X157" s="6">
        <v>2205.643</v>
      </c>
      <c r="Y157" s="6">
        <v>2250.2840000000001</v>
      </c>
      <c r="Z157" s="6">
        <v>386.63900000000001</v>
      </c>
      <c r="AA157" s="7">
        <v>0.23105999999999999</v>
      </c>
      <c r="AB157" s="6">
        <v>190.28399999999999</v>
      </c>
      <c r="AC157" s="7">
        <v>9.2369999999999994E-2</v>
      </c>
    </row>
    <row r="158" spans="1:29" hidden="1" x14ac:dyDescent="0.2">
      <c r="A158" s="5" t="s">
        <v>522</v>
      </c>
      <c r="B158" s="5" t="s">
        <v>523</v>
      </c>
      <c r="C158" s="5" t="s">
        <v>524</v>
      </c>
      <c r="D158" s="5" t="s">
        <v>91</v>
      </c>
      <c r="E158" s="5" t="s">
        <v>41</v>
      </c>
      <c r="F158" s="6">
        <v>1269.8879999999999</v>
      </c>
      <c r="G158" s="6">
        <v>1270.527</v>
      </c>
      <c r="H158" s="6">
        <v>1269.856</v>
      </c>
      <c r="I158" s="6">
        <v>1269.336</v>
      </c>
      <c r="J158" s="6">
        <v>1265.865</v>
      </c>
      <c r="K158" s="6">
        <v>1261.623</v>
      </c>
      <c r="L158" s="6">
        <v>1261.8040000000001</v>
      </c>
      <c r="M158" s="6">
        <v>1262.836</v>
      </c>
      <c r="N158" s="6">
        <v>1263.3240000000001</v>
      </c>
      <c r="O158" s="6">
        <v>1258.9280000000001</v>
      </c>
      <c r="P158" s="6">
        <v>1254</v>
      </c>
      <c r="Q158" s="6">
        <v>1259.605</v>
      </c>
      <c r="R158" s="6">
        <v>1264.673</v>
      </c>
      <c r="S158" s="6">
        <v>1268.8920000000001</v>
      </c>
      <c r="T158" s="6">
        <v>1268.8920000000001</v>
      </c>
      <c r="U158" s="6">
        <v>1274.7270000000001</v>
      </c>
      <c r="V158" s="6">
        <v>1278.2190000000001</v>
      </c>
      <c r="W158" s="6">
        <v>1284.3789999999999</v>
      </c>
      <c r="X158" s="6">
        <v>1289.8720000000001</v>
      </c>
      <c r="Y158" s="6">
        <v>1293.402</v>
      </c>
      <c r="Z158" s="6">
        <v>-15.888</v>
      </c>
      <c r="AA158" s="7" t="s">
        <v>1299</v>
      </c>
      <c r="AB158" s="6">
        <v>39.402000000000001</v>
      </c>
      <c r="AC158" s="7">
        <v>3.1419999999999997E-2</v>
      </c>
    </row>
    <row r="159" spans="1:29" hidden="1" x14ac:dyDescent="0.2">
      <c r="A159" s="5" t="s">
        <v>526</v>
      </c>
      <c r="B159" s="5" t="s">
        <v>527</v>
      </c>
      <c r="C159" s="5" t="s">
        <v>528</v>
      </c>
      <c r="D159" s="5" t="s">
        <v>55</v>
      </c>
      <c r="E159" s="5" t="s">
        <v>41</v>
      </c>
      <c r="F159" s="6">
        <v>5090.143</v>
      </c>
      <c r="G159" s="6">
        <v>5308.116</v>
      </c>
      <c r="H159" s="6">
        <v>5507.1670000000004</v>
      </c>
      <c r="I159" s="6">
        <v>5718.4920000000002</v>
      </c>
      <c r="J159" s="6">
        <v>5953.2740000000003</v>
      </c>
      <c r="K159" s="6">
        <v>6181.384</v>
      </c>
      <c r="L159" s="6">
        <v>6446.384</v>
      </c>
      <c r="M159" s="6">
        <v>6712.4520000000002</v>
      </c>
      <c r="N159" s="6">
        <v>6883.7089999999998</v>
      </c>
      <c r="O159" s="6">
        <v>7028.366</v>
      </c>
      <c r="P159" s="6">
        <v>7149</v>
      </c>
      <c r="Q159" s="6">
        <v>7212.2640000000001</v>
      </c>
      <c r="R159" s="6">
        <v>7239.2309999999998</v>
      </c>
      <c r="S159" s="6">
        <v>7261.72</v>
      </c>
      <c r="T159" s="6">
        <v>7312.7380000000003</v>
      </c>
      <c r="U159" s="6">
        <v>7344.7839999999997</v>
      </c>
      <c r="V159" s="6">
        <v>7385.0349999999999</v>
      </c>
      <c r="W159" s="6">
        <v>7437.1809999999996</v>
      </c>
      <c r="X159" s="6">
        <v>7492.5609999999997</v>
      </c>
      <c r="Y159" s="6">
        <v>7553.2259999999997</v>
      </c>
      <c r="Z159" s="6">
        <v>2058.857</v>
      </c>
      <c r="AA159" s="7">
        <v>0.40448000000000001</v>
      </c>
      <c r="AB159" s="6">
        <v>404.226</v>
      </c>
      <c r="AC159" s="7">
        <v>5.654E-2</v>
      </c>
    </row>
    <row r="160" spans="1:29" hidden="1" x14ac:dyDescent="0.2">
      <c r="A160" s="5" t="s">
        <v>529</v>
      </c>
      <c r="B160" s="5" t="s">
        <v>530</v>
      </c>
      <c r="C160" s="5" t="s">
        <v>531</v>
      </c>
      <c r="D160" s="5" t="s">
        <v>73</v>
      </c>
      <c r="E160" s="5" t="s">
        <v>41</v>
      </c>
      <c r="F160" s="6">
        <v>137.376</v>
      </c>
      <c r="G160" s="6">
        <v>138.08699999999999</v>
      </c>
      <c r="H160" s="6">
        <v>139.20599999999999</v>
      </c>
      <c r="I160" s="6">
        <v>140.488</v>
      </c>
      <c r="J160" s="6">
        <v>143.07300000000001</v>
      </c>
      <c r="K160" s="6">
        <v>145.66800000000001</v>
      </c>
      <c r="L160" s="6">
        <v>149.63900000000001</v>
      </c>
      <c r="M160" s="6">
        <v>151.114</v>
      </c>
      <c r="N160" s="6">
        <v>152.50800000000001</v>
      </c>
      <c r="O160" s="6">
        <v>152.99600000000001</v>
      </c>
      <c r="P160" s="6">
        <v>153</v>
      </c>
      <c r="Q160" s="6">
        <v>152.80600000000001</v>
      </c>
      <c r="R160" s="6">
        <v>152.61199999999999</v>
      </c>
      <c r="S160" s="6">
        <v>155.304</v>
      </c>
      <c r="T160" s="6">
        <v>155.08699999999999</v>
      </c>
      <c r="U160" s="6">
        <v>156.80699999999999</v>
      </c>
      <c r="V160" s="6">
        <v>156.614</v>
      </c>
      <c r="W160" s="6">
        <v>160.809</v>
      </c>
      <c r="X160" s="6">
        <v>161.816</v>
      </c>
      <c r="Y160" s="6">
        <v>162.68299999999999</v>
      </c>
      <c r="Z160" s="6">
        <v>15.624000000000001</v>
      </c>
      <c r="AA160" s="7">
        <v>0.11373</v>
      </c>
      <c r="AB160" s="6">
        <v>9.6829999999999998</v>
      </c>
      <c r="AC160" s="7">
        <v>6.3289999999999999E-2</v>
      </c>
    </row>
    <row r="161" spans="1:29" hidden="1" x14ac:dyDescent="0.2">
      <c r="A161" s="5" t="s">
        <v>532</v>
      </c>
      <c r="B161" s="5" t="s">
        <v>533</v>
      </c>
      <c r="C161" s="5" t="s">
        <v>534</v>
      </c>
      <c r="D161" s="5" t="s">
        <v>55</v>
      </c>
      <c r="E161" s="5" t="s">
        <v>41</v>
      </c>
      <c r="F161" s="6">
        <v>11716.369000000001</v>
      </c>
      <c r="G161" s="6">
        <v>11915.983</v>
      </c>
      <c r="H161" s="6">
        <v>12134.574000000001</v>
      </c>
      <c r="I161" s="6">
        <v>12370.915999999999</v>
      </c>
      <c r="J161" s="6">
        <v>12626.156999999999</v>
      </c>
      <c r="K161" s="6">
        <v>12812.210999999999</v>
      </c>
      <c r="L161" s="6">
        <v>13120.091</v>
      </c>
      <c r="M161" s="6">
        <v>13420.448</v>
      </c>
      <c r="N161" s="6">
        <v>13681.477000000001</v>
      </c>
      <c r="O161" s="6">
        <v>13890.448</v>
      </c>
      <c r="P161" s="6">
        <v>14001</v>
      </c>
      <c r="Q161" s="6">
        <v>14051.048000000001</v>
      </c>
      <c r="R161" s="6">
        <v>14144.873</v>
      </c>
      <c r="S161" s="6">
        <v>14327.707</v>
      </c>
      <c r="T161" s="6">
        <v>14460.066999999999</v>
      </c>
      <c r="U161" s="6">
        <v>14579.602000000001</v>
      </c>
      <c r="V161" s="6">
        <v>14633.870999999999</v>
      </c>
      <c r="W161" s="6">
        <v>14842.075999999999</v>
      </c>
      <c r="X161" s="6">
        <v>14938.055</v>
      </c>
      <c r="Y161" s="6">
        <v>15094.498</v>
      </c>
      <c r="Z161" s="6">
        <v>2284.6309999999999</v>
      </c>
      <c r="AA161" s="7">
        <v>0.19499</v>
      </c>
      <c r="AB161" s="6">
        <v>1093.498</v>
      </c>
      <c r="AC161" s="7">
        <v>7.8100000000000003E-2</v>
      </c>
    </row>
    <row r="162" spans="1:29" hidden="1" x14ac:dyDescent="0.2">
      <c r="A162" s="5" t="s">
        <v>535</v>
      </c>
      <c r="B162" s="5" t="s">
        <v>536</v>
      </c>
      <c r="C162" s="5" t="s">
        <v>537</v>
      </c>
      <c r="D162" s="5" t="s">
        <v>55</v>
      </c>
      <c r="E162" s="5" t="s">
        <v>41</v>
      </c>
      <c r="F162" s="6">
        <v>31948.156999999999</v>
      </c>
      <c r="G162" s="6">
        <v>32736.82</v>
      </c>
      <c r="H162" s="6">
        <v>33484.830999999998</v>
      </c>
      <c r="I162" s="6">
        <v>34222.436999999998</v>
      </c>
      <c r="J162" s="6">
        <v>34941.135000000002</v>
      </c>
      <c r="K162" s="6">
        <v>35791.728000000003</v>
      </c>
      <c r="L162" s="6">
        <v>36729.877</v>
      </c>
      <c r="M162" s="6">
        <v>37590.641000000003</v>
      </c>
      <c r="N162" s="6">
        <v>38274.493999999999</v>
      </c>
      <c r="O162" s="6">
        <v>38773.347000000002</v>
      </c>
      <c r="P162" s="6">
        <v>39242</v>
      </c>
      <c r="Q162" s="6">
        <v>39508.440999999999</v>
      </c>
      <c r="R162" s="6">
        <v>39810.665000000001</v>
      </c>
      <c r="S162" s="6">
        <v>40106.792000000001</v>
      </c>
      <c r="T162" s="6">
        <v>40438.089999999997</v>
      </c>
      <c r="U162" s="6">
        <v>40827.391000000003</v>
      </c>
      <c r="V162" s="6">
        <v>41181.928999999996</v>
      </c>
      <c r="W162" s="6">
        <v>41493.815000000002</v>
      </c>
      <c r="X162" s="6">
        <v>41841.088000000003</v>
      </c>
      <c r="Y162" s="6">
        <v>42656.731</v>
      </c>
      <c r="Z162" s="6">
        <v>7293.8429999999998</v>
      </c>
      <c r="AA162" s="7">
        <v>0.2283</v>
      </c>
      <c r="AB162" s="6">
        <v>3414.7310000000002</v>
      </c>
      <c r="AC162" s="7">
        <v>8.702E-2</v>
      </c>
    </row>
    <row r="163" spans="1:29" hidden="1" x14ac:dyDescent="0.2">
      <c r="A163" s="5" t="s">
        <v>538</v>
      </c>
      <c r="B163" s="5" t="s">
        <v>539</v>
      </c>
      <c r="C163" s="5" t="s">
        <v>540</v>
      </c>
      <c r="D163" s="5" t="s">
        <v>91</v>
      </c>
      <c r="E163" s="5" t="s">
        <v>41</v>
      </c>
      <c r="F163" s="6">
        <v>3669.404</v>
      </c>
      <c r="G163" s="6">
        <v>3719.1439999999998</v>
      </c>
      <c r="H163" s="6">
        <v>3765.0650000000001</v>
      </c>
      <c r="I163" s="6">
        <v>3811.6640000000002</v>
      </c>
      <c r="J163" s="6">
        <v>3849.1869999999999</v>
      </c>
      <c r="K163" s="6">
        <v>3884.3690000000001</v>
      </c>
      <c r="L163" s="6">
        <v>3933.0210000000002</v>
      </c>
      <c r="M163" s="6">
        <v>3984.57</v>
      </c>
      <c r="N163" s="6">
        <v>4034.5250000000001</v>
      </c>
      <c r="O163" s="6">
        <v>4068.7649999999999</v>
      </c>
      <c r="P163" s="6">
        <v>4101</v>
      </c>
      <c r="Q163" s="6">
        <v>4127.6049999999996</v>
      </c>
      <c r="R163" s="6">
        <v>4140.8040000000001</v>
      </c>
      <c r="S163" s="6">
        <v>4157.5169999999998</v>
      </c>
      <c r="T163" s="6">
        <v>4180.7939999999999</v>
      </c>
      <c r="U163" s="6">
        <v>4205.6639999999998</v>
      </c>
      <c r="V163" s="6">
        <v>4229.7780000000002</v>
      </c>
      <c r="W163" s="6">
        <v>4253.0280000000002</v>
      </c>
      <c r="X163" s="6">
        <v>4272.6289999999999</v>
      </c>
      <c r="Y163" s="6">
        <v>4305.0810000000001</v>
      </c>
      <c r="Z163" s="6">
        <v>431.596</v>
      </c>
      <c r="AA163" s="7">
        <v>0.11762</v>
      </c>
      <c r="AB163" s="6">
        <v>204.08099999999999</v>
      </c>
      <c r="AC163" s="7">
        <v>4.9759999999999999E-2</v>
      </c>
    </row>
    <row r="164" spans="1:29" hidden="1" x14ac:dyDescent="0.2">
      <c r="A164" s="5" t="s">
        <v>542</v>
      </c>
      <c r="B164" s="5" t="s">
        <v>543</v>
      </c>
      <c r="C164" s="5" t="s">
        <v>544</v>
      </c>
      <c r="D164" s="5" t="s">
        <v>40</v>
      </c>
      <c r="E164" s="5" t="s">
        <v>41</v>
      </c>
      <c r="F164" s="6">
        <v>1422.2950000000001</v>
      </c>
      <c r="G164" s="6">
        <v>1448.383</v>
      </c>
      <c r="H164" s="6">
        <v>1470.694</v>
      </c>
      <c r="I164" s="6">
        <v>1493.4390000000001</v>
      </c>
      <c r="J164" s="6">
        <v>1520.925</v>
      </c>
      <c r="K164" s="6">
        <v>1547.9829999999999</v>
      </c>
      <c r="L164" s="6">
        <v>1581.2950000000001</v>
      </c>
      <c r="M164" s="6">
        <v>1614.307</v>
      </c>
      <c r="N164" s="6">
        <v>1647.404</v>
      </c>
      <c r="O164" s="6">
        <v>1666.845</v>
      </c>
      <c r="P164" s="6">
        <v>1681</v>
      </c>
      <c r="Q164" s="6">
        <v>1697.972</v>
      </c>
      <c r="R164" s="6">
        <v>1699.231</v>
      </c>
      <c r="S164" s="6">
        <v>1703.421</v>
      </c>
      <c r="T164" s="6">
        <v>1723.453</v>
      </c>
      <c r="U164" s="6">
        <v>1733.681</v>
      </c>
      <c r="V164" s="6">
        <v>1756.712</v>
      </c>
      <c r="W164" s="6">
        <v>1771.36</v>
      </c>
      <c r="X164" s="6">
        <v>1785.973</v>
      </c>
      <c r="Y164" s="6">
        <v>1808.0060000000001</v>
      </c>
      <c r="Z164" s="6">
        <v>258.70499999999998</v>
      </c>
      <c r="AA164" s="7">
        <v>0.18189</v>
      </c>
      <c r="AB164" s="6">
        <v>127.006</v>
      </c>
      <c r="AC164" s="7">
        <v>7.5550000000000006E-2</v>
      </c>
    </row>
    <row r="165" spans="1:29" hidden="1" x14ac:dyDescent="0.2">
      <c r="A165" s="5" t="s">
        <v>545</v>
      </c>
      <c r="B165" s="5" t="s">
        <v>546</v>
      </c>
      <c r="C165" s="5" t="s">
        <v>547</v>
      </c>
      <c r="D165" s="5" t="s">
        <v>73</v>
      </c>
      <c r="E165" s="5" t="s">
        <v>41</v>
      </c>
      <c r="F165" s="6">
        <v>972.39800000000002</v>
      </c>
      <c r="G165" s="6">
        <v>985.91200000000003</v>
      </c>
      <c r="H165" s="6">
        <v>996.32100000000003</v>
      </c>
      <c r="I165" s="6">
        <v>1008.606</v>
      </c>
      <c r="J165" s="6">
        <v>1024.348</v>
      </c>
      <c r="K165" s="6">
        <v>1041.3620000000001</v>
      </c>
      <c r="L165" s="6">
        <v>1065.8989999999999</v>
      </c>
      <c r="M165" s="6">
        <v>1083.798</v>
      </c>
      <c r="N165" s="6">
        <v>1105.4690000000001</v>
      </c>
      <c r="O165" s="6">
        <v>1122.1320000000001</v>
      </c>
      <c r="P165" s="6">
        <v>1134</v>
      </c>
      <c r="Q165" s="6">
        <v>1143.3330000000001</v>
      </c>
      <c r="R165" s="6">
        <v>1149.0029999999999</v>
      </c>
      <c r="S165" s="6">
        <v>1155.8989999999999</v>
      </c>
      <c r="T165" s="6">
        <v>1155.7080000000001</v>
      </c>
      <c r="U165" s="6">
        <v>1159.01</v>
      </c>
      <c r="V165" s="6">
        <v>1163.8900000000001</v>
      </c>
      <c r="W165" s="6">
        <v>1178.615</v>
      </c>
      <c r="X165" s="6">
        <v>1189.72</v>
      </c>
      <c r="Y165" s="6">
        <v>1199.058</v>
      </c>
      <c r="Z165" s="6">
        <v>161.602</v>
      </c>
      <c r="AA165" s="7">
        <v>0.16619</v>
      </c>
      <c r="AB165" s="6">
        <v>65.058000000000007</v>
      </c>
      <c r="AC165" s="7">
        <v>5.7369999999999997E-2</v>
      </c>
    </row>
    <row r="166" spans="1:29" hidden="1" x14ac:dyDescent="0.2">
      <c r="A166" s="5" t="s">
        <v>548</v>
      </c>
      <c r="B166" s="5" t="s">
        <v>549</v>
      </c>
      <c r="C166" s="5" t="s">
        <v>550</v>
      </c>
      <c r="D166" s="5" t="s">
        <v>106</v>
      </c>
      <c r="E166" s="5" t="s">
        <v>41</v>
      </c>
      <c r="F166" s="6">
        <v>455.11799999999999</v>
      </c>
      <c r="G166" s="6">
        <v>454.08300000000003</v>
      </c>
      <c r="H166" s="6">
        <v>452.32</v>
      </c>
      <c r="I166" s="6">
        <v>451.22500000000002</v>
      </c>
      <c r="J166" s="6">
        <v>450.17099999999999</v>
      </c>
      <c r="K166" s="6">
        <v>450.05200000000002</v>
      </c>
      <c r="L166" s="6">
        <v>452.19200000000001</v>
      </c>
      <c r="M166" s="6">
        <v>448.78</v>
      </c>
      <c r="N166" s="6">
        <v>448.65100000000001</v>
      </c>
      <c r="O166" s="6">
        <v>450.45499999999998</v>
      </c>
      <c r="P166" s="6">
        <v>450</v>
      </c>
      <c r="Q166" s="6">
        <v>449.97800000000001</v>
      </c>
      <c r="R166" s="6">
        <v>449.95699999999999</v>
      </c>
      <c r="S166" s="6">
        <v>449.93599999999998</v>
      </c>
      <c r="T166" s="6">
        <v>449.916</v>
      </c>
      <c r="U166" s="6">
        <v>453.89699999999999</v>
      </c>
      <c r="V166" s="6">
        <v>453.875</v>
      </c>
      <c r="W166" s="6">
        <v>453.85399999999998</v>
      </c>
      <c r="X166" s="6">
        <v>453.834</v>
      </c>
      <c r="Y166" s="6">
        <v>453.81299999999999</v>
      </c>
      <c r="Z166" s="6">
        <v>-5.1180000000000003</v>
      </c>
      <c r="AA166" s="7" t="s">
        <v>1300</v>
      </c>
      <c r="AB166" s="6">
        <v>3.8130000000000002</v>
      </c>
      <c r="AC166" s="7">
        <v>8.4700000000000001E-3</v>
      </c>
    </row>
    <row r="167" spans="1:29" hidden="1" x14ac:dyDescent="0.2">
      <c r="A167" s="5" t="s">
        <v>552</v>
      </c>
      <c r="B167" s="5" t="s">
        <v>553</v>
      </c>
      <c r="C167" s="5" t="s">
        <v>554</v>
      </c>
      <c r="D167" s="5" t="s">
        <v>49</v>
      </c>
      <c r="E167" s="5" t="s">
        <v>41</v>
      </c>
      <c r="F167" s="6">
        <v>3943.18</v>
      </c>
      <c r="G167" s="6">
        <v>4020.7719999999999</v>
      </c>
      <c r="H167" s="6">
        <v>4087.3440000000001</v>
      </c>
      <c r="I167" s="6">
        <v>4162.1130000000003</v>
      </c>
      <c r="J167" s="6">
        <v>4227.5619999999999</v>
      </c>
      <c r="K167" s="6">
        <v>4313.7510000000002</v>
      </c>
      <c r="L167" s="6">
        <v>4390.3310000000001</v>
      </c>
      <c r="M167" s="6">
        <v>4493.0870000000004</v>
      </c>
      <c r="N167" s="6">
        <v>4586.2539999999999</v>
      </c>
      <c r="O167" s="6">
        <v>4660.0569999999998</v>
      </c>
      <c r="P167" s="6">
        <v>4709</v>
      </c>
      <c r="Q167" s="6">
        <v>4746.0169999999998</v>
      </c>
      <c r="R167" s="6">
        <v>4772.0150000000003</v>
      </c>
      <c r="S167" s="6">
        <v>4788.9759999999997</v>
      </c>
      <c r="T167" s="6">
        <v>4813.8519999999999</v>
      </c>
      <c r="U167" s="6">
        <v>4846.5820000000003</v>
      </c>
      <c r="V167" s="6">
        <v>4873.1689999999999</v>
      </c>
      <c r="W167" s="6">
        <v>4895.7950000000001</v>
      </c>
      <c r="X167" s="6">
        <v>4929.3209999999999</v>
      </c>
      <c r="Y167" s="6">
        <v>4976.7759999999998</v>
      </c>
      <c r="Z167" s="6">
        <v>765.82</v>
      </c>
      <c r="AA167" s="7">
        <v>0.19420999999999999</v>
      </c>
      <c r="AB167" s="6">
        <v>267.77600000000001</v>
      </c>
      <c r="AC167" s="7">
        <v>5.6860000000000001E-2</v>
      </c>
    </row>
    <row r="168" spans="1:29" hidden="1" x14ac:dyDescent="0.2">
      <c r="A168" s="5" t="s">
        <v>555</v>
      </c>
      <c r="B168" s="5" t="s">
        <v>556</v>
      </c>
      <c r="C168" s="5" t="s">
        <v>557</v>
      </c>
      <c r="D168" s="5" t="s">
        <v>49</v>
      </c>
      <c r="E168" s="5" t="s">
        <v>41</v>
      </c>
      <c r="F168" s="6">
        <v>2677.578</v>
      </c>
      <c r="G168" s="6">
        <v>2743.1190000000001</v>
      </c>
      <c r="H168" s="6">
        <v>2809.6819999999998</v>
      </c>
      <c r="I168" s="6">
        <v>2881.2620000000002</v>
      </c>
      <c r="J168" s="6">
        <v>2955.3989999999999</v>
      </c>
      <c r="K168" s="6">
        <v>3032.547</v>
      </c>
      <c r="L168" s="6">
        <v>3125.498</v>
      </c>
      <c r="M168" s="6">
        <v>3207.25</v>
      </c>
      <c r="N168" s="6">
        <v>3294.087</v>
      </c>
      <c r="O168" s="6">
        <v>3364.0219999999999</v>
      </c>
      <c r="P168" s="6">
        <v>3420</v>
      </c>
      <c r="Q168" s="6">
        <v>3439.2289999999998</v>
      </c>
      <c r="R168" s="6">
        <v>3447.71</v>
      </c>
      <c r="S168" s="6">
        <v>3451.6060000000002</v>
      </c>
      <c r="T168" s="6">
        <v>3469.6419999999998</v>
      </c>
      <c r="U168" s="6">
        <v>3480.0659999999998</v>
      </c>
      <c r="V168" s="6">
        <v>3497.0590000000002</v>
      </c>
      <c r="W168" s="6">
        <v>3525.2939999999999</v>
      </c>
      <c r="X168" s="6">
        <v>3554.94</v>
      </c>
      <c r="Y168" s="6">
        <v>3596.8359999999998</v>
      </c>
      <c r="Z168" s="6">
        <v>742.42200000000003</v>
      </c>
      <c r="AA168" s="7">
        <v>0.27727000000000002</v>
      </c>
      <c r="AB168" s="6">
        <v>176.83600000000001</v>
      </c>
      <c r="AC168" s="7">
        <v>5.1709999999999999E-2</v>
      </c>
    </row>
    <row r="169" spans="1:29" hidden="1" x14ac:dyDescent="0.2">
      <c r="A169" s="5" t="s">
        <v>558</v>
      </c>
      <c r="B169" s="5" t="s">
        <v>559</v>
      </c>
      <c r="C169" s="5" t="s">
        <v>560</v>
      </c>
      <c r="D169" s="5" t="s">
        <v>55</v>
      </c>
      <c r="E169" s="5" t="s">
        <v>41</v>
      </c>
      <c r="F169" s="6">
        <v>3068.7040000000002</v>
      </c>
      <c r="G169" s="6">
        <v>3138.5859999999998</v>
      </c>
      <c r="H169" s="6">
        <v>3197.3510000000001</v>
      </c>
      <c r="I169" s="6">
        <v>3263.297</v>
      </c>
      <c r="J169" s="6">
        <v>3342.3809999999999</v>
      </c>
      <c r="K169" s="6">
        <v>3417.3229999999999</v>
      </c>
      <c r="L169" s="6">
        <v>3512.1390000000001</v>
      </c>
      <c r="M169" s="6">
        <v>3606.6669999999999</v>
      </c>
      <c r="N169" s="6">
        <v>3650.2220000000002</v>
      </c>
      <c r="O169" s="6">
        <v>3680.3850000000002</v>
      </c>
      <c r="P169" s="6">
        <v>3699</v>
      </c>
      <c r="Q169" s="6">
        <v>3741.0889999999999</v>
      </c>
      <c r="R169" s="6">
        <v>3763.7550000000001</v>
      </c>
      <c r="S169" s="6">
        <v>3788.2249999999999</v>
      </c>
      <c r="T169" s="6">
        <v>3817.9679999999998</v>
      </c>
      <c r="U169" s="6">
        <v>3845.2379999999998</v>
      </c>
      <c r="V169" s="6">
        <v>3879.498</v>
      </c>
      <c r="W169" s="6">
        <v>3926.3539999999998</v>
      </c>
      <c r="X169" s="6">
        <v>3991.174</v>
      </c>
      <c r="Y169" s="6">
        <v>4043.6149999999998</v>
      </c>
      <c r="Z169" s="6">
        <v>630.29600000000005</v>
      </c>
      <c r="AA169" s="7">
        <v>0.20538999999999999</v>
      </c>
      <c r="AB169" s="6">
        <v>344.61500000000001</v>
      </c>
      <c r="AC169" s="7">
        <v>9.3160000000000007E-2</v>
      </c>
    </row>
    <row r="170" spans="1:29" hidden="1" x14ac:dyDescent="0.2">
      <c r="A170" s="5" t="s">
        <v>561</v>
      </c>
      <c r="B170" s="5" t="s">
        <v>562</v>
      </c>
      <c r="C170" s="5" t="s">
        <v>563</v>
      </c>
      <c r="D170" s="5" t="s">
        <v>40</v>
      </c>
      <c r="E170" s="5" t="s">
        <v>41</v>
      </c>
      <c r="F170" s="6">
        <v>4793.84</v>
      </c>
      <c r="G170" s="6">
        <v>4932.549</v>
      </c>
      <c r="H170" s="6">
        <v>5077.7020000000002</v>
      </c>
      <c r="I170" s="6">
        <v>5220.0720000000001</v>
      </c>
      <c r="J170" s="6">
        <v>5381.665</v>
      </c>
      <c r="K170" s="6">
        <v>5567.4359999999997</v>
      </c>
      <c r="L170" s="6">
        <v>5766.8980000000001</v>
      </c>
      <c r="M170" s="6">
        <v>5940.1390000000001</v>
      </c>
      <c r="N170" s="6">
        <v>6112.6059999999998</v>
      </c>
      <c r="O170" s="6">
        <v>6258.9290000000001</v>
      </c>
      <c r="P170" s="6">
        <v>6383</v>
      </c>
      <c r="Q170" s="6">
        <v>6446.5069999999996</v>
      </c>
      <c r="R170" s="6">
        <v>6542.0339999999997</v>
      </c>
      <c r="S170" s="6">
        <v>6637.2219999999998</v>
      </c>
      <c r="T170" s="6">
        <v>6712.9480000000003</v>
      </c>
      <c r="U170" s="6">
        <v>6766.9610000000002</v>
      </c>
      <c r="V170" s="6">
        <v>6856.9390000000003</v>
      </c>
      <c r="W170" s="6">
        <v>6950.4070000000002</v>
      </c>
      <c r="X170" s="6">
        <v>7077.9110000000001</v>
      </c>
      <c r="Y170" s="6">
        <v>7262.5950000000003</v>
      </c>
      <c r="Z170" s="6">
        <v>1589.16</v>
      </c>
      <c r="AA170" s="7">
        <v>0.33150000000000002</v>
      </c>
      <c r="AB170" s="6">
        <v>879.59500000000003</v>
      </c>
      <c r="AC170" s="7">
        <v>0.13780000000000001</v>
      </c>
    </row>
    <row r="171" spans="1:29" hidden="1" x14ac:dyDescent="0.2">
      <c r="A171" s="5" t="s">
        <v>564</v>
      </c>
      <c r="B171" s="5" t="s">
        <v>565</v>
      </c>
      <c r="C171" s="5" t="s">
        <v>566</v>
      </c>
      <c r="D171" s="5" t="s">
        <v>62</v>
      </c>
      <c r="E171" s="5" t="s">
        <v>41</v>
      </c>
      <c r="F171" s="6">
        <v>2370.4009999999998</v>
      </c>
      <c r="G171" s="6">
        <v>2316.1489999999999</v>
      </c>
      <c r="H171" s="6">
        <v>2298.1089999999999</v>
      </c>
      <c r="I171" s="6">
        <v>2291.3620000000001</v>
      </c>
      <c r="J171" s="6">
        <v>2322.1350000000002</v>
      </c>
      <c r="K171" s="6">
        <v>2422.3710000000001</v>
      </c>
      <c r="L171" s="6">
        <v>2467.6860000000001</v>
      </c>
      <c r="M171" s="6">
        <v>2474.9879999999998</v>
      </c>
      <c r="N171" s="6">
        <v>2464.6219999999998</v>
      </c>
      <c r="O171" s="6">
        <v>2455.1190000000001</v>
      </c>
      <c r="P171" s="6">
        <v>2430</v>
      </c>
      <c r="Q171" s="6">
        <v>2447.424</v>
      </c>
      <c r="R171" s="6">
        <v>2460.9360000000001</v>
      </c>
      <c r="S171" s="6">
        <v>2484.998</v>
      </c>
      <c r="T171" s="6">
        <v>2498.614</v>
      </c>
      <c r="U171" s="6">
        <v>2515.1979999999999</v>
      </c>
      <c r="V171" s="6">
        <v>2522.4119999999998</v>
      </c>
      <c r="W171" s="6">
        <v>2550.9690000000001</v>
      </c>
      <c r="X171" s="6">
        <v>2563.873</v>
      </c>
      <c r="Y171" s="6">
        <v>2589.2719999999999</v>
      </c>
      <c r="Z171" s="6">
        <v>59.598999999999997</v>
      </c>
      <c r="AA171" s="7">
        <v>2.5139999999999999E-2</v>
      </c>
      <c r="AB171" s="6">
        <v>159.27199999999999</v>
      </c>
      <c r="AC171" s="7">
        <v>6.5540000000000001E-2</v>
      </c>
    </row>
    <row r="172" spans="1:29" hidden="1" x14ac:dyDescent="0.2">
      <c r="A172" s="5" t="s">
        <v>567</v>
      </c>
      <c r="B172" s="5" t="s">
        <v>568</v>
      </c>
      <c r="C172" s="5" t="s">
        <v>569</v>
      </c>
      <c r="D172" s="5" t="s">
        <v>102</v>
      </c>
      <c r="E172" s="5" t="s">
        <v>41</v>
      </c>
      <c r="F172" s="6">
        <v>16411.419000000002</v>
      </c>
      <c r="G172" s="6">
        <v>16774.423999999999</v>
      </c>
      <c r="H172" s="6">
        <v>17195.579000000002</v>
      </c>
      <c r="I172" s="6">
        <v>17603.366999999998</v>
      </c>
      <c r="J172" s="6">
        <v>18008.616000000002</v>
      </c>
      <c r="K172" s="6">
        <v>18418.667000000001</v>
      </c>
      <c r="L172" s="6">
        <v>18880.205000000002</v>
      </c>
      <c r="M172" s="6">
        <v>19395.819</v>
      </c>
      <c r="N172" s="6">
        <v>19872.612000000001</v>
      </c>
      <c r="O172" s="6">
        <v>20243.207999999999</v>
      </c>
      <c r="P172" s="6">
        <v>20472</v>
      </c>
      <c r="Q172" s="6">
        <v>20530.143</v>
      </c>
      <c r="R172" s="6">
        <v>20621.438999999998</v>
      </c>
      <c r="S172" s="6">
        <v>20788.002</v>
      </c>
      <c r="T172" s="6">
        <v>20945.174999999999</v>
      </c>
      <c r="U172" s="6">
        <v>21081.280999999999</v>
      </c>
      <c r="V172" s="6">
        <v>21248.842000000001</v>
      </c>
      <c r="W172" s="6">
        <v>21479.555</v>
      </c>
      <c r="X172" s="6">
        <v>21737.758999999998</v>
      </c>
      <c r="Y172" s="6">
        <v>21993.091</v>
      </c>
      <c r="Z172" s="6">
        <v>4060.5810000000001</v>
      </c>
      <c r="AA172" s="7">
        <v>0.24742</v>
      </c>
      <c r="AB172" s="6">
        <v>1521.0909999999999</v>
      </c>
      <c r="AC172" s="7">
        <v>7.4300000000000005E-2</v>
      </c>
    </row>
    <row r="173" spans="1:29" hidden="1" x14ac:dyDescent="0.2">
      <c r="A173" s="5" t="s">
        <v>570</v>
      </c>
      <c r="B173" s="5" t="s">
        <v>571</v>
      </c>
      <c r="C173" s="5" t="s">
        <v>572</v>
      </c>
      <c r="D173" s="5" t="s">
        <v>102</v>
      </c>
      <c r="E173" s="5" t="s">
        <v>41</v>
      </c>
      <c r="F173" s="6">
        <v>6181.3040000000001</v>
      </c>
      <c r="G173" s="6">
        <v>6337.5929999999998</v>
      </c>
      <c r="H173" s="6">
        <v>6505.857</v>
      </c>
      <c r="I173" s="6">
        <v>6693.6459999999997</v>
      </c>
      <c r="J173" s="6">
        <v>6903.1809999999996</v>
      </c>
      <c r="K173" s="6">
        <v>7132.0069999999996</v>
      </c>
      <c r="L173" s="6">
        <v>7411.57</v>
      </c>
      <c r="M173" s="6">
        <v>7697.5649999999996</v>
      </c>
      <c r="N173" s="6">
        <v>7940.8810000000003</v>
      </c>
      <c r="O173" s="6">
        <v>8093.8919999999998</v>
      </c>
      <c r="P173" s="6">
        <v>8209</v>
      </c>
      <c r="Q173" s="6">
        <v>8259.7849999999999</v>
      </c>
      <c r="R173" s="6">
        <v>8298.134</v>
      </c>
      <c r="S173" s="6">
        <v>8332.3029999999999</v>
      </c>
      <c r="T173" s="6">
        <v>8402.6650000000009</v>
      </c>
      <c r="U173" s="6">
        <v>8443.7929999999997</v>
      </c>
      <c r="V173" s="6">
        <v>8494.2749999999996</v>
      </c>
      <c r="W173" s="6">
        <v>8616.26</v>
      </c>
      <c r="X173" s="6">
        <v>8705.1810000000005</v>
      </c>
      <c r="Y173" s="6">
        <v>8795.7990000000009</v>
      </c>
      <c r="Z173" s="6">
        <v>2027.6959999999999</v>
      </c>
      <c r="AA173" s="7">
        <v>0.32804</v>
      </c>
      <c r="AB173" s="6">
        <v>586.79899999999998</v>
      </c>
      <c r="AC173" s="7">
        <v>7.1480000000000002E-2</v>
      </c>
    </row>
    <row r="174" spans="1:29" hidden="1" x14ac:dyDescent="0.2">
      <c r="A174" s="5" t="s">
        <v>573</v>
      </c>
      <c r="B174" s="5" t="s">
        <v>574</v>
      </c>
      <c r="C174" s="5" t="s">
        <v>575</v>
      </c>
      <c r="D174" s="5" t="s">
        <v>40</v>
      </c>
      <c r="E174" s="5" t="s">
        <v>41</v>
      </c>
      <c r="F174" s="6">
        <v>107.64400000000001</v>
      </c>
      <c r="G174" s="6">
        <v>107.818</v>
      </c>
      <c r="H174" s="6">
        <v>107.998</v>
      </c>
      <c r="I174" s="6">
        <v>108.125</v>
      </c>
      <c r="J174" s="6">
        <v>108.712</v>
      </c>
      <c r="K174" s="6">
        <v>109.68899999999999</v>
      </c>
      <c r="L174" s="6">
        <v>111.114</v>
      </c>
      <c r="M174" s="6">
        <v>111.568</v>
      </c>
      <c r="N174" s="6">
        <v>112.34699999999999</v>
      </c>
      <c r="O174" s="6">
        <v>112.84699999999999</v>
      </c>
      <c r="P174" s="6">
        <v>113</v>
      </c>
      <c r="Q174" s="6">
        <v>116.002</v>
      </c>
      <c r="R174" s="6">
        <v>115.996</v>
      </c>
      <c r="S174" s="6">
        <v>115.992</v>
      </c>
      <c r="T174" s="6">
        <v>116.22799999999999</v>
      </c>
      <c r="U174" s="6">
        <v>116.122</v>
      </c>
      <c r="V174" s="6">
        <v>117.63500000000001</v>
      </c>
      <c r="W174" s="6">
        <v>117.63500000000001</v>
      </c>
      <c r="X174" s="6">
        <v>117.63</v>
      </c>
      <c r="Y174" s="6">
        <v>117.54900000000001</v>
      </c>
      <c r="Z174" s="6">
        <v>5.3559999999999999</v>
      </c>
      <c r="AA174" s="7">
        <v>4.9759999999999999E-2</v>
      </c>
      <c r="AB174" s="6">
        <v>4.5490000000000004</v>
      </c>
      <c r="AC174" s="7">
        <v>4.0259999999999997E-2</v>
      </c>
    </row>
    <row r="175" spans="1:29" hidden="1" x14ac:dyDescent="0.2">
      <c r="A175" s="5" t="s">
        <v>577</v>
      </c>
      <c r="B175" s="5" t="s">
        <v>578</v>
      </c>
      <c r="C175" s="5" t="s">
        <v>579</v>
      </c>
      <c r="D175" s="5" t="s">
        <v>40</v>
      </c>
      <c r="E175" s="5" t="s">
        <v>41</v>
      </c>
      <c r="F175" s="6">
        <v>31174.628000000001</v>
      </c>
      <c r="G175" s="6">
        <v>31721.866999999998</v>
      </c>
      <c r="H175" s="6">
        <v>32501.933000000001</v>
      </c>
      <c r="I175" s="6">
        <v>33284.964</v>
      </c>
      <c r="J175" s="6">
        <v>34162.216999999997</v>
      </c>
      <c r="K175" s="6">
        <v>35279.305</v>
      </c>
      <c r="L175" s="6">
        <v>36337.964</v>
      </c>
      <c r="M175" s="6">
        <v>37562.932000000001</v>
      </c>
      <c r="N175" s="6">
        <v>38804.019</v>
      </c>
      <c r="O175" s="6">
        <v>39492.059000000001</v>
      </c>
      <c r="P175" s="6">
        <v>40044</v>
      </c>
      <c r="Q175" s="6">
        <v>40420.449999999997</v>
      </c>
      <c r="R175" s="6">
        <v>40808.122000000003</v>
      </c>
      <c r="S175" s="6">
        <v>41192.481</v>
      </c>
      <c r="T175" s="6">
        <v>41474.387000000002</v>
      </c>
      <c r="U175" s="6">
        <v>41805.292000000001</v>
      </c>
      <c r="V175" s="6">
        <v>42218.745000000003</v>
      </c>
      <c r="W175" s="6">
        <v>42960.413999999997</v>
      </c>
      <c r="X175" s="6">
        <v>43918.069000000003</v>
      </c>
      <c r="Y175" s="6">
        <v>44619.898999999998</v>
      </c>
      <c r="Z175" s="6">
        <v>8869.3719999999994</v>
      </c>
      <c r="AA175" s="7">
        <v>0.28450999999999999</v>
      </c>
      <c r="AB175" s="6">
        <v>4575.8990000000003</v>
      </c>
      <c r="AC175" s="7">
        <v>0.11427</v>
      </c>
    </row>
    <row r="176" spans="1:29" hidden="1" x14ac:dyDescent="0.2">
      <c r="A176" s="5" t="s">
        <v>580</v>
      </c>
      <c r="B176" s="5" t="s">
        <v>581</v>
      </c>
      <c r="C176" s="5" t="s">
        <v>582</v>
      </c>
      <c r="D176" s="5" t="s">
        <v>49</v>
      </c>
      <c r="E176" s="5" t="s">
        <v>41</v>
      </c>
      <c r="F176" s="6">
        <v>754.32600000000002</v>
      </c>
      <c r="G176" s="6">
        <v>789.67499999999995</v>
      </c>
      <c r="H176" s="6">
        <v>824.20399999999995</v>
      </c>
      <c r="I176" s="6">
        <v>861.322</v>
      </c>
      <c r="J176" s="6">
        <v>899.154</v>
      </c>
      <c r="K176" s="6">
        <v>936.79300000000001</v>
      </c>
      <c r="L176" s="6">
        <v>979.40200000000004</v>
      </c>
      <c r="M176" s="6">
        <v>1018.231</v>
      </c>
      <c r="N176" s="6">
        <v>1060.8969999999999</v>
      </c>
      <c r="O176" s="6">
        <v>1096.3430000000001</v>
      </c>
      <c r="P176" s="6">
        <v>1127</v>
      </c>
      <c r="Q176" s="6">
        <v>1129.914</v>
      </c>
      <c r="R176" s="6">
        <v>1133.9469999999999</v>
      </c>
      <c r="S176" s="6">
        <v>1136.5050000000001</v>
      </c>
      <c r="T176" s="6">
        <v>1143.625</v>
      </c>
      <c r="U176" s="6">
        <v>1146.0889999999999</v>
      </c>
      <c r="V176" s="6">
        <v>1146.8610000000001</v>
      </c>
      <c r="W176" s="6">
        <v>1151.23</v>
      </c>
      <c r="X176" s="6">
        <v>1153.92</v>
      </c>
      <c r="Y176" s="6">
        <v>1158.0530000000001</v>
      </c>
      <c r="Z176" s="6">
        <v>372.67399999999998</v>
      </c>
      <c r="AA176" s="7">
        <v>0.49404999999999999</v>
      </c>
      <c r="AB176" s="6">
        <v>31.053000000000001</v>
      </c>
      <c r="AC176" s="7">
        <v>2.7550000000000002E-2</v>
      </c>
    </row>
    <row r="177" spans="1:29" hidden="1" x14ac:dyDescent="0.2">
      <c r="A177" s="5" t="s">
        <v>583</v>
      </c>
      <c r="B177" s="5" t="s">
        <v>584</v>
      </c>
      <c r="C177" s="5" t="s">
        <v>585</v>
      </c>
      <c r="D177" s="5" t="s">
        <v>66</v>
      </c>
      <c r="E177" s="5" t="s">
        <v>41</v>
      </c>
      <c r="F177" s="6">
        <v>41413.341999999997</v>
      </c>
      <c r="G177" s="6">
        <v>42302.605000000003</v>
      </c>
      <c r="H177" s="6">
        <v>43177.756000000001</v>
      </c>
      <c r="I177" s="6">
        <v>44006.788</v>
      </c>
      <c r="J177" s="6">
        <v>44845.983</v>
      </c>
      <c r="K177" s="6">
        <v>45692.337</v>
      </c>
      <c r="L177" s="6">
        <v>46584.26</v>
      </c>
      <c r="M177" s="6">
        <v>47465.805999999997</v>
      </c>
      <c r="N177" s="6">
        <v>48247.343000000001</v>
      </c>
      <c r="O177" s="6">
        <v>48987.353999999999</v>
      </c>
      <c r="P177" s="6">
        <v>49801</v>
      </c>
      <c r="Q177" s="6">
        <v>50317.925999999999</v>
      </c>
      <c r="R177" s="6">
        <v>50820.493999999999</v>
      </c>
      <c r="S177" s="6">
        <v>51602.794999999998</v>
      </c>
      <c r="T177" s="6">
        <v>52298.584000000003</v>
      </c>
      <c r="U177" s="6">
        <v>52889.508999999998</v>
      </c>
      <c r="V177" s="6">
        <v>53942.821000000004</v>
      </c>
      <c r="W177" s="6">
        <v>54778.235999999997</v>
      </c>
      <c r="X177" s="6">
        <v>55789.555999999997</v>
      </c>
      <c r="Y177" s="6">
        <v>57156.199000000001</v>
      </c>
      <c r="Z177" s="6">
        <v>8387.6579999999994</v>
      </c>
      <c r="AA177" s="7">
        <v>0.20254</v>
      </c>
      <c r="AB177" s="6">
        <v>7355.1989999999996</v>
      </c>
      <c r="AC177" s="7">
        <v>0.14768999999999999</v>
      </c>
    </row>
    <row r="178" spans="1:29" hidden="1" x14ac:dyDescent="0.2">
      <c r="A178" s="5" t="s">
        <v>586</v>
      </c>
      <c r="B178" s="5" t="s">
        <v>587</v>
      </c>
      <c r="C178" s="5" t="s">
        <v>588</v>
      </c>
      <c r="D178" s="5" t="s">
        <v>55</v>
      </c>
      <c r="E178" s="5" t="s">
        <v>41</v>
      </c>
      <c r="F178" s="6">
        <v>13773.648999999999</v>
      </c>
      <c r="G178" s="6">
        <v>13965.546</v>
      </c>
      <c r="H178" s="6">
        <v>14240.079</v>
      </c>
      <c r="I178" s="6">
        <v>14486.759</v>
      </c>
      <c r="J178" s="6">
        <v>14795.808999999999</v>
      </c>
      <c r="K178" s="6">
        <v>15145.536</v>
      </c>
      <c r="L178" s="6">
        <v>15458.892</v>
      </c>
      <c r="M178" s="6">
        <v>15762.709000000001</v>
      </c>
      <c r="N178" s="6">
        <v>16054.922</v>
      </c>
      <c r="O178" s="6">
        <v>16187.891</v>
      </c>
      <c r="P178" s="6">
        <v>16246</v>
      </c>
      <c r="Q178" s="6">
        <v>16315.311</v>
      </c>
      <c r="R178" s="6">
        <v>16337.967000000001</v>
      </c>
      <c r="S178" s="6">
        <v>16361.641</v>
      </c>
      <c r="T178" s="6">
        <v>16397.402999999998</v>
      </c>
      <c r="U178" s="6">
        <v>16504.722000000002</v>
      </c>
      <c r="V178" s="6">
        <v>16558.722000000002</v>
      </c>
      <c r="W178" s="6">
        <v>16633.439999999999</v>
      </c>
      <c r="X178" s="6">
        <v>16715.11</v>
      </c>
      <c r="Y178" s="6">
        <v>16781.37</v>
      </c>
      <c r="Z178" s="6">
        <v>2472.3510000000001</v>
      </c>
      <c r="AA178" s="7">
        <v>0.17949999999999999</v>
      </c>
      <c r="AB178" s="6">
        <v>535.37</v>
      </c>
      <c r="AC178" s="7">
        <v>3.295E-2</v>
      </c>
    </row>
    <row r="179" spans="1:29" hidden="1" x14ac:dyDescent="0.2">
      <c r="A179" s="5" t="s">
        <v>589</v>
      </c>
      <c r="B179" s="5" t="s">
        <v>590</v>
      </c>
      <c r="C179" s="5" t="s">
        <v>591</v>
      </c>
      <c r="D179" s="5" t="s">
        <v>49</v>
      </c>
      <c r="E179" s="5" t="s">
        <v>41</v>
      </c>
      <c r="F179" s="6">
        <v>387.577</v>
      </c>
      <c r="G179" s="6">
        <v>384.74299999999999</v>
      </c>
      <c r="H179" s="6">
        <v>386.68599999999998</v>
      </c>
      <c r="I179" s="6">
        <v>385.88400000000001</v>
      </c>
      <c r="J179" s="6">
        <v>388.65899999999999</v>
      </c>
      <c r="K179" s="6">
        <v>389.46100000000001</v>
      </c>
      <c r="L179" s="6">
        <v>394.28100000000001</v>
      </c>
      <c r="M179" s="6">
        <v>400.42399999999998</v>
      </c>
      <c r="N179" s="6">
        <v>403.88299999999998</v>
      </c>
      <c r="O179" s="6">
        <v>402.94499999999999</v>
      </c>
      <c r="P179" s="6">
        <v>403</v>
      </c>
      <c r="Q179" s="6">
        <v>403.80900000000003</v>
      </c>
      <c r="R179" s="6">
        <v>404.75799999999998</v>
      </c>
      <c r="S179" s="6">
        <v>404.20299999999997</v>
      </c>
      <c r="T179" s="6">
        <v>404.97699999999998</v>
      </c>
      <c r="U179" s="6">
        <v>406.96300000000002</v>
      </c>
      <c r="V179" s="6">
        <v>410.125</v>
      </c>
      <c r="W179" s="6">
        <v>409.423</v>
      </c>
      <c r="X179" s="6">
        <v>408.99299999999999</v>
      </c>
      <c r="Y179" s="6">
        <v>410.637</v>
      </c>
      <c r="Z179" s="6">
        <v>15.423</v>
      </c>
      <c r="AA179" s="7">
        <v>3.9789999999999999E-2</v>
      </c>
      <c r="AB179" s="6">
        <v>7.6369999999999996</v>
      </c>
      <c r="AC179" s="7">
        <v>1.8950000000000002E-2</v>
      </c>
    </row>
    <row r="180" spans="1:29" hidden="1" x14ac:dyDescent="0.2">
      <c r="A180" s="5" t="s">
        <v>593</v>
      </c>
      <c r="B180" s="5" t="s">
        <v>594</v>
      </c>
      <c r="C180" s="5" t="s">
        <v>595</v>
      </c>
      <c r="D180" s="5" t="s">
        <v>40</v>
      </c>
      <c r="E180" s="5" t="s">
        <v>41</v>
      </c>
      <c r="F180" s="6">
        <v>818.60199999999998</v>
      </c>
      <c r="G180" s="6">
        <v>832.35799999999995</v>
      </c>
      <c r="H180" s="6">
        <v>847.20699999999999</v>
      </c>
      <c r="I180" s="6">
        <v>861.71500000000003</v>
      </c>
      <c r="J180" s="6">
        <v>879.4</v>
      </c>
      <c r="K180" s="6">
        <v>900.88400000000001</v>
      </c>
      <c r="L180" s="6">
        <v>924.51</v>
      </c>
      <c r="M180" s="6">
        <v>943.93200000000002</v>
      </c>
      <c r="N180" s="6">
        <v>963.255</v>
      </c>
      <c r="O180" s="6">
        <v>978.322</v>
      </c>
      <c r="P180" s="6">
        <v>990</v>
      </c>
      <c r="Q180" s="6">
        <v>994.53200000000004</v>
      </c>
      <c r="R180" s="6">
        <v>998.76800000000003</v>
      </c>
      <c r="S180" s="6">
        <v>998.726</v>
      </c>
      <c r="T180" s="6">
        <v>1002.2380000000001</v>
      </c>
      <c r="U180" s="6">
        <v>1003.169</v>
      </c>
      <c r="V180" s="6">
        <v>1004.708</v>
      </c>
      <c r="W180" s="6">
        <v>1010.701</v>
      </c>
      <c r="X180" s="6">
        <v>1013.947</v>
      </c>
      <c r="Y180" s="6">
        <v>1017.389</v>
      </c>
      <c r="Z180" s="6">
        <v>171.398</v>
      </c>
      <c r="AA180" s="7">
        <v>0.20938000000000001</v>
      </c>
      <c r="AB180" s="6">
        <v>27.388999999999999</v>
      </c>
      <c r="AC180" s="7">
        <v>2.767E-2</v>
      </c>
    </row>
    <row r="181" spans="1:29" hidden="1" x14ac:dyDescent="0.2">
      <c r="A181" s="5" t="s">
        <v>597</v>
      </c>
      <c r="B181" s="5" t="s">
        <v>598</v>
      </c>
      <c r="C181" s="5" t="s">
        <v>599</v>
      </c>
      <c r="D181" s="5" t="s">
        <v>73</v>
      </c>
      <c r="E181" s="5" t="s">
        <v>41</v>
      </c>
      <c r="F181" s="6">
        <v>8331.5640000000003</v>
      </c>
      <c r="G181" s="6">
        <v>8460.857</v>
      </c>
      <c r="H181" s="6">
        <v>8571.0769999999993</v>
      </c>
      <c r="I181" s="6">
        <v>8672.2180000000008</v>
      </c>
      <c r="J181" s="6">
        <v>8817.2649999999994</v>
      </c>
      <c r="K181" s="6">
        <v>8984.2900000000009</v>
      </c>
      <c r="L181" s="6">
        <v>9215.6139999999996</v>
      </c>
      <c r="M181" s="6">
        <v>9306.3379999999997</v>
      </c>
      <c r="N181" s="6">
        <v>9469.9050000000007</v>
      </c>
      <c r="O181" s="6">
        <v>9648.6309999999994</v>
      </c>
      <c r="P181" s="6">
        <v>9796</v>
      </c>
      <c r="Q181" s="6">
        <v>9825.6779999999999</v>
      </c>
      <c r="R181" s="6">
        <v>9875.49</v>
      </c>
      <c r="S181" s="6">
        <v>9912.5869999999995</v>
      </c>
      <c r="T181" s="6">
        <v>9968.5540000000001</v>
      </c>
      <c r="U181" s="6">
        <v>10010.248</v>
      </c>
      <c r="V181" s="6">
        <v>10064.794</v>
      </c>
      <c r="W181" s="6">
        <v>10147.142</v>
      </c>
      <c r="X181" s="6">
        <v>10207.662</v>
      </c>
      <c r="Y181" s="6">
        <v>10285.415999999999</v>
      </c>
      <c r="Z181" s="6">
        <v>1464.4359999999999</v>
      </c>
      <c r="AA181" s="7">
        <v>0.17577000000000001</v>
      </c>
      <c r="AB181" s="6">
        <v>489.416</v>
      </c>
      <c r="AC181" s="7">
        <v>4.9959999999999997E-2</v>
      </c>
    </row>
    <row r="182" spans="1:29" hidden="1" x14ac:dyDescent="0.2">
      <c r="A182" s="5" t="s">
        <v>600</v>
      </c>
      <c r="B182" s="5" t="s">
        <v>601</v>
      </c>
      <c r="C182" s="5" t="s">
        <v>602</v>
      </c>
      <c r="D182" s="5" t="s">
        <v>40</v>
      </c>
      <c r="E182" s="5" t="s">
        <v>41</v>
      </c>
      <c r="F182" s="6">
        <v>4105.3710000000001</v>
      </c>
      <c r="G182" s="6">
        <v>4122.1189999999997</v>
      </c>
      <c r="H182" s="6">
        <v>4141.3999999999996</v>
      </c>
      <c r="I182" s="6">
        <v>4158.6310000000003</v>
      </c>
      <c r="J182" s="6">
        <v>4192.7830000000004</v>
      </c>
      <c r="K182" s="6">
        <v>4243.3770000000004</v>
      </c>
      <c r="L182" s="6">
        <v>4308.1940000000004</v>
      </c>
      <c r="M182" s="6">
        <v>4342.1170000000002</v>
      </c>
      <c r="N182" s="6">
        <v>4383.3500000000004</v>
      </c>
      <c r="O182" s="6">
        <v>4411.5919999999996</v>
      </c>
      <c r="P182" s="6">
        <v>4425</v>
      </c>
      <c r="Q182" s="6">
        <v>4452.0829999999996</v>
      </c>
      <c r="R182" s="6">
        <v>4466.1030000000001</v>
      </c>
      <c r="S182" s="6">
        <v>4472.1790000000001</v>
      </c>
      <c r="T182" s="6">
        <v>4486.5129999999999</v>
      </c>
      <c r="U182" s="6">
        <v>4493.7730000000001</v>
      </c>
      <c r="V182" s="6">
        <v>4508.8590000000004</v>
      </c>
      <c r="W182" s="6">
        <v>4524.3469999999998</v>
      </c>
      <c r="X182" s="6">
        <v>4543.5370000000003</v>
      </c>
      <c r="Y182" s="6">
        <v>4560.3500000000004</v>
      </c>
      <c r="Z182" s="6">
        <v>319.62900000000002</v>
      </c>
      <c r="AA182" s="7">
        <v>7.7859999999999999E-2</v>
      </c>
      <c r="AB182" s="6">
        <v>135.35</v>
      </c>
      <c r="AC182" s="7">
        <v>3.0589999999999999E-2</v>
      </c>
    </row>
    <row r="183" spans="1:29" hidden="1" x14ac:dyDescent="0.2">
      <c r="A183" s="5" t="s">
        <v>603</v>
      </c>
      <c r="B183" s="5" t="s">
        <v>604</v>
      </c>
      <c r="C183" s="5" t="s">
        <v>605</v>
      </c>
      <c r="D183" s="5" t="s">
        <v>49</v>
      </c>
      <c r="E183" s="5" t="s">
        <v>41</v>
      </c>
      <c r="F183" s="6">
        <v>724.18799999999999</v>
      </c>
      <c r="G183" s="6">
        <v>725.16899999999998</v>
      </c>
      <c r="H183" s="6">
        <v>726.12599999999998</v>
      </c>
      <c r="I183" s="6">
        <v>728.76099999999997</v>
      </c>
      <c r="J183" s="6">
        <v>731.61800000000005</v>
      </c>
      <c r="K183" s="6">
        <v>734.67</v>
      </c>
      <c r="L183" s="6">
        <v>739.88699999999994</v>
      </c>
      <c r="M183" s="6">
        <v>744.86800000000005</v>
      </c>
      <c r="N183" s="6">
        <v>750.87699999999995</v>
      </c>
      <c r="O183" s="6">
        <v>749.10400000000004</v>
      </c>
      <c r="P183" s="6">
        <v>746</v>
      </c>
      <c r="Q183" s="6">
        <v>747.07600000000002</v>
      </c>
      <c r="R183" s="6">
        <v>749.65</v>
      </c>
      <c r="S183" s="6">
        <v>751.79899999999998</v>
      </c>
      <c r="T183" s="6">
        <v>752.30700000000002</v>
      </c>
      <c r="U183" s="6">
        <v>757.77800000000002</v>
      </c>
      <c r="V183" s="6">
        <v>759.25300000000004</v>
      </c>
      <c r="W183" s="6">
        <v>762.39200000000005</v>
      </c>
      <c r="X183" s="6">
        <v>765.34299999999996</v>
      </c>
      <c r="Y183" s="6">
        <v>772.22199999999998</v>
      </c>
      <c r="Z183" s="6">
        <v>21.812000000000001</v>
      </c>
      <c r="AA183" s="7">
        <v>3.0120000000000001E-2</v>
      </c>
      <c r="AB183" s="6">
        <v>26.222000000000001</v>
      </c>
      <c r="AC183" s="7">
        <v>3.5150000000000001E-2</v>
      </c>
    </row>
    <row r="184" spans="1:29" hidden="1" x14ac:dyDescent="0.2">
      <c r="A184" s="5" t="s">
        <v>607</v>
      </c>
      <c r="B184" s="5" t="s">
        <v>608</v>
      </c>
      <c r="C184" s="5" t="s">
        <v>609</v>
      </c>
      <c r="D184" s="5" t="s">
        <v>106</v>
      </c>
      <c r="E184" s="5" t="s">
        <v>41</v>
      </c>
      <c r="F184" s="6">
        <v>2342.326</v>
      </c>
      <c r="G184" s="6">
        <v>2352.4259999999999</v>
      </c>
      <c r="H184" s="6">
        <v>2357.1089999999999</v>
      </c>
      <c r="I184" s="6">
        <v>2366.096</v>
      </c>
      <c r="J184" s="6">
        <v>2376.098</v>
      </c>
      <c r="K184" s="6">
        <v>2389.5549999999998</v>
      </c>
      <c r="L184" s="6">
        <v>2415.1410000000001</v>
      </c>
      <c r="M184" s="6">
        <v>2412.1039999999998</v>
      </c>
      <c r="N184" s="6">
        <v>2426.1350000000002</v>
      </c>
      <c r="O184" s="6">
        <v>2449.7779999999998</v>
      </c>
      <c r="P184" s="6">
        <v>2462</v>
      </c>
      <c r="Q184" s="6">
        <v>2460.8829999999998</v>
      </c>
      <c r="R184" s="6">
        <v>2481.203</v>
      </c>
      <c r="S184" s="6">
        <v>2482.5619999999999</v>
      </c>
      <c r="T184" s="6">
        <v>2493.4160000000002</v>
      </c>
      <c r="U184" s="6">
        <v>2491.2449999999999</v>
      </c>
      <c r="V184" s="6">
        <v>2495.6509999999998</v>
      </c>
      <c r="W184" s="6">
        <v>2508.3739999999998</v>
      </c>
      <c r="X184" s="6">
        <v>2514.8020000000001</v>
      </c>
      <c r="Y184" s="6">
        <v>2530.9119999999998</v>
      </c>
      <c r="Z184" s="6">
        <v>119.67400000000001</v>
      </c>
      <c r="AA184" s="7">
        <v>5.1090000000000003E-2</v>
      </c>
      <c r="AB184" s="6">
        <v>68.912000000000006</v>
      </c>
      <c r="AC184" s="7">
        <v>2.7990000000000001E-2</v>
      </c>
    </row>
    <row r="185" spans="1:29" hidden="1" x14ac:dyDescent="0.2">
      <c r="A185" s="5" t="s">
        <v>610</v>
      </c>
      <c r="B185" s="5" t="s">
        <v>611</v>
      </c>
      <c r="C185" s="5" t="s">
        <v>612</v>
      </c>
      <c r="D185" s="5" t="s">
        <v>40</v>
      </c>
      <c r="E185" s="5" t="s">
        <v>41</v>
      </c>
      <c r="F185" s="6">
        <v>24032.273000000001</v>
      </c>
      <c r="G185" s="6">
        <v>24134.876</v>
      </c>
      <c r="H185" s="6">
        <v>24418.931</v>
      </c>
      <c r="I185" s="6">
        <v>24706.992999999999</v>
      </c>
      <c r="J185" s="6">
        <v>25065.767</v>
      </c>
      <c r="K185" s="6">
        <v>25598.499</v>
      </c>
      <c r="L185" s="6">
        <v>26085.510999999999</v>
      </c>
      <c r="M185" s="6">
        <v>26688.098000000002</v>
      </c>
      <c r="N185" s="6">
        <v>27297.089</v>
      </c>
      <c r="O185" s="6">
        <v>27516.107</v>
      </c>
      <c r="P185" s="6">
        <v>27644</v>
      </c>
      <c r="Q185" s="6">
        <v>27887.402999999998</v>
      </c>
      <c r="R185" s="6">
        <v>28316.754000000001</v>
      </c>
      <c r="S185" s="6">
        <v>28868.969000000001</v>
      </c>
      <c r="T185" s="6">
        <v>29438.003000000001</v>
      </c>
      <c r="U185" s="6">
        <v>29813.16</v>
      </c>
      <c r="V185" s="6">
        <v>30334.554</v>
      </c>
      <c r="W185" s="6">
        <v>30589.714</v>
      </c>
      <c r="X185" s="6">
        <v>30654.414000000001</v>
      </c>
      <c r="Y185" s="6">
        <v>30773.9</v>
      </c>
      <c r="Z185" s="6">
        <v>3611.7269999999999</v>
      </c>
      <c r="AA185" s="7">
        <v>0.15029000000000001</v>
      </c>
      <c r="AB185" s="6">
        <v>3129.9</v>
      </c>
      <c r="AC185" s="7">
        <v>0.11322</v>
      </c>
    </row>
    <row r="186" spans="1:29" hidden="1" x14ac:dyDescent="0.2">
      <c r="A186" s="5" t="s">
        <v>613</v>
      </c>
      <c r="B186" s="5" t="s">
        <v>614</v>
      </c>
      <c r="C186" s="5" t="s">
        <v>615</v>
      </c>
      <c r="D186" s="5" t="s">
        <v>106</v>
      </c>
      <c r="E186" s="5" t="s">
        <v>41</v>
      </c>
      <c r="F186" s="6">
        <v>4459.7629999999999</v>
      </c>
      <c r="G186" s="6">
        <v>4498.4179999999997</v>
      </c>
      <c r="H186" s="6">
        <v>4526.5739999999996</v>
      </c>
      <c r="I186" s="6">
        <v>4562.8580000000002</v>
      </c>
      <c r="J186" s="6">
        <v>4600.9709999999995</v>
      </c>
      <c r="K186" s="6">
        <v>4645.6970000000001</v>
      </c>
      <c r="L186" s="6">
        <v>4714.0820000000003</v>
      </c>
      <c r="M186" s="6">
        <v>4726.4939999999997</v>
      </c>
      <c r="N186" s="6">
        <v>4772.2020000000002</v>
      </c>
      <c r="O186" s="6">
        <v>4836.8689999999997</v>
      </c>
      <c r="P186" s="6">
        <v>4879</v>
      </c>
      <c r="Q186" s="6">
        <v>4922.8969999999999</v>
      </c>
      <c r="R186" s="6">
        <v>4931.53</v>
      </c>
      <c r="S186" s="6">
        <v>4941.4769999999999</v>
      </c>
      <c r="T186" s="6">
        <v>4959.54</v>
      </c>
      <c r="U186" s="6">
        <v>5009.4880000000003</v>
      </c>
      <c r="V186" s="6">
        <v>5025.4620000000004</v>
      </c>
      <c r="W186" s="6">
        <v>5046.3440000000001</v>
      </c>
      <c r="X186" s="6">
        <v>5070.7089999999998</v>
      </c>
      <c r="Y186" s="6">
        <v>5086.9380000000001</v>
      </c>
      <c r="Z186" s="6">
        <v>419.23700000000002</v>
      </c>
      <c r="AA186" s="7">
        <v>9.4E-2</v>
      </c>
      <c r="AB186" s="6">
        <v>207.93799999999999</v>
      </c>
      <c r="AC186" s="7">
        <v>4.2619999999999998E-2</v>
      </c>
    </row>
    <row r="187" spans="1:29" hidden="1" x14ac:dyDescent="0.2">
      <c r="A187" s="5" t="s">
        <v>616</v>
      </c>
      <c r="B187" s="5" t="s">
        <v>617</v>
      </c>
      <c r="C187" s="5" t="s">
        <v>618</v>
      </c>
      <c r="D187" s="5" t="s">
        <v>40</v>
      </c>
      <c r="E187" s="5" t="s">
        <v>41</v>
      </c>
      <c r="F187" s="6">
        <v>1824.539</v>
      </c>
      <c r="G187" s="6">
        <v>1867.376</v>
      </c>
      <c r="H187" s="6">
        <v>1905.3430000000001</v>
      </c>
      <c r="I187" s="6">
        <v>1943.8030000000001</v>
      </c>
      <c r="J187" s="6">
        <v>1988.4290000000001</v>
      </c>
      <c r="K187" s="6">
        <v>2032.498</v>
      </c>
      <c r="L187" s="6">
        <v>2084.8330000000001</v>
      </c>
      <c r="M187" s="6">
        <v>2136.8490000000002</v>
      </c>
      <c r="N187" s="6">
        <v>2189.0340000000001</v>
      </c>
      <c r="O187" s="6">
        <v>2223.0839999999998</v>
      </c>
      <c r="P187" s="6">
        <v>2250</v>
      </c>
      <c r="Q187" s="6">
        <v>2276.377</v>
      </c>
      <c r="R187" s="6">
        <v>2284.143</v>
      </c>
      <c r="S187" s="6">
        <v>2291.7379999999998</v>
      </c>
      <c r="T187" s="6">
        <v>2311.9850000000001</v>
      </c>
      <c r="U187" s="6">
        <v>2323.5990000000002</v>
      </c>
      <c r="V187" s="6">
        <v>2340.6239999999998</v>
      </c>
      <c r="W187" s="6">
        <v>2365.3359999999998</v>
      </c>
      <c r="X187" s="6">
        <v>2384.2280000000001</v>
      </c>
      <c r="Y187" s="6">
        <v>2395.1909999999998</v>
      </c>
      <c r="Z187" s="6">
        <v>425.46100000000001</v>
      </c>
      <c r="AA187" s="7">
        <v>0.23319000000000001</v>
      </c>
      <c r="AB187" s="6">
        <v>145.191</v>
      </c>
      <c r="AC187" s="7">
        <v>6.4530000000000004E-2</v>
      </c>
    </row>
    <row r="188" spans="1:29" hidden="1" x14ac:dyDescent="0.2">
      <c r="A188" s="5" t="s">
        <v>619</v>
      </c>
      <c r="B188" s="5" t="s">
        <v>620</v>
      </c>
      <c r="C188" s="5" t="s">
        <v>621</v>
      </c>
      <c r="D188" s="5" t="s">
        <v>49</v>
      </c>
      <c r="E188" s="5" t="s">
        <v>41</v>
      </c>
      <c r="F188" s="6">
        <v>175.45500000000001</v>
      </c>
      <c r="G188" s="6">
        <v>181.64400000000001</v>
      </c>
      <c r="H188" s="6">
        <v>187.67599999999999</v>
      </c>
      <c r="I188" s="6">
        <v>194.30500000000001</v>
      </c>
      <c r="J188" s="6">
        <v>201.1</v>
      </c>
      <c r="K188" s="6">
        <v>207.84100000000001</v>
      </c>
      <c r="L188" s="6">
        <v>215.67</v>
      </c>
      <c r="M188" s="6">
        <v>222.667</v>
      </c>
      <c r="N188" s="6">
        <v>230.501</v>
      </c>
      <c r="O188" s="6">
        <v>236.767</v>
      </c>
      <c r="P188" s="6">
        <v>242</v>
      </c>
      <c r="Q188" s="6">
        <v>241.69300000000001</v>
      </c>
      <c r="R188" s="6">
        <v>241.50399999999999</v>
      </c>
      <c r="S188" s="6">
        <v>241.48699999999999</v>
      </c>
      <c r="T188" s="6">
        <v>242.63300000000001</v>
      </c>
      <c r="U188" s="6">
        <v>243.18100000000001</v>
      </c>
      <c r="V188" s="6">
        <v>243.178</v>
      </c>
      <c r="W188" s="6">
        <v>244.21</v>
      </c>
      <c r="X188" s="6">
        <v>245.131</v>
      </c>
      <c r="Y188" s="6">
        <v>244.62299999999999</v>
      </c>
      <c r="Z188" s="6">
        <v>66.545000000000002</v>
      </c>
      <c r="AA188" s="7">
        <v>0.37927</v>
      </c>
      <c r="AB188" s="6">
        <v>2.6230000000000002</v>
      </c>
      <c r="AC188" s="7">
        <v>1.0840000000000001E-2</v>
      </c>
    </row>
    <row r="189" spans="1:29" hidden="1" x14ac:dyDescent="0.2">
      <c r="A189" s="5" t="s">
        <v>622</v>
      </c>
      <c r="B189" s="5" t="s">
        <v>623</v>
      </c>
      <c r="C189" s="5" t="s">
        <v>624</v>
      </c>
      <c r="D189" s="5" t="s">
        <v>55</v>
      </c>
      <c r="E189" s="5" t="s">
        <v>41</v>
      </c>
      <c r="F189" s="6">
        <v>3385.1610000000001</v>
      </c>
      <c r="G189" s="6">
        <v>3542.9070000000002</v>
      </c>
      <c r="H189" s="6">
        <v>3687.5129999999999</v>
      </c>
      <c r="I189" s="6">
        <v>3798.6559999999999</v>
      </c>
      <c r="J189" s="6">
        <v>3926.5149999999999</v>
      </c>
      <c r="K189" s="6">
        <v>4067.3</v>
      </c>
      <c r="L189" s="6">
        <v>4208.7730000000001</v>
      </c>
      <c r="M189" s="6">
        <v>4329.2640000000001</v>
      </c>
      <c r="N189" s="6">
        <v>4460.232</v>
      </c>
      <c r="O189" s="6">
        <v>4582.0379999999996</v>
      </c>
      <c r="P189" s="6">
        <v>4681</v>
      </c>
      <c r="Q189" s="6">
        <v>4721.7259999999997</v>
      </c>
      <c r="R189" s="6">
        <v>4748.9690000000001</v>
      </c>
      <c r="S189" s="6">
        <v>4776.67</v>
      </c>
      <c r="T189" s="6">
        <v>4815.3980000000001</v>
      </c>
      <c r="U189" s="6">
        <v>4837.3059999999996</v>
      </c>
      <c r="V189" s="6">
        <v>4875.5680000000002</v>
      </c>
      <c r="W189" s="6">
        <v>4910.54</v>
      </c>
      <c r="X189" s="6">
        <v>4940.0910000000003</v>
      </c>
      <c r="Y189" s="6">
        <v>4980.4229999999998</v>
      </c>
      <c r="Z189" s="6">
        <v>1295.8389999999999</v>
      </c>
      <c r="AA189" s="7">
        <v>0.38279999999999997</v>
      </c>
      <c r="AB189" s="6">
        <v>299.423</v>
      </c>
      <c r="AC189" s="7">
        <v>6.3969999999999999E-2</v>
      </c>
    </row>
    <row r="190" spans="1:29" hidden="1" x14ac:dyDescent="0.2">
      <c r="A190" s="5" t="s">
        <v>625</v>
      </c>
      <c r="B190" s="5" t="s">
        <v>626</v>
      </c>
      <c r="C190" s="5" t="s">
        <v>627</v>
      </c>
      <c r="D190" s="5" t="s">
        <v>49</v>
      </c>
      <c r="E190" s="5" t="s">
        <v>41</v>
      </c>
      <c r="F190" s="6">
        <v>245.92599999999999</v>
      </c>
      <c r="G190" s="6">
        <v>246.78200000000001</v>
      </c>
      <c r="H190" s="6">
        <v>248.458</v>
      </c>
      <c r="I190" s="6">
        <v>249.84100000000001</v>
      </c>
      <c r="J190" s="6">
        <v>251.44399999999999</v>
      </c>
      <c r="K190" s="6">
        <v>254.041</v>
      </c>
      <c r="L190" s="6">
        <v>257.87099999999998</v>
      </c>
      <c r="M190" s="6">
        <v>260.95800000000003</v>
      </c>
      <c r="N190" s="6">
        <v>263.20699999999999</v>
      </c>
      <c r="O190" s="6">
        <v>265.10599999999999</v>
      </c>
      <c r="P190" s="6">
        <v>266</v>
      </c>
      <c r="Q190" s="6">
        <v>268.839</v>
      </c>
      <c r="R190" s="6">
        <v>270.08499999999998</v>
      </c>
      <c r="S190" s="6">
        <v>271.72000000000003</v>
      </c>
      <c r="T190" s="6">
        <v>274.25700000000001</v>
      </c>
      <c r="U190" s="6">
        <v>276.63299999999998</v>
      </c>
      <c r="V190" s="6">
        <v>275.87400000000002</v>
      </c>
      <c r="W190" s="6">
        <v>281.42899999999997</v>
      </c>
      <c r="X190" s="6">
        <v>282.99799999999999</v>
      </c>
      <c r="Y190" s="6">
        <v>284.44900000000001</v>
      </c>
      <c r="Z190" s="6">
        <v>20.074000000000002</v>
      </c>
      <c r="AA190" s="7">
        <v>8.1629999999999994E-2</v>
      </c>
      <c r="AB190" s="6">
        <v>18.449000000000002</v>
      </c>
      <c r="AC190" s="7">
        <v>6.9360000000000005E-2</v>
      </c>
    </row>
    <row r="191" spans="1:29" hidden="1" x14ac:dyDescent="0.2">
      <c r="A191" s="5" t="s">
        <v>628</v>
      </c>
      <c r="B191" s="5" t="s">
        <v>629</v>
      </c>
      <c r="C191" s="5" t="s">
        <v>630</v>
      </c>
      <c r="D191" s="5" t="s">
        <v>49</v>
      </c>
      <c r="E191" s="5" t="s">
        <v>41</v>
      </c>
      <c r="F191" s="6">
        <v>425.97</v>
      </c>
      <c r="G191" s="6">
        <v>436.52100000000002</v>
      </c>
      <c r="H191" s="6">
        <v>446.142</v>
      </c>
      <c r="I191" s="6">
        <v>456.26499999999999</v>
      </c>
      <c r="J191" s="6">
        <v>465.65</v>
      </c>
      <c r="K191" s="6">
        <v>476.36700000000002</v>
      </c>
      <c r="L191" s="6">
        <v>489.06700000000001</v>
      </c>
      <c r="M191" s="6">
        <v>500.45499999999998</v>
      </c>
      <c r="N191" s="6">
        <v>512.99900000000002</v>
      </c>
      <c r="O191" s="6">
        <v>523.226</v>
      </c>
      <c r="P191" s="6">
        <v>531</v>
      </c>
      <c r="Q191" s="6">
        <v>533.60699999999997</v>
      </c>
      <c r="R191" s="6">
        <v>535.39</v>
      </c>
      <c r="S191" s="6">
        <v>537.19500000000005</v>
      </c>
      <c r="T191" s="6">
        <v>541.34500000000003</v>
      </c>
      <c r="U191" s="6">
        <v>546.80399999999997</v>
      </c>
      <c r="V191" s="6">
        <v>548.48</v>
      </c>
      <c r="W191" s="6">
        <v>556.47500000000002</v>
      </c>
      <c r="X191" s="6">
        <v>565.42700000000002</v>
      </c>
      <c r="Y191" s="6">
        <v>574.87</v>
      </c>
      <c r="Z191" s="6">
        <v>105.03</v>
      </c>
      <c r="AA191" s="7">
        <v>0.24657000000000001</v>
      </c>
      <c r="AB191" s="6">
        <v>43.87</v>
      </c>
      <c r="AC191" s="7">
        <v>8.2619999999999999E-2</v>
      </c>
    </row>
    <row r="192" spans="1:29" hidden="1" x14ac:dyDescent="0.2">
      <c r="A192" s="5" t="s">
        <v>631</v>
      </c>
      <c r="B192" s="5" t="s">
        <v>632</v>
      </c>
      <c r="C192" s="5" t="s">
        <v>633</v>
      </c>
      <c r="D192" s="5" t="s">
        <v>106</v>
      </c>
      <c r="E192" s="5" t="s">
        <v>41</v>
      </c>
      <c r="F192" s="6">
        <v>719.81500000000005</v>
      </c>
      <c r="G192" s="6">
        <v>744.24099999999999</v>
      </c>
      <c r="H192" s="6">
        <v>772.46600000000001</v>
      </c>
      <c r="I192" s="6">
        <v>801.45500000000004</v>
      </c>
      <c r="J192" s="6">
        <v>831.44600000000003</v>
      </c>
      <c r="K192" s="6">
        <v>863.351</v>
      </c>
      <c r="L192" s="6">
        <v>900.51900000000001</v>
      </c>
      <c r="M192" s="6">
        <v>938.76199999999994</v>
      </c>
      <c r="N192" s="6">
        <v>985.85199999999998</v>
      </c>
      <c r="O192" s="6">
        <v>1024.18</v>
      </c>
      <c r="P192" s="6">
        <v>1049</v>
      </c>
      <c r="Q192" s="6">
        <v>1063.8340000000001</v>
      </c>
      <c r="R192" s="6">
        <v>1075.106</v>
      </c>
      <c r="S192" s="6">
        <v>1089.617</v>
      </c>
      <c r="T192" s="6">
        <v>1103.174</v>
      </c>
      <c r="U192" s="6">
        <v>1113.521</v>
      </c>
      <c r="V192" s="6">
        <v>1119.3610000000001</v>
      </c>
      <c r="W192" s="6">
        <v>1134.2919999999999</v>
      </c>
      <c r="X192" s="6">
        <v>1154.0309999999999</v>
      </c>
      <c r="Y192" s="6">
        <v>1174.4549999999999</v>
      </c>
      <c r="Z192" s="6">
        <v>329.185</v>
      </c>
      <c r="AA192" s="7">
        <v>0.45732</v>
      </c>
      <c r="AB192" s="6">
        <v>125.455</v>
      </c>
      <c r="AC192" s="7">
        <v>0.11959</v>
      </c>
    </row>
    <row r="193" spans="1:29" hidden="1" x14ac:dyDescent="0.2">
      <c r="A193" s="5" t="s">
        <v>634</v>
      </c>
      <c r="B193" s="5" t="s">
        <v>635</v>
      </c>
      <c r="C193" s="5" t="s">
        <v>636</v>
      </c>
      <c r="D193" s="5" t="s">
        <v>106</v>
      </c>
      <c r="E193" s="5" t="s">
        <v>41</v>
      </c>
      <c r="F193" s="6">
        <v>2320.1239999999998</v>
      </c>
      <c r="G193" s="6">
        <v>2373.1109999999999</v>
      </c>
      <c r="H193" s="6">
        <v>2420.2919999999999</v>
      </c>
      <c r="I193" s="6">
        <v>2471.5790000000002</v>
      </c>
      <c r="J193" s="6">
        <v>2523.683</v>
      </c>
      <c r="K193" s="6">
        <v>2579.3000000000002</v>
      </c>
      <c r="L193" s="6">
        <v>2648.1190000000001</v>
      </c>
      <c r="M193" s="6">
        <v>2685.3919999999998</v>
      </c>
      <c r="N193" s="6">
        <v>2741.2919999999999</v>
      </c>
      <c r="O193" s="6">
        <v>2808.1509999999998</v>
      </c>
      <c r="P193" s="6">
        <v>2862</v>
      </c>
      <c r="Q193" s="6">
        <v>2881.3180000000002</v>
      </c>
      <c r="R193" s="6">
        <v>2917.797</v>
      </c>
      <c r="S193" s="6">
        <v>2944.7689999999998</v>
      </c>
      <c r="T193" s="6">
        <v>2960.3</v>
      </c>
      <c r="U193" s="6">
        <v>2978.942</v>
      </c>
      <c r="V193" s="6">
        <v>2986.5120000000002</v>
      </c>
      <c r="W193" s="6">
        <v>2988.8069999999998</v>
      </c>
      <c r="X193" s="6">
        <v>2999.9079999999999</v>
      </c>
      <c r="Y193" s="6">
        <v>3007.538</v>
      </c>
      <c r="Z193" s="6">
        <v>541.87599999999998</v>
      </c>
      <c r="AA193" s="7">
        <v>0.23355000000000001</v>
      </c>
      <c r="AB193" s="6">
        <v>145.53800000000001</v>
      </c>
      <c r="AC193" s="7">
        <v>5.0849999999999999E-2</v>
      </c>
    </row>
    <row r="194" spans="1:29" hidden="1" x14ac:dyDescent="0.2">
      <c r="A194" s="5" t="s">
        <v>637</v>
      </c>
      <c r="B194" s="5" t="s">
        <v>638</v>
      </c>
      <c r="C194" s="5" t="s">
        <v>639</v>
      </c>
      <c r="D194" s="5" t="s">
        <v>66</v>
      </c>
      <c r="E194" s="5" t="s">
        <v>41</v>
      </c>
      <c r="F194" s="6">
        <v>3275.4090000000001</v>
      </c>
      <c r="G194" s="6">
        <v>3437.3760000000002</v>
      </c>
      <c r="H194" s="6">
        <v>3615.2280000000001</v>
      </c>
      <c r="I194" s="6">
        <v>3783</v>
      </c>
      <c r="J194" s="6">
        <v>3961.35</v>
      </c>
      <c r="K194" s="6">
        <v>4138.9290000000001</v>
      </c>
      <c r="L194" s="6">
        <v>4336.8419999999996</v>
      </c>
      <c r="M194" s="6">
        <v>4528.0569999999998</v>
      </c>
      <c r="N194" s="6">
        <v>4685.4579999999996</v>
      </c>
      <c r="O194" s="6">
        <v>4818.72</v>
      </c>
      <c r="P194" s="6">
        <v>4939</v>
      </c>
      <c r="Q194" s="6">
        <v>4938.7070000000003</v>
      </c>
      <c r="R194" s="6">
        <v>4958.6750000000002</v>
      </c>
      <c r="S194" s="6">
        <v>5010.1639999999998</v>
      </c>
      <c r="T194" s="6">
        <v>5087.4740000000002</v>
      </c>
      <c r="U194" s="6">
        <v>5167.25</v>
      </c>
      <c r="V194" s="6">
        <v>5224.1540000000005</v>
      </c>
      <c r="W194" s="6">
        <v>5346.6580000000004</v>
      </c>
      <c r="X194" s="6">
        <v>5474.6490000000003</v>
      </c>
      <c r="Y194" s="6">
        <v>5565.6850000000004</v>
      </c>
      <c r="Z194" s="6">
        <v>1663.5909999999999</v>
      </c>
      <c r="AA194" s="7">
        <v>0.50790000000000002</v>
      </c>
      <c r="AB194" s="6">
        <v>626.68499999999995</v>
      </c>
      <c r="AC194" s="7">
        <v>0.12687999999999999</v>
      </c>
    </row>
    <row r="195" spans="1:29" hidden="1" x14ac:dyDescent="0.2">
      <c r="A195" s="5" t="s">
        <v>640</v>
      </c>
      <c r="B195" s="5" t="s">
        <v>641</v>
      </c>
      <c r="C195" s="5" t="s">
        <v>642</v>
      </c>
      <c r="D195" s="5" t="s">
        <v>62</v>
      </c>
      <c r="E195" s="5" t="s">
        <v>41</v>
      </c>
      <c r="F195" s="6">
        <v>3827.0459999999998</v>
      </c>
      <c r="G195" s="6">
        <v>3871.7750000000001</v>
      </c>
      <c r="H195" s="6">
        <v>3917.7109999999998</v>
      </c>
      <c r="I195" s="6">
        <v>3973.2370000000001</v>
      </c>
      <c r="J195" s="6">
        <v>4065.8229999999999</v>
      </c>
      <c r="K195" s="6">
        <v>4101.5820000000003</v>
      </c>
      <c r="L195" s="6">
        <v>4107.6419999999998</v>
      </c>
      <c r="M195" s="6">
        <v>4151.5320000000002</v>
      </c>
      <c r="N195" s="6">
        <v>4193.9030000000002</v>
      </c>
      <c r="O195" s="6">
        <v>4221.7730000000001</v>
      </c>
      <c r="P195" s="6">
        <v>4258</v>
      </c>
      <c r="Q195" s="6">
        <v>4291.6580000000004</v>
      </c>
      <c r="R195" s="6">
        <v>4338.7700000000004</v>
      </c>
      <c r="S195" s="6">
        <v>4391.9920000000002</v>
      </c>
      <c r="T195" s="6">
        <v>4432.8109999999997</v>
      </c>
      <c r="U195" s="6">
        <v>4487.2619999999997</v>
      </c>
      <c r="V195" s="6">
        <v>4572.5990000000002</v>
      </c>
      <c r="W195" s="6">
        <v>4717.6620000000003</v>
      </c>
      <c r="X195" s="6">
        <v>4756.4449999999997</v>
      </c>
      <c r="Y195" s="6">
        <v>4794.6000000000004</v>
      </c>
      <c r="Z195" s="6">
        <v>430.95400000000001</v>
      </c>
      <c r="AA195" s="7">
        <v>0.11261</v>
      </c>
      <c r="AB195" s="6">
        <v>536.6</v>
      </c>
      <c r="AC195" s="7">
        <v>0.12601999999999999</v>
      </c>
    </row>
    <row r="196" spans="1:29" hidden="1" x14ac:dyDescent="0.2">
      <c r="A196" s="5" t="s">
        <v>643</v>
      </c>
      <c r="B196" s="5" t="s">
        <v>644</v>
      </c>
      <c r="C196" s="5" t="s">
        <v>645</v>
      </c>
      <c r="D196" s="5" t="s">
        <v>106</v>
      </c>
      <c r="E196" s="5" t="s">
        <v>41</v>
      </c>
      <c r="F196" s="6">
        <v>152.756</v>
      </c>
      <c r="G196" s="6">
        <v>151.916</v>
      </c>
      <c r="H196" s="6">
        <v>151.95699999999999</v>
      </c>
      <c r="I196" s="6">
        <v>152.21199999999999</v>
      </c>
      <c r="J196" s="6">
        <v>152.69900000000001</v>
      </c>
      <c r="K196" s="6">
        <v>153.55799999999999</v>
      </c>
      <c r="L196" s="6">
        <v>155.33199999999999</v>
      </c>
      <c r="M196" s="6">
        <v>157.24600000000001</v>
      </c>
      <c r="N196" s="6">
        <v>160.54499999999999</v>
      </c>
      <c r="O196" s="6">
        <v>162.33799999999999</v>
      </c>
      <c r="P196" s="6">
        <v>162</v>
      </c>
      <c r="Q196" s="6">
        <v>162.75700000000001</v>
      </c>
      <c r="R196" s="6">
        <v>162.66800000000001</v>
      </c>
      <c r="S196" s="6">
        <v>163.47999999999999</v>
      </c>
      <c r="T196" s="6">
        <v>163.47999999999999</v>
      </c>
      <c r="U196" s="6">
        <v>165.96</v>
      </c>
      <c r="V196" s="6">
        <v>166.75399999999999</v>
      </c>
      <c r="W196" s="6">
        <v>166.13900000000001</v>
      </c>
      <c r="X196" s="6">
        <v>163.33600000000001</v>
      </c>
      <c r="Y196" s="6">
        <v>163.108</v>
      </c>
      <c r="Z196" s="6">
        <v>9.2439999999999998</v>
      </c>
      <c r="AA196" s="7">
        <v>6.0510000000000001E-2</v>
      </c>
      <c r="AB196" s="6">
        <v>1.1080000000000001</v>
      </c>
      <c r="AC196" s="7">
        <v>6.8399999999999997E-3</v>
      </c>
    </row>
    <row r="197" spans="1:29" hidden="1" x14ac:dyDescent="0.2">
      <c r="A197" s="5" t="s">
        <v>647</v>
      </c>
      <c r="B197" s="5" t="s">
        <v>648</v>
      </c>
      <c r="C197" s="5" t="s">
        <v>649</v>
      </c>
      <c r="D197" s="5" t="s">
        <v>49</v>
      </c>
      <c r="E197" s="5" t="s">
        <v>41</v>
      </c>
      <c r="F197" s="6">
        <v>651.93200000000002</v>
      </c>
      <c r="G197" s="6">
        <v>644.50199999999995</v>
      </c>
      <c r="H197" s="6">
        <v>645.06799999999998</v>
      </c>
      <c r="I197" s="6">
        <v>641.12599999999998</v>
      </c>
      <c r="J197" s="6">
        <v>643.096</v>
      </c>
      <c r="K197" s="6">
        <v>641.82899999999995</v>
      </c>
      <c r="L197" s="6">
        <v>647.13300000000004</v>
      </c>
      <c r="M197" s="6">
        <v>654.58799999999997</v>
      </c>
      <c r="N197" s="6">
        <v>657.61699999999996</v>
      </c>
      <c r="O197" s="6">
        <v>653.49699999999996</v>
      </c>
      <c r="P197" s="6">
        <v>651</v>
      </c>
      <c r="Q197" s="6">
        <v>658.71400000000006</v>
      </c>
      <c r="R197" s="6">
        <v>664.96400000000006</v>
      </c>
      <c r="S197" s="6">
        <v>668.39700000000005</v>
      </c>
      <c r="T197" s="6">
        <v>671.39200000000005</v>
      </c>
      <c r="U197" s="6">
        <v>674.53</v>
      </c>
      <c r="V197" s="6">
        <v>684.62099999999998</v>
      </c>
      <c r="W197" s="6">
        <v>690.42600000000004</v>
      </c>
      <c r="X197" s="6">
        <v>695.42600000000004</v>
      </c>
      <c r="Y197" s="6">
        <v>703.73800000000006</v>
      </c>
      <c r="Z197" s="6">
        <v>-0.93200000000000005</v>
      </c>
      <c r="AA197" s="7" t="s">
        <v>1301</v>
      </c>
      <c r="AB197" s="6">
        <v>52.738</v>
      </c>
      <c r="AC197" s="7">
        <v>8.1009999999999999E-2</v>
      </c>
    </row>
    <row r="198" spans="1:29" hidden="1" x14ac:dyDescent="0.2">
      <c r="A198" s="5" t="s">
        <v>651</v>
      </c>
      <c r="B198" s="5" t="s">
        <v>652</v>
      </c>
      <c r="C198" s="5" t="s">
        <v>653</v>
      </c>
      <c r="D198" s="5" t="s">
        <v>62</v>
      </c>
      <c r="E198" s="5" t="s">
        <v>41</v>
      </c>
      <c r="F198" s="6">
        <v>13384.54</v>
      </c>
      <c r="G198" s="6">
        <v>13847.821</v>
      </c>
      <c r="H198" s="6">
        <v>14502.22</v>
      </c>
      <c r="I198" s="6">
        <v>15216.646000000001</v>
      </c>
      <c r="J198" s="6">
        <v>16185.138999999999</v>
      </c>
      <c r="K198" s="6">
        <v>17689.829000000002</v>
      </c>
      <c r="L198" s="6">
        <v>18833.659</v>
      </c>
      <c r="M198" s="6">
        <v>19692.785</v>
      </c>
      <c r="N198" s="6">
        <v>20404.276000000002</v>
      </c>
      <c r="O198" s="6">
        <v>21113.605</v>
      </c>
      <c r="P198" s="6">
        <v>21670</v>
      </c>
      <c r="Q198" s="6">
        <v>22299.87</v>
      </c>
      <c r="R198" s="6">
        <v>22848.323</v>
      </c>
      <c r="S198" s="6">
        <v>23398.521000000001</v>
      </c>
      <c r="T198" s="6">
        <v>23787.228999999999</v>
      </c>
      <c r="U198" s="6">
        <v>24092.04</v>
      </c>
      <c r="V198" s="6">
        <v>24518.994999999999</v>
      </c>
      <c r="W198" s="6">
        <v>24996.348999999998</v>
      </c>
      <c r="X198" s="6">
        <v>25599.537</v>
      </c>
      <c r="Y198" s="6">
        <v>26207.138999999999</v>
      </c>
      <c r="Z198" s="6">
        <v>8285.4599999999991</v>
      </c>
      <c r="AA198" s="7">
        <v>0.61902999999999997</v>
      </c>
      <c r="AB198" s="6">
        <v>4537.1390000000001</v>
      </c>
      <c r="AC198" s="7">
        <v>0.20937</v>
      </c>
    </row>
    <row r="199" spans="1:29" hidden="1" x14ac:dyDescent="0.2">
      <c r="A199" s="5" t="s">
        <v>654</v>
      </c>
      <c r="B199" s="5" t="s">
        <v>655</v>
      </c>
      <c r="C199" s="5" t="s">
        <v>656</v>
      </c>
      <c r="D199" s="5" t="s">
        <v>106</v>
      </c>
      <c r="E199" s="5" t="s">
        <v>41</v>
      </c>
      <c r="F199" s="6">
        <v>811.81</v>
      </c>
      <c r="G199" s="6">
        <v>818.12699999999995</v>
      </c>
      <c r="H199" s="6">
        <v>822.61</v>
      </c>
      <c r="I199" s="6">
        <v>828.57899999999995</v>
      </c>
      <c r="J199" s="6">
        <v>834.87199999999996</v>
      </c>
      <c r="K199" s="6">
        <v>842.51099999999997</v>
      </c>
      <c r="L199" s="6">
        <v>854.32799999999997</v>
      </c>
      <c r="M199" s="6">
        <v>856.26499999999999</v>
      </c>
      <c r="N199" s="6">
        <v>864.01800000000003</v>
      </c>
      <c r="O199" s="6">
        <v>874.99300000000005</v>
      </c>
      <c r="P199" s="6">
        <v>882</v>
      </c>
      <c r="Q199" s="6">
        <v>888.05899999999997</v>
      </c>
      <c r="R199" s="6">
        <v>895.88900000000001</v>
      </c>
      <c r="S199" s="6">
        <v>897.24800000000005</v>
      </c>
      <c r="T199" s="6">
        <v>902.76599999999996</v>
      </c>
      <c r="U199" s="6">
        <v>855.41</v>
      </c>
      <c r="V199" s="6">
        <v>879.40800000000002</v>
      </c>
      <c r="W199" s="6">
        <v>888.76800000000003</v>
      </c>
      <c r="X199" s="6">
        <v>893.84</v>
      </c>
      <c r="Y199" s="6">
        <v>903.03899999999999</v>
      </c>
      <c r="Z199" s="6">
        <v>70.19</v>
      </c>
      <c r="AA199" s="7">
        <v>8.6459999999999995E-2</v>
      </c>
      <c r="AB199" s="6">
        <v>21.039000000000001</v>
      </c>
      <c r="AC199" s="7">
        <v>2.385E-2</v>
      </c>
    </row>
    <row r="200" spans="1:29" hidden="1" x14ac:dyDescent="0.2">
      <c r="A200" s="5" t="s">
        <v>659</v>
      </c>
      <c r="B200" s="5" t="s">
        <v>660</v>
      </c>
      <c r="C200" s="5" t="s">
        <v>661</v>
      </c>
      <c r="D200" s="5" t="s">
        <v>62</v>
      </c>
      <c r="E200" s="5" t="s">
        <v>41</v>
      </c>
      <c r="F200" s="6">
        <v>137.065</v>
      </c>
      <c r="G200" s="6">
        <v>137.83500000000001</v>
      </c>
      <c r="H200" s="6">
        <v>139.142</v>
      </c>
      <c r="I200" s="6">
        <v>141.249</v>
      </c>
      <c r="J200" s="6">
        <v>143.33000000000001</v>
      </c>
      <c r="K200" s="6">
        <v>145.58500000000001</v>
      </c>
      <c r="L200" s="6">
        <v>146.94300000000001</v>
      </c>
      <c r="M200" s="6">
        <v>147.48699999999999</v>
      </c>
      <c r="N200" s="6">
        <v>148.411</v>
      </c>
      <c r="O200" s="6">
        <v>148.67500000000001</v>
      </c>
      <c r="P200" s="6">
        <v>149</v>
      </c>
      <c r="Q200" s="6">
        <v>151.41999999999999</v>
      </c>
      <c r="R200" s="6">
        <v>151.31399999999999</v>
      </c>
      <c r="S200" s="6">
        <v>150.946</v>
      </c>
      <c r="T200" s="6">
        <v>150.91200000000001</v>
      </c>
      <c r="U200" s="6">
        <v>151.09100000000001</v>
      </c>
      <c r="V200" s="6">
        <v>153.166</v>
      </c>
      <c r="W200" s="6">
        <v>154.80000000000001</v>
      </c>
      <c r="X200" s="6">
        <v>156.85</v>
      </c>
      <c r="Y200" s="6">
        <v>158.875</v>
      </c>
      <c r="Z200" s="6">
        <v>11.935</v>
      </c>
      <c r="AA200" s="7">
        <v>8.7080000000000005E-2</v>
      </c>
      <c r="AB200" s="6">
        <v>9.875</v>
      </c>
      <c r="AC200" s="7">
        <v>6.6280000000000006E-2</v>
      </c>
    </row>
    <row r="201" spans="1:29" hidden="1" x14ac:dyDescent="0.2">
      <c r="A201" s="5" t="s">
        <v>662</v>
      </c>
      <c r="B201" s="5" t="s">
        <v>663</v>
      </c>
      <c r="C201" s="5" t="s">
        <v>664</v>
      </c>
      <c r="D201" s="5" t="s">
        <v>40</v>
      </c>
      <c r="E201" s="5" t="s">
        <v>41</v>
      </c>
      <c r="F201" s="6">
        <v>703.447</v>
      </c>
      <c r="G201" s="6">
        <v>708.90200000000004</v>
      </c>
      <c r="H201" s="6">
        <v>712.524</v>
      </c>
      <c r="I201" s="6">
        <v>716.36099999999999</v>
      </c>
      <c r="J201" s="6">
        <v>722.50400000000002</v>
      </c>
      <c r="K201" s="6">
        <v>728.43399999999997</v>
      </c>
      <c r="L201" s="6">
        <v>737.30700000000002</v>
      </c>
      <c r="M201" s="6">
        <v>745.86699999999996</v>
      </c>
      <c r="N201" s="6">
        <v>754.47</v>
      </c>
      <c r="O201" s="6">
        <v>756.89099999999996</v>
      </c>
      <c r="P201" s="6">
        <v>757</v>
      </c>
      <c r="Q201" s="6">
        <v>757.42700000000002</v>
      </c>
      <c r="R201" s="6">
        <v>758.96699999999998</v>
      </c>
      <c r="S201" s="6">
        <v>759.87400000000002</v>
      </c>
      <c r="T201" s="6">
        <v>760.71299999999997</v>
      </c>
      <c r="U201" s="6">
        <v>761.45399999999995</v>
      </c>
      <c r="V201" s="6">
        <v>764.35799999999995</v>
      </c>
      <c r="W201" s="6">
        <v>768.98599999999999</v>
      </c>
      <c r="X201" s="6">
        <v>776.95600000000002</v>
      </c>
      <c r="Y201" s="6">
        <v>783.92</v>
      </c>
      <c r="Z201" s="6">
        <v>53.552999999999997</v>
      </c>
      <c r="AA201" s="7">
        <v>7.6130000000000003E-2</v>
      </c>
      <c r="AB201" s="6">
        <v>26.92</v>
      </c>
      <c r="AC201" s="7">
        <v>3.5560000000000001E-2</v>
      </c>
    </row>
    <row r="202" spans="1:29" hidden="1" x14ac:dyDescent="0.2">
      <c r="A202" s="5" t="s">
        <v>665</v>
      </c>
      <c r="B202" s="5" t="s">
        <v>666</v>
      </c>
      <c r="C202" s="5" t="s">
        <v>667</v>
      </c>
      <c r="D202" s="5" t="s">
        <v>66</v>
      </c>
      <c r="E202" s="5" t="s">
        <v>41</v>
      </c>
      <c r="F202" s="6">
        <v>22137.978999999999</v>
      </c>
      <c r="G202" s="6">
        <v>22557.394</v>
      </c>
      <c r="H202" s="6">
        <v>23079.850999999999</v>
      </c>
      <c r="I202" s="6">
        <v>23535.789000000001</v>
      </c>
      <c r="J202" s="6">
        <v>24055.928</v>
      </c>
      <c r="K202" s="6">
        <v>24568.14</v>
      </c>
      <c r="L202" s="6">
        <v>25196.01</v>
      </c>
      <c r="M202" s="6">
        <v>25778.712</v>
      </c>
      <c r="N202" s="6">
        <v>26167.87</v>
      </c>
      <c r="O202" s="6">
        <v>26426.965</v>
      </c>
      <c r="P202" s="6">
        <v>26623</v>
      </c>
      <c r="Q202" s="6">
        <v>26777.879000000001</v>
      </c>
      <c r="R202" s="6">
        <v>26894.85</v>
      </c>
      <c r="S202" s="6">
        <v>27177.285</v>
      </c>
      <c r="T202" s="6">
        <v>27450.423999999999</v>
      </c>
      <c r="U202" s="6">
        <v>27859.341</v>
      </c>
      <c r="V202" s="6">
        <v>28224.952000000001</v>
      </c>
      <c r="W202" s="6">
        <v>28676.017</v>
      </c>
      <c r="X202" s="6">
        <v>29266.562000000002</v>
      </c>
      <c r="Y202" s="6">
        <v>29651.503000000001</v>
      </c>
      <c r="Z202" s="6">
        <v>4485.0209999999997</v>
      </c>
      <c r="AA202" s="7">
        <v>0.20258999999999999</v>
      </c>
      <c r="AB202" s="6">
        <v>3028.5030000000002</v>
      </c>
      <c r="AC202" s="7">
        <v>0.11376</v>
      </c>
    </row>
    <row r="203" spans="1:29" hidden="1" x14ac:dyDescent="0.2">
      <c r="A203" s="5" t="s">
        <v>668</v>
      </c>
      <c r="B203" s="5" t="s">
        <v>669</v>
      </c>
      <c r="C203" s="5" t="s">
        <v>670</v>
      </c>
      <c r="D203" s="5" t="s">
        <v>40</v>
      </c>
      <c r="E203" s="5" t="s">
        <v>41</v>
      </c>
      <c r="F203" s="6">
        <v>4456.92</v>
      </c>
      <c r="G203" s="6">
        <v>4581.6970000000001</v>
      </c>
      <c r="H203" s="6">
        <v>4714.8040000000001</v>
      </c>
      <c r="I203" s="6">
        <v>4862.3509999999997</v>
      </c>
      <c r="J203" s="6">
        <v>5026.0619999999999</v>
      </c>
      <c r="K203" s="6">
        <v>5204.143</v>
      </c>
      <c r="L203" s="6">
        <v>5419.9260000000004</v>
      </c>
      <c r="M203" s="6">
        <v>5640.3649999999998</v>
      </c>
      <c r="N203" s="6">
        <v>5829.2039999999997</v>
      </c>
      <c r="O203" s="6">
        <v>5950.9889999999996</v>
      </c>
      <c r="P203" s="6">
        <v>6045</v>
      </c>
      <c r="Q203" s="6">
        <v>6087.3370000000004</v>
      </c>
      <c r="R203" s="6">
        <v>6106.4880000000003</v>
      </c>
      <c r="S203" s="6">
        <v>6115.6809999999996</v>
      </c>
      <c r="T203" s="6">
        <v>6154.3819999999996</v>
      </c>
      <c r="U203" s="6">
        <v>6198.0280000000002</v>
      </c>
      <c r="V203" s="6">
        <v>6218.7280000000001</v>
      </c>
      <c r="W203" s="6">
        <v>6278.5460000000003</v>
      </c>
      <c r="X203" s="6">
        <v>6339.1679999999997</v>
      </c>
      <c r="Y203" s="6">
        <v>6377.1139999999996</v>
      </c>
      <c r="Z203" s="6">
        <v>1588.08</v>
      </c>
      <c r="AA203" s="7">
        <v>0.35632000000000003</v>
      </c>
      <c r="AB203" s="6">
        <v>332.11399999999998</v>
      </c>
      <c r="AC203" s="7">
        <v>5.4940000000000003E-2</v>
      </c>
    </row>
    <row r="204" spans="1:29" hidden="1" x14ac:dyDescent="0.2">
      <c r="A204" s="5" t="s">
        <v>671</v>
      </c>
      <c r="B204" s="5" t="s">
        <v>672</v>
      </c>
      <c r="C204" s="5" t="s">
        <v>673</v>
      </c>
      <c r="D204" s="5" t="s">
        <v>62</v>
      </c>
      <c r="E204" s="5" t="s">
        <v>41</v>
      </c>
      <c r="F204" s="6">
        <v>1264.328</v>
      </c>
      <c r="G204" s="6">
        <v>1257.761</v>
      </c>
      <c r="H204" s="6">
        <v>1251.203</v>
      </c>
      <c r="I204" s="6">
        <v>1240.739</v>
      </c>
      <c r="J204" s="6">
        <v>1231.2660000000001</v>
      </c>
      <c r="K204" s="6">
        <v>1226.704</v>
      </c>
      <c r="L204" s="6">
        <v>1221.1679999999999</v>
      </c>
      <c r="M204" s="6">
        <v>1213.6859999999999</v>
      </c>
      <c r="N204" s="6">
        <v>1209.1469999999999</v>
      </c>
      <c r="O204" s="6">
        <v>1205.5920000000001</v>
      </c>
      <c r="P204" s="6">
        <v>1204</v>
      </c>
      <c r="Q204" s="6">
        <v>1206</v>
      </c>
      <c r="R204" s="6">
        <v>1206</v>
      </c>
      <c r="S204" s="6">
        <v>1207.5</v>
      </c>
      <c r="T204" s="6">
        <v>1204.0550000000001</v>
      </c>
      <c r="U204" s="6">
        <v>1211.4760000000001</v>
      </c>
      <c r="V204" s="6">
        <v>1210.655</v>
      </c>
      <c r="W204" s="6">
        <v>1209.655</v>
      </c>
      <c r="X204" s="6">
        <v>1210.655</v>
      </c>
      <c r="Y204" s="6">
        <v>1214.655</v>
      </c>
      <c r="Z204" s="6">
        <v>-60.328000000000003</v>
      </c>
      <c r="AA204" s="7" t="s">
        <v>1302</v>
      </c>
      <c r="AB204" s="6">
        <v>10.654999999999999</v>
      </c>
      <c r="AC204" s="7">
        <v>8.8500000000000002E-3</v>
      </c>
    </row>
    <row r="205" spans="1:29" hidden="1" x14ac:dyDescent="0.2">
      <c r="A205" s="5" t="s">
        <v>676</v>
      </c>
      <c r="B205" s="5" t="s">
        <v>677</v>
      </c>
      <c r="C205" s="5" t="s">
        <v>678</v>
      </c>
      <c r="D205" s="5" t="s">
        <v>102</v>
      </c>
      <c r="E205" s="5" t="s">
        <v>41</v>
      </c>
      <c r="F205" s="6">
        <v>13404.06</v>
      </c>
      <c r="G205" s="6">
        <v>13461.03</v>
      </c>
      <c r="H205" s="6">
        <v>13566.866</v>
      </c>
      <c r="I205" s="6">
        <v>13685.936</v>
      </c>
      <c r="J205" s="6">
        <v>13833.36</v>
      </c>
      <c r="K205" s="6">
        <v>13972.157999999999</v>
      </c>
      <c r="L205" s="6">
        <v>14215.207</v>
      </c>
      <c r="M205" s="6">
        <v>14422.744000000001</v>
      </c>
      <c r="N205" s="6">
        <v>14627.897999999999</v>
      </c>
      <c r="O205" s="6">
        <v>14702.189</v>
      </c>
      <c r="P205" s="6">
        <v>14727</v>
      </c>
      <c r="Q205" s="6">
        <v>14790.3</v>
      </c>
      <c r="R205" s="6">
        <v>14842.153</v>
      </c>
      <c r="S205" s="6">
        <v>14870.816000000001</v>
      </c>
      <c r="T205" s="6">
        <v>14887.300999999999</v>
      </c>
      <c r="U205" s="6">
        <v>14959.659</v>
      </c>
      <c r="V205" s="6">
        <v>15017.541999999999</v>
      </c>
      <c r="W205" s="6">
        <v>15076.566000000001</v>
      </c>
      <c r="X205" s="6">
        <v>15099.522000000001</v>
      </c>
      <c r="Y205" s="6">
        <v>15232.103999999999</v>
      </c>
      <c r="Z205" s="6">
        <v>1322.94</v>
      </c>
      <c r="AA205" s="7">
        <v>9.8699999999999996E-2</v>
      </c>
      <c r="AB205" s="6">
        <v>505.10399999999998</v>
      </c>
      <c r="AC205" s="7">
        <v>3.4299999999999997E-2</v>
      </c>
    </row>
    <row r="206" spans="1:29" hidden="1" x14ac:dyDescent="0.2">
      <c r="A206" s="5" t="s">
        <v>679</v>
      </c>
      <c r="B206" s="5" t="s">
        <v>680</v>
      </c>
      <c r="C206" s="5" t="s">
        <v>681</v>
      </c>
      <c r="D206" s="5" t="s">
        <v>102</v>
      </c>
      <c r="E206" s="5" t="s">
        <v>41</v>
      </c>
      <c r="F206" s="6">
        <v>6610.259</v>
      </c>
      <c r="G206" s="6">
        <v>6766.2629999999999</v>
      </c>
      <c r="H206" s="6">
        <v>6929.2929999999997</v>
      </c>
      <c r="I206" s="6">
        <v>7069.09</v>
      </c>
      <c r="J206" s="6">
        <v>7224.2870000000003</v>
      </c>
      <c r="K206" s="6">
        <v>7450.4830000000002</v>
      </c>
      <c r="L206" s="6">
        <v>7644.549</v>
      </c>
      <c r="M206" s="6">
        <v>7826.0649999999996</v>
      </c>
      <c r="N206" s="6">
        <v>8000.5940000000001</v>
      </c>
      <c r="O206" s="6">
        <v>8106.2960000000003</v>
      </c>
      <c r="P206" s="6">
        <v>8196</v>
      </c>
      <c r="Q206" s="6">
        <v>8271.1939999999995</v>
      </c>
      <c r="R206" s="6">
        <v>8307.6039999999994</v>
      </c>
      <c r="S206" s="6">
        <v>8347.2479999999996</v>
      </c>
      <c r="T206" s="6">
        <v>8403.375</v>
      </c>
      <c r="U206" s="6">
        <v>8457.607</v>
      </c>
      <c r="V206" s="6">
        <v>8524.6319999999996</v>
      </c>
      <c r="W206" s="6">
        <v>8557.9500000000007</v>
      </c>
      <c r="X206" s="6">
        <v>8609.5349999999999</v>
      </c>
      <c r="Y206" s="6">
        <v>8651.1679999999997</v>
      </c>
      <c r="Z206" s="6">
        <v>1585.741</v>
      </c>
      <c r="AA206" s="7">
        <v>0.23988999999999999</v>
      </c>
      <c r="AB206" s="6">
        <v>455.16800000000001</v>
      </c>
      <c r="AC206" s="7">
        <v>5.5539999999999999E-2</v>
      </c>
    </row>
    <row r="207" spans="1:29" hidden="1" x14ac:dyDescent="0.2">
      <c r="A207" s="5" t="s">
        <v>682</v>
      </c>
      <c r="B207" s="5" t="s">
        <v>683</v>
      </c>
      <c r="C207" s="5" t="s">
        <v>684</v>
      </c>
      <c r="D207" s="5" t="s">
        <v>62</v>
      </c>
      <c r="E207" s="5" t="s">
        <v>41</v>
      </c>
      <c r="F207" s="6">
        <v>590.69200000000001</v>
      </c>
      <c r="G207" s="6">
        <v>578.80399999999997</v>
      </c>
      <c r="H207" s="6">
        <v>568.41800000000001</v>
      </c>
      <c r="I207" s="6">
        <v>559.803</v>
      </c>
      <c r="J207" s="6">
        <v>553.78499999999997</v>
      </c>
      <c r="K207" s="6">
        <v>552.66600000000005</v>
      </c>
      <c r="L207" s="6">
        <v>544.50199999999995</v>
      </c>
      <c r="M207" s="6">
        <v>535.52700000000004</v>
      </c>
      <c r="N207" s="6">
        <v>526.82899999999995</v>
      </c>
      <c r="O207" s="6">
        <v>517.04700000000003</v>
      </c>
      <c r="P207" s="6">
        <v>506</v>
      </c>
      <c r="Q207" s="6">
        <v>507.98399999999998</v>
      </c>
      <c r="R207" s="6">
        <v>507.95</v>
      </c>
      <c r="S207" s="6">
        <v>510.66899999999998</v>
      </c>
      <c r="T207" s="6">
        <v>512.00099999999998</v>
      </c>
      <c r="U207" s="6">
        <v>513.01599999999996</v>
      </c>
      <c r="V207" s="6">
        <v>511.39600000000002</v>
      </c>
      <c r="W207" s="6">
        <v>514.39800000000002</v>
      </c>
      <c r="X207" s="6">
        <v>515.36400000000003</v>
      </c>
      <c r="Y207" s="6">
        <v>520.77800000000002</v>
      </c>
      <c r="Z207" s="6">
        <v>-84.691999999999993</v>
      </c>
      <c r="AA207" s="7" t="s">
        <v>1303</v>
      </c>
      <c r="AB207" s="6">
        <v>14.778</v>
      </c>
      <c r="AC207" s="7">
        <v>2.921E-2</v>
      </c>
    </row>
    <row r="208" spans="1:29" hidden="1" x14ac:dyDescent="0.2">
      <c r="A208" s="5" t="s">
        <v>686</v>
      </c>
      <c r="B208" s="5" t="s">
        <v>687</v>
      </c>
      <c r="C208" s="5" t="s">
        <v>688</v>
      </c>
      <c r="D208" s="5" t="s">
        <v>62</v>
      </c>
      <c r="E208" s="5" t="s">
        <v>41</v>
      </c>
      <c r="F208" s="6">
        <v>3872.096</v>
      </c>
      <c r="G208" s="6">
        <v>3921.1030000000001</v>
      </c>
      <c r="H208" s="6">
        <v>3985.4029999999998</v>
      </c>
      <c r="I208" s="6">
        <v>4072.4250000000002</v>
      </c>
      <c r="J208" s="6">
        <v>4159.1850000000004</v>
      </c>
      <c r="K208" s="6">
        <v>4250.99</v>
      </c>
      <c r="L208" s="6">
        <v>4317.4350000000004</v>
      </c>
      <c r="M208" s="6">
        <v>4359.8320000000003</v>
      </c>
      <c r="N208" s="6">
        <v>4413.2790000000005</v>
      </c>
      <c r="O208" s="6">
        <v>4446.8270000000002</v>
      </c>
      <c r="P208" s="6">
        <v>4482</v>
      </c>
      <c r="Q208" s="6">
        <v>4507.2330000000002</v>
      </c>
      <c r="R208" s="6">
        <v>4533.6729999999998</v>
      </c>
      <c r="S208" s="6">
        <v>4551.5749999999998</v>
      </c>
      <c r="T208" s="6">
        <v>4575.6850000000004</v>
      </c>
      <c r="U208" s="6">
        <v>4605.2650000000003</v>
      </c>
      <c r="V208" s="6">
        <v>4677.0919999999996</v>
      </c>
      <c r="W208" s="6">
        <v>4715.3109999999997</v>
      </c>
      <c r="X208" s="6">
        <v>4812.46</v>
      </c>
      <c r="Y208" s="6">
        <v>4842.1090000000004</v>
      </c>
      <c r="Z208" s="6">
        <v>609.904</v>
      </c>
      <c r="AA208" s="7">
        <v>0.15751000000000001</v>
      </c>
      <c r="AB208" s="6">
        <v>360.10899999999998</v>
      </c>
      <c r="AC208" s="7">
        <v>8.0350000000000005E-2</v>
      </c>
    </row>
    <row r="209" spans="1:29" hidden="1" x14ac:dyDescent="0.2">
      <c r="A209" s="5" t="s">
        <v>689</v>
      </c>
      <c r="B209" s="5" t="s">
        <v>690</v>
      </c>
      <c r="C209" s="5" t="s">
        <v>691</v>
      </c>
      <c r="D209" s="5" t="s">
        <v>49</v>
      </c>
      <c r="E209" s="5" t="s">
        <v>41</v>
      </c>
      <c r="F209" s="6">
        <v>10439.816000000001</v>
      </c>
      <c r="G209" s="6">
        <v>10569.83</v>
      </c>
      <c r="H209" s="6">
        <v>10828.14</v>
      </c>
      <c r="I209" s="6">
        <v>11010.032999999999</v>
      </c>
      <c r="J209" s="6">
        <v>11291.888999999999</v>
      </c>
      <c r="K209" s="6">
        <v>11517.138000000001</v>
      </c>
      <c r="L209" s="6">
        <v>11861.428</v>
      </c>
      <c r="M209" s="6">
        <v>12249.704</v>
      </c>
      <c r="N209" s="6">
        <v>12559.762000000001</v>
      </c>
      <c r="O209" s="6">
        <v>12731.812</v>
      </c>
      <c r="P209" s="6">
        <v>12933</v>
      </c>
      <c r="Q209" s="6">
        <v>12965.107</v>
      </c>
      <c r="R209" s="6">
        <v>13045.654</v>
      </c>
      <c r="S209" s="6">
        <v>13147.495999999999</v>
      </c>
      <c r="T209" s="6">
        <v>13538.062</v>
      </c>
      <c r="U209" s="6">
        <v>13877.634</v>
      </c>
      <c r="V209" s="6">
        <v>13950.74</v>
      </c>
      <c r="W209" s="6">
        <v>14215.412</v>
      </c>
      <c r="X209" s="6">
        <v>14331.996999999999</v>
      </c>
      <c r="Y209" s="6">
        <v>14523.996999999999</v>
      </c>
      <c r="Z209" s="6">
        <v>2493.1840000000002</v>
      </c>
      <c r="AA209" s="7">
        <v>0.23880999999999999</v>
      </c>
      <c r="AB209" s="6">
        <v>1590.9970000000001</v>
      </c>
      <c r="AC209" s="7">
        <v>0.12302</v>
      </c>
    </row>
    <row r="210" spans="1:29" hidden="1" x14ac:dyDescent="0.2">
      <c r="A210" s="5" t="s">
        <v>692</v>
      </c>
      <c r="B210" s="5" t="s">
        <v>693</v>
      </c>
      <c r="C210" s="5" t="s">
        <v>694</v>
      </c>
      <c r="D210" s="5" t="s">
        <v>66</v>
      </c>
      <c r="E210" s="5" t="s">
        <v>41</v>
      </c>
      <c r="F210" s="6">
        <v>37309</v>
      </c>
      <c r="G210" s="6">
        <v>38264.425000000003</v>
      </c>
      <c r="H210" s="6">
        <v>39395.178999999996</v>
      </c>
      <c r="I210" s="6">
        <v>40413.108999999997</v>
      </c>
      <c r="J210" s="6">
        <v>41542.027000000002</v>
      </c>
      <c r="K210" s="6">
        <v>42658.567000000003</v>
      </c>
      <c r="L210" s="6">
        <v>43978.036</v>
      </c>
      <c r="M210" s="6">
        <v>45221.338000000003</v>
      </c>
      <c r="N210" s="6">
        <v>46125.605000000003</v>
      </c>
      <c r="O210" s="6">
        <v>46798.474000000002</v>
      </c>
      <c r="P210" s="6">
        <v>47356</v>
      </c>
      <c r="Q210" s="6">
        <v>47627.608</v>
      </c>
      <c r="R210" s="6">
        <v>47921.485999999997</v>
      </c>
      <c r="S210" s="6">
        <v>48313.059000000001</v>
      </c>
      <c r="T210" s="6">
        <v>48920.356</v>
      </c>
      <c r="U210" s="6">
        <v>49383.313000000002</v>
      </c>
      <c r="V210" s="6">
        <v>49797.072</v>
      </c>
      <c r="W210" s="6">
        <v>50551.872000000003</v>
      </c>
      <c r="X210" s="6">
        <v>51498.114999999998</v>
      </c>
      <c r="Y210" s="6">
        <v>52387.218999999997</v>
      </c>
      <c r="Z210" s="6">
        <v>10047</v>
      </c>
      <c r="AA210" s="7">
        <v>0.26928999999999997</v>
      </c>
      <c r="AB210" s="6">
        <v>5031.2190000000001</v>
      </c>
      <c r="AC210" s="7">
        <v>0.10624</v>
      </c>
    </row>
    <row r="211" spans="1:29" hidden="1" x14ac:dyDescent="0.2">
      <c r="A211" s="5" t="s">
        <v>695</v>
      </c>
      <c r="B211" s="5" t="s">
        <v>696</v>
      </c>
      <c r="C211" s="5" t="s">
        <v>697</v>
      </c>
      <c r="D211" s="5" t="s">
        <v>102</v>
      </c>
      <c r="E211" s="5" t="s">
        <v>41</v>
      </c>
      <c r="F211" s="6">
        <v>121.941</v>
      </c>
      <c r="G211" s="6">
        <v>120.574</v>
      </c>
      <c r="H211" s="6">
        <v>119.333</v>
      </c>
      <c r="I211" s="6">
        <v>117.714</v>
      </c>
      <c r="J211" s="6">
        <v>116.369</v>
      </c>
      <c r="K211" s="6">
        <v>116.13500000000001</v>
      </c>
      <c r="L211" s="6">
        <v>115.357</v>
      </c>
      <c r="M211" s="6">
        <v>114.37</v>
      </c>
      <c r="N211" s="6">
        <v>113.267</v>
      </c>
      <c r="O211" s="6">
        <v>111.21299999999999</v>
      </c>
      <c r="P211" s="6">
        <v>109</v>
      </c>
      <c r="Q211" s="6">
        <v>109</v>
      </c>
      <c r="R211" s="6">
        <v>110.327</v>
      </c>
      <c r="S211" s="6">
        <v>110.89700000000001</v>
      </c>
      <c r="T211" s="6">
        <v>110.89700000000001</v>
      </c>
      <c r="U211" s="6">
        <v>110.89700000000001</v>
      </c>
      <c r="V211" s="6">
        <v>110.849</v>
      </c>
      <c r="W211" s="6">
        <v>110.849</v>
      </c>
      <c r="X211" s="6">
        <v>110.849</v>
      </c>
      <c r="Y211" s="6">
        <v>111.899</v>
      </c>
      <c r="Z211" s="6">
        <v>-12.941000000000001</v>
      </c>
      <c r="AA211" s="7" t="s">
        <v>1304</v>
      </c>
      <c r="AB211" s="6">
        <v>2.899</v>
      </c>
      <c r="AC211" s="7">
        <v>2.6599999999999999E-2</v>
      </c>
    </row>
    <row r="212" spans="1:29" hidden="1" x14ac:dyDescent="0.2">
      <c r="A212" s="5" t="s">
        <v>698</v>
      </c>
      <c r="B212" s="5" t="s">
        <v>699</v>
      </c>
      <c r="C212" s="5" t="s">
        <v>700</v>
      </c>
      <c r="D212" s="5" t="s">
        <v>102</v>
      </c>
      <c r="E212" s="5" t="s">
        <v>41</v>
      </c>
      <c r="F212" s="6">
        <v>945.25099999999998</v>
      </c>
      <c r="G212" s="6">
        <v>973.01300000000003</v>
      </c>
      <c r="H212" s="6">
        <v>1001.789</v>
      </c>
      <c r="I212" s="6">
        <v>1027.1279999999999</v>
      </c>
      <c r="J212" s="6">
        <v>1054.7080000000001</v>
      </c>
      <c r="K212" s="6">
        <v>1092.673</v>
      </c>
      <c r="L212" s="6">
        <v>1126.02</v>
      </c>
      <c r="M212" s="6">
        <v>1157.4949999999999</v>
      </c>
      <c r="N212" s="6">
        <v>1188.008</v>
      </c>
      <c r="O212" s="6">
        <v>1208.241</v>
      </c>
      <c r="P212" s="6">
        <v>1226</v>
      </c>
      <c r="Q212" s="6">
        <v>1238.652</v>
      </c>
      <c r="R212" s="6">
        <v>1246.25</v>
      </c>
      <c r="S212" s="6">
        <v>1251.585</v>
      </c>
      <c r="T212" s="6">
        <v>1265.546</v>
      </c>
      <c r="U212" s="6">
        <v>1270.825</v>
      </c>
      <c r="V212" s="6">
        <v>1269.702</v>
      </c>
      <c r="W212" s="6">
        <v>1279.9190000000001</v>
      </c>
      <c r="X212" s="6">
        <v>1288.5530000000001</v>
      </c>
      <c r="Y212" s="6">
        <v>1300.825</v>
      </c>
      <c r="Z212" s="6">
        <v>280.74900000000002</v>
      </c>
      <c r="AA212" s="7">
        <v>0.29701</v>
      </c>
      <c r="AB212" s="6">
        <v>74.825000000000003</v>
      </c>
      <c r="AC212" s="7">
        <v>6.1030000000000001E-2</v>
      </c>
    </row>
    <row r="213" spans="1:29" hidden="1" x14ac:dyDescent="0.2">
      <c r="A213" s="5" t="s">
        <v>701</v>
      </c>
      <c r="B213" s="5" t="s">
        <v>702</v>
      </c>
      <c r="C213" s="5" t="s">
        <v>703</v>
      </c>
      <c r="D213" s="5" t="s">
        <v>102</v>
      </c>
      <c r="E213" s="5" t="s">
        <v>41</v>
      </c>
      <c r="F213" s="6">
        <v>3006.6039999999998</v>
      </c>
      <c r="G213" s="6">
        <v>2988.04</v>
      </c>
      <c r="H213" s="6">
        <v>2980.0909999999999</v>
      </c>
      <c r="I213" s="6">
        <v>2974.42</v>
      </c>
      <c r="J213" s="6">
        <v>2974.96</v>
      </c>
      <c r="K213" s="6">
        <v>2975.4029999999998</v>
      </c>
      <c r="L213" s="6">
        <v>2995.7080000000001</v>
      </c>
      <c r="M213" s="6">
        <v>3008.2930000000001</v>
      </c>
      <c r="N213" s="6">
        <v>3019.971</v>
      </c>
      <c r="O213" s="6">
        <v>3004.721</v>
      </c>
      <c r="P213" s="6">
        <v>2980</v>
      </c>
      <c r="Q213" s="6">
        <v>2975.578</v>
      </c>
      <c r="R213" s="6">
        <v>3004.623</v>
      </c>
      <c r="S213" s="6">
        <v>3012.9969999999998</v>
      </c>
      <c r="T213" s="6">
        <v>3027.4430000000002</v>
      </c>
      <c r="U213" s="6">
        <v>3029.3119999999999</v>
      </c>
      <c r="V213" s="6">
        <v>3043.67</v>
      </c>
      <c r="W213" s="6">
        <v>3052.884</v>
      </c>
      <c r="X213" s="6">
        <v>3070.1469999999999</v>
      </c>
      <c r="Y213" s="6">
        <v>3081.328</v>
      </c>
      <c r="Z213" s="6">
        <v>-26.603999999999999</v>
      </c>
      <c r="AA213" s="7" t="s">
        <v>1305</v>
      </c>
      <c r="AB213" s="6">
        <v>101.328</v>
      </c>
      <c r="AC213" s="7">
        <v>3.4000000000000002E-2</v>
      </c>
    </row>
    <row r="214" spans="1:29" hidden="1" x14ac:dyDescent="0.2">
      <c r="A214" s="5" t="s">
        <v>705</v>
      </c>
      <c r="B214" s="5" t="s">
        <v>706</v>
      </c>
      <c r="C214" s="5" t="s">
        <v>707</v>
      </c>
      <c r="D214" s="5" t="s">
        <v>106</v>
      </c>
      <c r="E214" s="5" t="s">
        <v>41</v>
      </c>
      <c r="F214" s="6">
        <v>3831.7719999999999</v>
      </c>
      <c r="G214" s="6">
        <v>3938.3090000000002</v>
      </c>
      <c r="H214" s="6">
        <v>4033.8980000000001</v>
      </c>
      <c r="I214" s="6">
        <v>4131.2309999999998</v>
      </c>
      <c r="J214" s="6">
        <v>4249.1130000000003</v>
      </c>
      <c r="K214" s="6">
        <v>4353.6059999999998</v>
      </c>
      <c r="L214" s="6">
        <v>4485.3819999999996</v>
      </c>
      <c r="M214" s="6">
        <v>4649.2160000000003</v>
      </c>
      <c r="N214" s="6">
        <v>4825.8329999999996</v>
      </c>
      <c r="O214" s="6">
        <v>4962.9459999999999</v>
      </c>
      <c r="P214" s="6">
        <v>5069</v>
      </c>
      <c r="Q214" s="6">
        <v>5160.5020000000004</v>
      </c>
      <c r="R214" s="6">
        <v>5206.8429999999998</v>
      </c>
      <c r="S214" s="6">
        <v>5242.165</v>
      </c>
      <c r="T214" s="6">
        <v>5328.6679999999997</v>
      </c>
      <c r="U214" s="6">
        <v>5371.7860000000001</v>
      </c>
      <c r="V214" s="6">
        <v>5424.8410000000003</v>
      </c>
      <c r="W214" s="6">
        <v>5490.991</v>
      </c>
      <c r="X214" s="6">
        <v>5536.1769999999997</v>
      </c>
      <c r="Y214" s="6">
        <v>5714.0609999999997</v>
      </c>
      <c r="Z214" s="6">
        <v>1237.2280000000001</v>
      </c>
      <c r="AA214" s="7">
        <v>0.32289000000000001</v>
      </c>
      <c r="AB214" s="6">
        <v>645.06100000000004</v>
      </c>
      <c r="AC214" s="7">
        <v>0.12726000000000001</v>
      </c>
    </row>
    <row r="215" spans="1:29" hidden="1" x14ac:dyDescent="0.2">
      <c r="A215" s="5" t="s">
        <v>708</v>
      </c>
      <c r="B215" s="5" t="s">
        <v>709</v>
      </c>
      <c r="C215" s="5" t="s">
        <v>710</v>
      </c>
      <c r="D215" s="5" t="s">
        <v>40</v>
      </c>
      <c r="E215" s="5" t="s">
        <v>41</v>
      </c>
      <c r="F215" s="6">
        <v>1595.4369999999999</v>
      </c>
      <c r="G215" s="6">
        <v>1629.143</v>
      </c>
      <c r="H215" s="6">
        <v>1674.7370000000001</v>
      </c>
      <c r="I215" s="6">
        <v>1720.451</v>
      </c>
      <c r="J215" s="6">
        <v>1771.0229999999999</v>
      </c>
      <c r="K215" s="6">
        <v>1834.058</v>
      </c>
      <c r="L215" s="6">
        <v>1894.1220000000001</v>
      </c>
      <c r="M215" s="6">
        <v>1962.923</v>
      </c>
      <c r="N215" s="6">
        <v>2032.653</v>
      </c>
      <c r="O215" s="6">
        <v>2073.4360000000001</v>
      </c>
      <c r="P215" s="6">
        <v>2107</v>
      </c>
      <c r="Q215" s="6">
        <v>2127.6799999999998</v>
      </c>
      <c r="R215" s="6">
        <v>2143.4189999999999</v>
      </c>
      <c r="S215" s="6">
        <v>2155.2689999999998</v>
      </c>
      <c r="T215" s="6">
        <v>2165.0740000000001</v>
      </c>
      <c r="U215" s="6">
        <v>2182.5039999999999</v>
      </c>
      <c r="V215" s="6">
        <v>2200.3069999999998</v>
      </c>
      <c r="W215" s="6">
        <v>2224.1689999999999</v>
      </c>
      <c r="X215" s="6">
        <v>2270.9029999999998</v>
      </c>
      <c r="Y215" s="6">
        <v>2319.5329999999999</v>
      </c>
      <c r="Z215" s="6">
        <v>511.56299999999999</v>
      </c>
      <c r="AA215" s="7">
        <v>0.32063999999999998</v>
      </c>
      <c r="AB215" s="6">
        <v>212.53299999999999</v>
      </c>
      <c r="AC215" s="7">
        <v>0.10087</v>
      </c>
    </row>
    <row r="216" spans="1:29" hidden="1" x14ac:dyDescent="0.2">
      <c r="A216" s="5" t="s">
        <v>711</v>
      </c>
      <c r="B216" s="5" t="s">
        <v>712</v>
      </c>
      <c r="C216" s="5" t="s">
        <v>713</v>
      </c>
      <c r="D216" s="5" t="s">
        <v>40</v>
      </c>
      <c r="E216" s="5" t="s">
        <v>41</v>
      </c>
      <c r="F216" s="6">
        <v>1741.5450000000001</v>
      </c>
      <c r="G216" s="6">
        <v>1729.2550000000001</v>
      </c>
      <c r="H216" s="6">
        <v>1713.4459999999999</v>
      </c>
      <c r="I216" s="6">
        <v>1696.2539999999999</v>
      </c>
      <c r="J216" s="6">
        <v>1687.942</v>
      </c>
      <c r="K216" s="6">
        <v>1683.82</v>
      </c>
      <c r="L216" s="6">
        <v>1691.431</v>
      </c>
      <c r="M216" s="6">
        <v>1673.0909999999999</v>
      </c>
      <c r="N216" s="6">
        <v>1668.172</v>
      </c>
      <c r="O216" s="6">
        <v>1665.7650000000001</v>
      </c>
      <c r="P216" s="6">
        <v>1658</v>
      </c>
      <c r="Q216" s="6">
        <v>1660.067</v>
      </c>
      <c r="R216" s="6">
        <v>1662.1369999999999</v>
      </c>
      <c r="S216" s="6">
        <v>1666.481</v>
      </c>
      <c r="T216" s="6">
        <v>1671.29</v>
      </c>
      <c r="U216" s="6">
        <v>1670.8579999999999</v>
      </c>
      <c r="V216" s="6">
        <v>1673.097</v>
      </c>
      <c r="W216" s="6">
        <v>1665.454</v>
      </c>
      <c r="X216" s="6">
        <v>1664.6310000000001</v>
      </c>
      <c r="Y216" s="6">
        <v>1665.09</v>
      </c>
      <c r="Z216" s="6">
        <v>-83.545000000000002</v>
      </c>
      <c r="AA216" s="7" t="s">
        <v>1306</v>
      </c>
      <c r="AB216" s="6">
        <v>7.09</v>
      </c>
      <c r="AC216" s="7">
        <v>4.28E-3</v>
      </c>
    </row>
    <row r="217" spans="1:29" hidden="1" x14ac:dyDescent="0.2">
      <c r="A217" s="5" t="s">
        <v>716</v>
      </c>
      <c r="B217" s="5" t="s">
        <v>717</v>
      </c>
      <c r="C217" s="5" t="s">
        <v>718</v>
      </c>
      <c r="D217" s="5" t="s">
        <v>49</v>
      </c>
      <c r="E217" s="5" t="s">
        <v>41</v>
      </c>
      <c r="F217" s="6">
        <v>1425.4970000000001</v>
      </c>
      <c r="G217" s="6">
        <v>1450.8040000000001</v>
      </c>
      <c r="H217" s="6">
        <v>1478.585</v>
      </c>
      <c r="I217" s="6">
        <v>1506.854</v>
      </c>
      <c r="J217" s="6">
        <v>1535.463</v>
      </c>
      <c r="K217" s="6">
        <v>1568.51</v>
      </c>
      <c r="L217" s="6">
        <v>1608.5309999999999</v>
      </c>
      <c r="M217" s="6">
        <v>1645.2170000000001</v>
      </c>
      <c r="N217" s="6">
        <v>1680.0889999999999</v>
      </c>
      <c r="O217" s="6">
        <v>1705.731</v>
      </c>
      <c r="P217" s="6">
        <v>1726</v>
      </c>
      <c r="Q217" s="6">
        <v>1740.1379999999999</v>
      </c>
      <c r="R217" s="6">
        <v>1751.13</v>
      </c>
      <c r="S217" s="6">
        <v>1762.048</v>
      </c>
      <c r="T217" s="6">
        <v>1774.4880000000001</v>
      </c>
      <c r="U217" s="6">
        <v>1787.8050000000001</v>
      </c>
      <c r="V217" s="6">
        <v>1808.8820000000001</v>
      </c>
      <c r="W217" s="6">
        <v>1829.328</v>
      </c>
      <c r="X217" s="6">
        <v>1855.835</v>
      </c>
      <c r="Y217" s="6">
        <v>1876.32</v>
      </c>
      <c r="Z217" s="6">
        <v>300.50299999999999</v>
      </c>
      <c r="AA217" s="7">
        <v>0.21081</v>
      </c>
      <c r="AB217" s="6">
        <v>150.32</v>
      </c>
      <c r="AC217" s="7">
        <v>8.7090000000000001E-2</v>
      </c>
    </row>
    <row r="218" spans="1:29" hidden="1" x14ac:dyDescent="0.2">
      <c r="A218" s="5" t="s">
        <v>719</v>
      </c>
      <c r="B218" s="5" t="s">
        <v>720</v>
      </c>
      <c r="C218" s="5" t="s">
        <v>721</v>
      </c>
      <c r="D218" s="5" t="s">
        <v>66</v>
      </c>
      <c r="E218" s="5" t="s">
        <v>41</v>
      </c>
      <c r="F218" s="6">
        <v>40620.595000000001</v>
      </c>
      <c r="G218" s="6">
        <v>41493.883999999998</v>
      </c>
      <c r="H218" s="6">
        <v>42372.889000000003</v>
      </c>
      <c r="I218" s="6">
        <v>43189.809000000001</v>
      </c>
      <c r="J218" s="6">
        <v>44034.701999999997</v>
      </c>
      <c r="K218" s="6">
        <v>44799.586000000003</v>
      </c>
      <c r="L218" s="6">
        <v>45571.413</v>
      </c>
      <c r="M218" s="6">
        <v>46379.718999999997</v>
      </c>
      <c r="N218" s="6">
        <v>47158.468999999997</v>
      </c>
      <c r="O218" s="6">
        <v>48005.754000000001</v>
      </c>
      <c r="P218" s="6">
        <v>48991</v>
      </c>
      <c r="Q218" s="6">
        <v>49799.995999999999</v>
      </c>
      <c r="R218" s="6">
        <v>50191.813999999998</v>
      </c>
      <c r="S218" s="6">
        <v>50473.277999999998</v>
      </c>
      <c r="T218" s="6">
        <v>50697.428999999996</v>
      </c>
      <c r="U218" s="6">
        <v>51023.46</v>
      </c>
      <c r="V218" s="6">
        <v>51729.923999999999</v>
      </c>
      <c r="W218" s="6">
        <v>52160.576000000001</v>
      </c>
      <c r="X218" s="6">
        <v>52490.813999999998</v>
      </c>
      <c r="Y218" s="6">
        <v>52816.821000000004</v>
      </c>
      <c r="Z218" s="6">
        <v>8370.4050000000007</v>
      </c>
      <c r="AA218" s="7">
        <v>0.20605999999999999</v>
      </c>
      <c r="AB218" s="6">
        <v>3825.8209999999999</v>
      </c>
      <c r="AC218" s="7">
        <v>7.8090000000000007E-2</v>
      </c>
    </row>
    <row r="219" spans="1:29" hidden="1" x14ac:dyDescent="0.2">
      <c r="A219" s="5" t="s">
        <v>722</v>
      </c>
      <c r="B219" s="5" t="s">
        <v>723</v>
      </c>
      <c r="C219" s="5" t="s">
        <v>724</v>
      </c>
      <c r="D219" s="5" t="s">
        <v>49</v>
      </c>
      <c r="E219" s="5" t="s">
        <v>41</v>
      </c>
      <c r="F219" s="6">
        <v>1621.768</v>
      </c>
      <c r="G219" s="6">
        <v>1664.8330000000001</v>
      </c>
      <c r="H219" s="6">
        <v>1701.056</v>
      </c>
      <c r="I219" s="6">
        <v>1733.1120000000001</v>
      </c>
      <c r="J219" s="6">
        <v>1755.402</v>
      </c>
      <c r="K219" s="6">
        <v>1792.0419999999999</v>
      </c>
      <c r="L219" s="6">
        <v>1832.8620000000001</v>
      </c>
      <c r="M219" s="6">
        <v>1872.019</v>
      </c>
      <c r="N219" s="6">
        <v>1911.6420000000001</v>
      </c>
      <c r="O219" s="6">
        <v>1950.67</v>
      </c>
      <c r="P219" s="6">
        <v>1979</v>
      </c>
      <c r="Q219" s="6">
        <v>1990.7750000000001</v>
      </c>
      <c r="R219" s="6">
        <v>1997.2560000000001</v>
      </c>
      <c r="S219" s="6">
        <v>2010.8869999999999</v>
      </c>
      <c r="T219" s="6">
        <v>2019.625</v>
      </c>
      <c r="U219" s="6">
        <v>2028.4639999999999</v>
      </c>
      <c r="V219" s="6">
        <v>2039.4749999999999</v>
      </c>
      <c r="W219" s="6">
        <v>2051.598</v>
      </c>
      <c r="X219" s="6">
        <v>2061.942</v>
      </c>
      <c r="Y219" s="6">
        <v>2078.857</v>
      </c>
      <c r="Z219" s="6">
        <v>357.23200000000003</v>
      </c>
      <c r="AA219" s="7">
        <v>0.22026999999999999</v>
      </c>
      <c r="AB219" s="6">
        <v>99.856999999999999</v>
      </c>
      <c r="AC219" s="7">
        <v>5.0459999999999998E-2</v>
      </c>
    </row>
    <row r="220" spans="1:29" hidden="1" x14ac:dyDescent="0.2">
      <c r="A220" s="5" t="s">
        <v>725</v>
      </c>
      <c r="B220" s="5" t="s">
        <v>726</v>
      </c>
      <c r="C220" s="5" t="s">
        <v>727</v>
      </c>
      <c r="D220" s="5" t="s">
        <v>62</v>
      </c>
      <c r="E220" s="5" t="s">
        <v>41</v>
      </c>
      <c r="F220" s="6">
        <v>20374.285</v>
      </c>
      <c r="G220" s="6">
        <v>20880.442999999999</v>
      </c>
      <c r="H220" s="6">
        <v>21467.984</v>
      </c>
      <c r="I220" s="6">
        <v>22181.81</v>
      </c>
      <c r="J220" s="6">
        <v>22895.798999999999</v>
      </c>
      <c r="K220" s="6">
        <v>23643.141</v>
      </c>
      <c r="L220" s="6">
        <v>24247.62</v>
      </c>
      <c r="M220" s="6">
        <v>24716.242999999999</v>
      </c>
      <c r="N220" s="6">
        <v>25246.593000000001</v>
      </c>
      <c r="O220" s="6">
        <v>25661.473999999998</v>
      </c>
      <c r="P220" s="6">
        <v>26082</v>
      </c>
      <c r="Q220" s="6">
        <v>26727.397000000001</v>
      </c>
      <c r="R220" s="6">
        <v>27431.99</v>
      </c>
      <c r="S220" s="6">
        <v>27988.055</v>
      </c>
      <c r="T220" s="6">
        <v>28590.532999999999</v>
      </c>
      <c r="U220" s="6">
        <v>29228.66</v>
      </c>
      <c r="V220" s="6">
        <v>29500.414000000001</v>
      </c>
      <c r="W220" s="6">
        <v>29738.883000000002</v>
      </c>
      <c r="X220" s="6">
        <v>30423.456999999999</v>
      </c>
      <c r="Y220" s="6">
        <v>30921.028999999999</v>
      </c>
      <c r="Z220" s="6">
        <v>5707.7150000000001</v>
      </c>
      <c r="AA220" s="7">
        <v>0.28014</v>
      </c>
      <c r="AB220" s="6">
        <v>4839.0290000000005</v>
      </c>
      <c r="AC220" s="7">
        <v>0.18553</v>
      </c>
    </row>
    <row r="221" spans="1:29" hidden="1" x14ac:dyDescent="0.2">
      <c r="A221" s="5" t="s">
        <v>728</v>
      </c>
      <c r="B221" s="5" t="s">
        <v>729</v>
      </c>
      <c r="C221" s="5" t="s">
        <v>730</v>
      </c>
      <c r="D221" s="5" t="s">
        <v>73</v>
      </c>
      <c r="E221" s="5" t="s">
        <v>41</v>
      </c>
      <c r="F221" s="6">
        <v>3826.8539999999998</v>
      </c>
      <c r="G221" s="6">
        <v>3965.4</v>
      </c>
      <c r="H221" s="6">
        <v>4161.4780000000001</v>
      </c>
      <c r="I221" s="6">
        <v>4333.5069999999996</v>
      </c>
      <c r="J221" s="6">
        <v>4517.1459999999997</v>
      </c>
      <c r="K221" s="6">
        <v>4689.085</v>
      </c>
      <c r="L221" s="6">
        <v>4863.665</v>
      </c>
      <c r="M221" s="6">
        <v>5008.1949999999997</v>
      </c>
      <c r="N221" s="6">
        <v>5138.3419999999996</v>
      </c>
      <c r="O221" s="6">
        <v>5238.5550000000003</v>
      </c>
      <c r="P221" s="6">
        <v>5303</v>
      </c>
      <c r="Q221" s="6">
        <v>5409.9979999999996</v>
      </c>
      <c r="R221" s="6">
        <v>5522.4790000000003</v>
      </c>
      <c r="S221" s="6">
        <v>5640.5879999999997</v>
      </c>
      <c r="T221" s="6">
        <v>5893.6890000000003</v>
      </c>
      <c r="U221" s="6">
        <v>6047.1260000000002</v>
      </c>
      <c r="V221" s="6">
        <v>6374.6030000000001</v>
      </c>
      <c r="W221" s="6">
        <v>6559.098</v>
      </c>
      <c r="X221" s="6">
        <v>6818.8829999999998</v>
      </c>
      <c r="Y221" s="6">
        <v>7358.9539999999997</v>
      </c>
      <c r="Z221" s="6">
        <v>1476.146</v>
      </c>
      <c r="AA221" s="7">
        <v>0.38573000000000002</v>
      </c>
      <c r="AB221" s="6">
        <v>2055.9540000000002</v>
      </c>
      <c r="AC221" s="7">
        <v>0.38769999999999999</v>
      </c>
    </row>
    <row r="222" spans="1:29" hidden="1" x14ac:dyDescent="0.2">
      <c r="A222" s="5" t="s">
        <v>731</v>
      </c>
      <c r="B222" s="5" t="s">
        <v>732</v>
      </c>
      <c r="C222" s="5" t="s">
        <v>733</v>
      </c>
      <c r="D222" s="5" t="s">
        <v>49</v>
      </c>
      <c r="E222" s="5" t="s">
        <v>41</v>
      </c>
      <c r="F222" s="6">
        <v>1171.079</v>
      </c>
      <c r="G222" s="6">
        <v>1178.569</v>
      </c>
      <c r="H222" s="6">
        <v>1185.817</v>
      </c>
      <c r="I222" s="6">
        <v>1195.902</v>
      </c>
      <c r="J222" s="6">
        <v>1216.7139999999999</v>
      </c>
      <c r="K222" s="6">
        <v>1219.002</v>
      </c>
      <c r="L222" s="6">
        <v>1213.278</v>
      </c>
      <c r="M222" s="6">
        <v>1219.6369999999999</v>
      </c>
      <c r="N222" s="6">
        <v>1225.8140000000001</v>
      </c>
      <c r="O222" s="6">
        <v>1227.527</v>
      </c>
      <c r="P222" s="6">
        <v>1232</v>
      </c>
      <c r="Q222" s="6">
        <v>1235.028</v>
      </c>
      <c r="R222" s="6">
        <v>1235.961</v>
      </c>
      <c r="S222" s="6">
        <v>1235.1610000000001</v>
      </c>
      <c r="T222" s="6">
        <v>1236.0260000000001</v>
      </c>
      <c r="U222" s="6">
        <v>1235.0060000000001</v>
      </c>
      <c r="V222" s="6">
        <v>1242.229</v>
      </c>
      <c r="W222" s="6">
        <v>1242.175</v>
      </c>
      <c r="X222" s="6">
        <v>1242.0609999999999</v>
      </c>
      <c r="Y222" s="6">
        <v>1242.989</v>
      </c>
      <c r="Z222" s="6">
        <v>60.920999999999999</v>
      </c>
      <c r="AA222" s="7">
        <v>5.2019999999999997E-2</v>
      </c>
      <c r="AB222" s="6">
        <v>10.989000000000001</v>
      </c>
      <c r="AC222" s="7">
        <v>8.9200000000000008E-3</v>
      </c>
    </row>
    <row r="223" spans="1:29" hidden="1" x14ac:dyDescent="0.2">
      <c r="A223" s="5" t="s">
        <v>736</v>
      </c>
      <c r="B223" s="5" t="s">
        <v>737</v>
      </c>
      <c r="C223" s="5" t="s">
        <v>738</v>
      </c>
      <c r="D223" s="5" t="s">
        <v>49</v>
      </c>
      <c r="E223" s="5" t="s">
        <v>41</v>
      </c>
      <c r="F223" s="6">
        <v>3654.451</v>
      </c>
      <c r="G223" s="6">
        <v>3738.8760000000002</v>
      </c>
      <c r="H223" s="6">
        <v>3833.81</v>
      </c>
      <c r="I223" s="6">
        <v>3924.7339999999999</v>
      </c>
      <c r="J223" s="6">
        <v>4018.0509999999999</v>
      </c>
      <c r="K223" s="6">
        <v>4127.5349999999999</v>
      </c>
      <c r="L223" s="6">
        <v>4255.616</v>
      </c>
      <c r="M223" s="6">
        <v>4374.723</v>
      </c>
      <c r="N223" s="6">
        <v>4480.4179999999997</v>
      </c>
      <c r="O223" s="6">
        <v>4579.32</v>
      </c>
      <c r="P223" s="6">
        <v>4660</v>
      </c>
      <c r="Q223" s="6">
        <v>4704.1859999999997</v>
      </c>
      <c r="R223" s="6">
        <v>4741.4250000000002</v>
      </c>
      <c r="S223" s="6">
        <v>4765.6000000000004</v>
      </c>
      <c r="T223" s="6">
        <v>4800.0860000000002</v>
      </c>
      <c r="U223" s="6">
        <v>4816.1589999999997</v>
      </c>
      <c r="V223" s="6">
        <v>4847.1409999999996</v>
      </c>
      <c r="W223" s="6">
        <v>4933.4949999999999</v>
      </c>
      <c r="X223" s="6">
        <v>4991.8280000000004</v>
      </c>
      <c r="Y223" s="6">
        <v>5032.741</v>
      </c>
      <c r="Z223" s="6">
        <v>1005.549</v>
      </c>
      <c r="AA223" s="7">
        <v>0.27516000000000002</v>
      </c>
      <c r="AB223" s="6">
        <v>372.74099999999999</v>
      </c>
      <c r="AC223" s="7">
        <v>7.9990000000000006E-2</v>
      </c>
    </row>
    <row r="224" spans="1:29" hidden="1" x14ac:dyDescent="0.2">
      <c r="A224" s="5" t="s">
        <v>739</v>
      </c>
      <c r="B224" s="5" t="s">
        <v>740</v>
      </c>
      <c r="C224" s="5" t="s">
        <v>741</v>
      </c>
      <c r="D224" s="5" t="s">
        <v>66</v>
      </c>
      <c r="E224" s="5" t="s">
        <v>41</v>
      </c>
      <c r="F224" s="6">
        <v>5732.6559999999999</v>
      </c>
      <c r="G224" s="6">
        <v>5911.5720000000001</v>
      </c>
      <c r="H224" s="6">
        <v>6091.3980000000001</v>
      </c>
      <c r="I224" s="6">
        <v>6262.3140000000003</v>
      </c>
      <c r="J224" s="6">
        <v>6437.277</v>
      </c>
      <c r="K224" s="6">
        <v>6600.4309999999996</v>
      </c>
      <c r="L224" s="6">
        <v>6764.5129999999999</v>
      </c>
      <c r="M224" s="6">
        <v>6933.8509999999997</v>
      </c>
      <c r="N224" s="6">
        <v>7098.6959999999999</v>
      </c>
      <c r="O224" s="6">
        <v>7273.8339999999998</v>
      </c>
      <c r="P224" s="6">
        <v>7470</v>
      </c>
      <c r="Q224" s="6">
        <v>7499.5379999999996</v>
      </c>
      <c r="R224" s="6">
        <v>7594.0230000000001</v>
      </c>
      <c r="S224" s="6">
        <v>7656.4219999999996</v>
      </c>
      <c r="T224" s="6">
        <v>7718.5150000000003</v>
      </c>
      <c r="U224" s="6">
        <v>7753.3509999999997</v>
      </c>
      <c r="V224" s="6">
        <v>7796.9250000000002</v>
      </c>
      <c r="W224" s="6">
        <v>7889.7389999999996</v>
      </c>
      <c r="X224" s="6">
        <v>8008.0450000000001</v>
      </c>
      <c r="Y224" s="6">
        <v>8125.42</v>
      </c>
      <c r="Z224" s="6">
        <v>1737.3440000000001</v>
      </c>
      <c r="AA224" s="7">
        <v>0.30306</v>
      </c>
      <c r="AB224" s="6">
        <v>655.42</v>
      </c>
      <c r="AC224" s="7">
        <v>8.7739999999999999E-2</v>
      </c>
    </row>
    <row r="225" spans="1:29" hidden="1" x14ac:dyDescent="0.2">
      <c r="A225" s="5" t="s">
        <v>742</v>
      </c>
      <c r="B225" s="5" t="s">
        <v>743</v>
      </c>
      <c r="C225" s="5" t="s">
        <v>744</v>
      </c>
      <c r="D225" s="5" t="s">
        <v>40</v>
      </c>
      <c r="E225" s="5" t="s">
        <v>41</v>
      </c>
      <c r="F225" s="6">
        <v>4022.259</v>
      </c>
      <c r="G225" s="6">
        <v>4106.4949999999999</v>
      </c>
      <c r="H225" s="6">
        <v>4219.8440000000001</v>
      </c>
      <c r="I225" s="6">
        <v>4333.5290000000005</v>
      </c>
      <c r="J225" s="6">
        <v>4459.4889999999996</v>
      </c>
      <c r="K225" s="6">
        <v>4616.1459999999997</v>
      </c>
      <c r="L225" s="6">
        <v>4765.8450000000003</v>
      </c>
      <c r="M225" s="6">
        <v>4937.0209999999997</v>
      </c>
      <c r="N225" s="6">
        <v>5110.49</v>
      </c>
      <c r="O225" s="6">
        <v>5211.7820000000002</v>
      </c>
      <c r="P225" s="6">
        <v>5295</v>
      </c>
      <c r="Q225" s="6">
        <v>5324.3729999999996</v>
      </c>
      <c r="R225" s="6">
        <v>5349.6719999999996</v>
      </c>
      <c r="S225" s="6">
        <v>5364.7619999999997</v>
      </c>
      <c r="T225" s="6">
        <v>5409.7120000000004</v>
      </c>
      <c r="U225" s="6">
        <v>5432.5739999999996</v>
      </c>
      <c r="V225" s="6">
        <v>5482.7730000000001</v>
      </c>
      <c r="W225" s="6">
        <v>5519.55</v>
      </c>
      <c r="X225" s="6">
        <v>5561.03</v>
      </c>
      <c r="Y225" s="6">
        <v>5596.665</v>
      </c>
      <c r="Z225" s="6">
        <v>1272.741</v>
      </c>
      <c r="AA225" s="7">
        <v>0.31641999999999998</v>
      </c>
      <c r="AB225" s="6">
        <v>301.66500000000002</v>
      </c>
      <c r="AC225" s="7">
        <v>5.697E-2</v>
      </c>
    </row>
    <row r="226" spans="1:29" hidden="1" x14ac:dyDescent="0.2">
      <c r="A226" s="5" t="s">
        <v>745</v>
      </c>
      <c r="B226" s="5" t="s">
        <v>746</v>
      </c>
      <c r="C226" s="5" t="s">
        <v>747</v>
      </c>
      <c r="D226" s="5" t="s">
        <v>73</v>
      </c>
      <c r="E226" s="5" t="s">
        <v>41</v>
      </c>
      <c r="F226" s="6">
        <v>70.361999999999995</v>
      </c>
      <c r="G226" s="6">
        <v>72.284999999999997</v>
      </c>
      <c r="H226" s="6">
        <v>74.406000000000006</v>
      </c>
      <c r="I226" s="6">
        <v>76.457999999999998</v>
      </c>
      <c r="J226" s="6">
        <v>78.834999999999994</v>
      </c>
      <c r="K226" s="6">
        <v>80.700999999999993</v>
      </c>
      <c r="L226" s="6">
        <v>82.968999999999994</v>
      </c>
      <c r="M226" s="6">
        <v>84.855999999999995</v>
      </c>
      <c r="N226" s="6">
        <v>86.762</v>
      </c>
      <c r="O226" s="6">
        <v>88.197999999999993</v>
      </c>
      <c r="P226" s="6">
        <v>90</v>
      </c>
      <c r="Q226" s="6">
        <v>92.444000000000003</v>
      </c>
      <c r="R226" s="6">
        <v>93.447000000000003</v>
      </c>
      <c r="S226" s="6">
        <v>95.495999999999995</v>
      </c>
      <c r="T226" s="6">
        <v>95.372</v>
      </c>
      <c r="U226" s="6">
        <v>96.287999999999997</v>
      </c>
      <c r="V226" s="6">
        <v>100.163</v>
      </c>
      <c r="W226" s="6">
        <v>103.259</v>
      </c>
      <c r="X226" s="6">
        <v>104.24</v>
      </c>
      <c r="Y226" s="6">
        <v>105.136</v>
      </c>
      <c r="Z226" s="6">
        <v>19.638000000000002</v>
      </c>
      <c r="AA226" s="7">
        <v>0.27910000000000001</v>
      </c>
      <c r="AB226" s="6">
        <v>15.135999999999999</v>
      </c>
      <c r="AC226" s="7">
        <v>0.16818</v>
      </c>
    </row>
    <row r="227" spans="1:29" hidden="1" x14ac:dyDescent="0.2">
      <c r="A227" s="5" t="s">
        <v>748</v>
      </c>
      <c r="B227" s="5" t="s">
        <v>749</v>
      </c>
      <c r="C227" s="5" t="s">
        <v>750</v>
      </c>
      <c r="D227" s="5" t="s">
        <v>49</v>
      </c>
      <c r="E227" s="5" t="s">
        <v>41</v>
      </c>
      <c r="F227" s="6">
        <v>545.12699999999995</v>
      </c>
      <c r="G227" s="6">
        <v>541.14300000000003</v>
      </c>
      <c r="H227" s="6">
        <v>543.76700000000005</v>
      </c>
      <c r="I227" s="6">
        <v>542.60500000000002</v>
      </c>
      <c r="J227" s="6">
        <v>546.36500000000001</v>
      </c>
      <c r="K227" s="6">
        <v>547.46400000000006</v>
      </c>
      <c r="L227" s="6">
        <v>554.14800000000002</v>
      </c>
      <c r="M227" s="6">
        <v>562.60199999999998</v>
      </c>
      <c r="N227" s="6">
        <v>567.32600000000002</v>
      </c>
      <c r="O227" s="6">
        <v>566.00599999999997</v>
      </c>
      <c r="P227" s="6">
        <v>566</v>
      </c>
      <c r="Q227" s="6">
        <v>567.29899999999998</v>
      </c>
      <c r="R227" s="6">
        <v>567.28499999999997</v>
      </c>
      <c r="S227" s="6">
        <v>568.45399999999995</v>
      </c>
      <c r="T227" s="6">
        <v>569.49199999999996</v>
      </c>
      <c r="U227" s="6">
        <v>568.32899999999995</v>
      </c>
      <c r="V227" s="6">
        <v>569.65300000000002</v>
      </c>
      <c r="W227" s="6">
        <v>569.35699999999997</v>
      </c>
      <c r="X227" s="6">
        <v>569.35699999999997</v>
      </c>
      <c r="Y227" s="6">
        <v>571.77300000000002</v>
      </c>
      <c r="Z227" s="6">
        <v>20.873000000000001</v>
      </c>
      <c r="AA227" s="7">
        <v>3.8289999999999998E-2</v>
      </c>
      <c r="AB227" s="6">
        <v>5.7729999999999997</v>
      </c>
      <c r="AC227" s="7">
        <v>1.0200000000000001E-2</v>
      </c>
    </row>
    <row r="228" spans="1:29" hidden="1" x14ac:dyDescent="0.2">
      <c r="A228" s="5" t="s">
        <v>752</v>
      </c>
      <c r="B228" s="5" t="s">
        <v>753</v>
      </c>
      <c r="C228" s="5" t="s">
        <v>754</v>
      </c>
      <c r="D228" s="5" t="s">
        <v>91</v>
      </c>
      <c r="E228" s="5" t="s">
        <v>41</v>
      </c>
      <c r="F228" s="6">
        <v>1731.8320000000001</v>
      </c>
      <c r="G228" s="6">
        <v>1761.905</v>
      </c>
      <c r="H228" s="6">
        <v>1787.182</v>
      </c>
      <c r="I228" s="6">
        <v>1813.462</v>
      </c>
      <c r="J228" s="6">
        <v>1848.924</v>
      </c>
      <c r="K228" s="6">
        <v>1878.578</v>
      </c>
      <c r="L228" s="6">
        <v>1920.027</v>
      </c>
      <c r="M228" s="6">
        <v>1975.1420000000001</v>
      </c>
      <c r="N228" s="6">
        <v>2035.2719999999999</v>
      </c>
      <c r="O228" s="6">
        <v>2078.5770000000002</v>
      </c>
      <c r="P228" s="6">
        <v>2109</v>
      </c>
      <c r="Q228" s="6">
        <v>2128.4079999999999</v>
      </c>
      <c r="R228" s="6">
        <v>2143.5070000000001</v>
      </c>
      <c r="S228" s="6">
        <v>2162.1509999999998</v>
      </c>
      <c r="T228" s="6">
        <v>2177.9259999999999</v>
      </c>
      <c r="U228" s="6">
        <v>2207.0189999999998</v>
      </c>
      <c r="V228" s="6">
        <v>2215.913</v>
      </c>
      <c r="W228" s="6">
        <v>2230.223</v>
      </c>
      <c r="X228" s="6">
        <v>2246.6689999999999</v>
      </c>
      <c r="Y228" s="6">
        <v>2260.56</v>
      </c>
      <c r="Z228" s="6">
        <v>377.16800000000001</v>
      </c>
      <c r="AA228" s="7">
        <v>0.21779000000000001</v>
      </c>
      <c r="AB228" s="6">
        <v>151.56</v>
      </c>
      <c r="AC228" s="7">
        <v>7.1859999999999993E-2</v>
      </c>
    </row>
    <row r="229" spans="1:29" hidden="1" x14ac:dyDescent="0.2">
      <c r="A229" s="5" t="s">
        <v>755</v>
      </c>
      <c r="B229" s="5" t="s">
        <v>756</v>
      </c>
      <c r="C229" s="5" t="s">
        <v>757</v>
      </c>
      <c r="D229" s="5" t="s">
        <v>55</v>
      </c>
      <c r="E229" s="5" t="s">
        <v>41</v>
      </c>
      <c r="F229" s="6">
        <v>4115.4470000000001</v>
      </c>
      <c r="G229" s="6">
        <v>4292.8429999999998</v>
      </c>
      <c r="H229" s="6">
        <v>4454.1509999999998</v>
      </c>
      <c r="I229" s="6">
        <v>4575.1030000000001</v>
      </c>
      <c r="J229" s="6">
        <v>4716.2690000000002</v>
      </c>
      <c r="K229" s="6">
        <v>4872.9369999999999</v>
      </c>
      <c r="L229" s="6">
        <v>5030.4549999999999</v>
      </c>
      <c r="M229" s="6">
        <v>5162.8459999999995</v>
      </c>
      <c r="N229" s="6">
        <v>5307.81</v>
      </c>
      <c r="O229" s="6">
        <v>5441.9480000000003</v>
      </c>
      <c r="P229" s="6">
        <v>5549</v>
      </c>
      <c r="Q229" s="6">
        <v>5581.0590000000002</v>
      </c>
      <c r="R229" s="6">
        <v>5606.5140000000001</v>
      </c>
      <c r="S229" s="6">
        <v>5660.0290000000005</v>
      </c>
      <c r="T229" s="6">
        <v>5707.3959999999997</v>
      </c>
      <c r="U229" s="6">
        <v>5747.4350000000004</v>
      </c>
      <c r="V229" s="6">
        <v>5796.5349999999999</v>
      </c>
      <c r="W229" s="6">
        <v>5828.4070000000002</v>
      </c>
      <c r="X229" s="6">
        <v>5892.9409999999998</v>
      </c>
      <c r="Y229" s="6">
        <v>5969.723</v>
      </c>
      <c r="Z229" s="6">
        <v>1433.5530000000001</v>
      </c>
      <c r="AA229" s="7">
        <v>0.34832999999999997</v>
      </c>
      <c r="AB229" s="6">
        <v>420.72300000000001</v>
      </c>
      <c r="AC229" s="7">
        <v>7.5819999999999999E-2</v>
      </c>
    </row>
    <row r="230" spans="1:29" hidden="1" x14ac:dyDescent="0.2">
      <c r="A230" s="5" t="s">
        <v>758</v>
      </c>
      <c r="B230" s="5" t="s">
        <v>759</v>
      </c>
      <c r="C230" s="5" t="s">
        <v>760</v>
      </c>
      <c r="D230" s="5" t="s">
        <v>40</v>
      </c>
      <c r="E230" s="5" t="s">
        <v>41</v>
      </c>
      <c r="F230" s="6">
        <v>215.78</v>
      </c>
      <c r="G230" s="6">
        <v>217.095</v>
      </c>
      <c r="H230" s="6">
        <v>218.73400000000001</v>
      </c>
      <c r="I230" s="6">
        <v>220.28800000000001</v>
      </c>
      <c r="J230" s="6">
        <v>222.66300000000001</v>
      </c>
      <c r="K230" s="6">
        <v>226.01400000000001</v>
      </c>
      <c r="L230" s="6">
        <v>229.86799999999999</v>
      </c>
      <c r="M230" s="6">
        <v>232.63499999999999</v>
      </c>
      <c r="N230" s="6">
        <v>235.369</v>
      </c>
      <c r="O230" s="6">
        <v>237.089</v>
      </c>
      <c r="P230" s="6">
        <v>238</v>
      </c>
      <c r="Q230" s="6">
        <v>237.571</v>
      </c>
      <c r="R230" s="6">
        <v>238.78</v>
      </c>
      <c r="S230" s="6">
        <v>240.13300000000001</v>
      </c>
      <c r="T230" s="6">
        <v>240.58799999999999</v>
      </c>
      <c r="U230" s="6">
        <v>240.83500000000001</v>
      </c>
      <c r="V230" s="6">
        <v>240.11699999999999</v>
      </c>
      <c r="W230" s="6">
        <v>239.297</v>
      </c>
      <c r="X230" s="6">
        <v>240.714</v>
      </c>
      <c r="Y230" s="6">
        <v>241.72499999999999</v>
      </c>
      <c r="Z230" s="6">
        <v>22.22</v>
      </c>
      <c r="AA230" s="7">
        <v>0.10298</v>
      </c>
      <c r="AB230" s="6">
        <v>3.7250000000000001</v>
      </c>
      <c r="AC230" s="7">
        <v>1.5650000000000001E-2</v>
      </c>
    </row>
    <row r="231" spans="1:29" hidden="1" x14ac:dyDescent="0.2">
      <c r="A231" s="5" t="s">
        <v>762</v>
      </c>
      <c r="B231" s="5" t="s">
        <v>763</v>
      </c>
      <c r="C231" s="5" t="s">
        <v>764</v>
      </c>
      <c r="D231" s="5" t="s">
        <v>66</v>
      </c>
      <c r="E231" s="5" t="s">
        <v>41</v>
      </c>
      <c r="F231" s="6">
        <v>270996.72100000002</v>
      </c>
      <c r="G231" s="6">
        <v>275022.31699999998</v>
      </c>
      <c r="H231" s="6">
        <v>279083.13</v>
      </c>
      <c r="I231" s="6">
        <v>282734.07299999997</v>
      </c>
      <c r="J231" s="6">
        <v>286568.94400000002</v>
      </c>
      <c r="K231" s="6">
        <v>289886.82</v>
      </c>
      <c r="L231" s="6">
        <v>293252.413</v>
      </c>
      <c r="M231" s="6">
        <v>296856.962</v>
      </c>
      <c r="N231" s="6">
        <v>300276.049</v>
      </c>
      <c r="O231" s="6">
        <v>304132.353</v>
      </c>
      <c r="P231" s="6">
        <v>308858</v>
      </c>
      <c r="Q231" s="6">
        <v>311165.99</v>
      </c>
      <c r="R231" s="6">
        <v>313356.989</v>
      </c>
      <c r="S231" s="6">
        <v>318088.24699999997</v>
      </c>
      <c r="T231" s="6">
        <v>323786.22899999999</v>
      </c>
      <c r="U231" s="6">
        <v>333218.93699999998</v>
      </c>
      <c r="V231" s="6">
        <v>340819.92700000003</v>
      </c>
      <c r="W231" s="6">
        <v>348457.05200000003</v>
      </c>
      <c r="X231" s="6">
        <v>356925.29200000002</v>
      </c>
      <c r="Y231" s="6">
        <v>368168.7</v>
      </c>
      <c r="Z231" s="6">
        <v>37861.279000000002</v>
      </c>
      <c r="AA231" s="7">
        <v>0.13971</v>
      </c>
      <c r="AB231" s="6">
        <v>59310.7</v>
      </c>
      <c r="AC231" s="7">
        <v>0.19203000000000001</v>
      </c>
    </row>
    <row r="232" spans="1:29" hidden="1" x14ac:dyDescent="0.2">
      <c r="A232" s="5" t="s">
        <v>765</v>
      </c>
      <c r="B232" s="5" t="s">
        <v>766</v>
      </c>
      <c r="C232" s="5" t="s">
        <v>767</v>
      </c>
      <c r="D232" s="5" t="s">
        <v>55</v>
      </c>
      <c r="E232" s="5" t="s">
        <v>41</v>
      </c>
      <c r="F232" s="6">
        <v>9347.5769999999993</v>
      </c>
      <c r="G232" s="6">
        <v>9522.1869999999999</v>
      </c>
      <c r="H232" s="6">
        <v>9711.8909999999996</v>
      </c>
      <c r="I232" s="6">
        <v>9915.8140000000003</v>
      </c>
      <c r="J232" s="6">
        <v>10134.897000000001</v>
      </c>
      <c r="K232" s="6">
        <v>10298.465</v>
      </c>
      <c r="L232" s="6">
        <v>10559.995999999999</v>
      </c>
      <c r="M232" s="6">
        <v>10815.596</v>
      </c>
      <c r="N232" s="6">
        <v>11039.624</v>
      </c>
      <c r="O232" s="6">
        <v>11221.641</v>
      </c>
      <c r="P232" s="6">
        <v>11324</v>
      </c>
      <c r="Q232" s="6">
        <v>11409.406999999999</v>
      </c>
      <c r="R232" s="6">
        <v>11433.737999999999</v>
      </c>
      <c r="S232" s="6">
        <v>11472.799000000001</v>
      </c>
      <c r="T232" s="6">
        <v>11536.272000000001</v>
      </c>
      <c r="U232" s="6">
        <v>11583.18</v>
      </c>
      <c r="V232" s="6">
        <v>11680.18</v>
      </c>
      <c r="W232" s="6">
        <v>11752.072</v>
      </c>
      <c r="X232" s="6">
        <v>11876.032999999999</v>
      </c>
      <c r="Y232" s="6">
        <v>11964.143</v>
      </c>
      <c r="Z232" s="6">
        <v>1976.423</v>
      </c>
      <c r="AA232" s="7">
        <v>0.21143999999999999</v>
      </c>
      <c r="AB232" s="6">
        <v>640.14300000000003</v>
      </c>
      <c r="AC232" s="7">
        <v>5.6529999999999997E-2</v>
      </c>
    </row>
    <row r="233" spans="1:29" hidden="1" x14ac:dyDescent="0.2">
      <c r="A233" s="5" t="s">
        <v>768</v>
      </c>
      <c r="B233" s="5" t="s">
        <v>769</v>
      </c>
      <c r="C233" s="5" t="s">
        <v>770</v>
      </c>
      <c r="D233" s="5" t="s">
        <v>91</v>
      </c>
      <c r="E233" s="5" t="s">
        <v>41</v>
      </c>
      <c r="F233" s="6">
        <v>6273.9340000000002</v>
      </c>
      <c r="G233" s="6">
        <v>6369.05</v>
      </c>
      <c r="H233" s="6">
        <v>6457.5640000000003</v>
      </c>
      <c r="I233" s="6">
        <v>6547.3620000000001</v>
      </c>
      <c r="J233" s="6">
        <v>6621.4409999999998</v>
      </c>
      <c r="K233" s="6">
        <v>6691.5249999999996</v>
      </c>
      <c r="L233" s="6">
        <v>6784.8019999999997</v>
      </c>
      <c r="M233" s="6">
        <v>6883.1959999999999</v>
      </c>
      <c r="N233" s="6">
        <v>6978.8320000000003</v>
      </c>
      <c r="O233" s="6">
        <v>7047.201</v>
      </c>
      <c r="P233" s="6">
        <v>7112</v>
      </c>
      <c r="Q233" s="6">
        <v>7163.0230000000001</v>
      </c>
      <c r="R233" s="6">
        <v>7225.5860000000002</v>
      </c>
      <c r="S233" s="6">
        <v>7271.6840000000002</v>
      </c>
      <c r="T233" s="6">
        <v>7305.8320000000003</v>
      </c>
      <c r="U233" s="6">
        <v>7345.5280000000002</v>
      </c>
      <c r="V233" s="6">
        <v>7384.4840000000004</v>
      </c>
      <c r="W233" s="6">
        <v>7458.22</v>
      </c>
      <c r="X233" s="6">
        <v>7552.366</v>
      </c>
      <c r="Y233" s="6">
        <v>7638.085</v>
      </c>
      <c r="Z233" s="6">
        <v>838.06600000000003</v>
      </c>
      <c r="AA233" s="7">
        <v>0.13358</v>
      </c>
      <c r="AB233" s="6">
        <v>526.08500000000004</v>
      </c>
      <c r="AC233" s="7">
        <v>7.3969999999999994E-2</v>
      </c>
    </row>
    <row r="234" spans="1:29" hidden="1" x14ac:dyDescent="0.2">
      <c r="A234" s="5" t="s">
        <v>771</v>
      </c>
      <c r="B234" s="5" t="s">
        <v>772</v>
      </c>
      <c r="C234" s="5" t="s">
        <v>773</v>
      </c>
      <c r="D234" s="5" t="s">
        <v>49</v>
      </c>
      <c r="E234" s="5" t="s">
        <v>41</v>
      </c>
      <c r="F234" s="6">
        <v>1265.691</v>
      </c>
      <c r="G234" s="6">
        <v>1292.635</v>
      </c>
      <c r="H234" s="6">
        <v>1315.992</v>
      </c>
      <c r="I234" s="6">
        <v>1342.0160000000001</v>
      </c>
      <c r="J234" s="6">
        <v>1364.896</v>
      </c>
      <c r="K234" s="6">
        <v>1394.6020000000001</v>
      </c>
      <c r="L234" s="6">
        <v>1420.885</v>
      </c>
      <c r="M234" s="6">
        <v>1455.9449999999999</v>
      </c>
      <c r="N234" s="6">
        <v>1487.9480000000001</v>
      </c>
      <c r="O234" s="6">
        <v>1513.481</v>
      </c>
      <c r="P234" s="6">
        <v>1531</v>
      </c>
      <c r="Q234" s="6">
        <v>1540.5029999999999</v>
      </c>
      <c r="R234" s="6">
        <v>1552.1559999999999</v>
      </c>
      <c r="S234" s="6">
        <v>1561.703</v>
      </c>
      <c r="T234" s="6">
        <v>1571.0740000000001</v>
      </c>
      <c r="U234" s="6">
        <v>1580.6780000000001</v>
      </c>
      <c r="V234" s="6">
        <v>1586.768</v>
      </c>
      <c r="W234" s="6">
        <v>1591.615</v>
      </c>
      <c r="X234" s="6">
        <v>1595.636</v>
      </c>
      <c r="Y234" s="6">
        <v>1595.519</v>
      </c>
      <c r="Z234" s="6">
        <v>265.30900000000003</v>
      </c>
      <c r="AA234" s="7">
        <v>0.20962</v>
      </c>
      <c r="AB234" s="6">
        <v>64.519000000000005</v>
      </c>
      <c r="AC234" s="7">
        <v>4.2139999999999997E-2</v>
      </c>
    </row>
    <row r="235" spans="1:29" hidden="1" x14ac:dyDescent="0.2">
      <c r="A235" s="5" t="s">
        <v>774</v>
      </c>
      <c r="B235" s="5" t="s">
        <v>775</v>
      </c>
      <c r="C235" s="5" t="s">
        <v>776</v>
      </c>
      <c r="D235" s="5" t="s">
        <v>102</v>
      </c>
      <c r="E235" s="5" t="s">
        <v>41</v>
      </c>
      <c r="F235" s="6">
        <v>12038.662</v>
      </c>
      <c r="G235" s="6">
        <v>12339.178</v>
      </c>
      <c r="H235" s="6">
        <v>12682.134</v>
      </c>
      <c r="I235" s="6">
        <v>13035.936</v>
      </c>
      <c r="J235" s="6">
        <v>13416.648999999999</v>
      </c>
      <c r="K235" s="6">
        <v>13791.132</v>
      </c>
      <c r="L235" s="6">
        <v>14268.13</v>
      </c>
      <c r="M235" s="6">
        <v>14712.531999999999</v>
      </c>
      <c r="N235" s="6">
        <v>15156.48</v>
      </c>
      <c r="O235" s="6">
        <v>15464.982</v>
      </c>
      <c r="P235" s="6">
        <v>15719</v>
      </c>
      <c r="Q235" s="6">
        <v>15837.467000000001</v>
      </c>
      <c r="R235" s="6">
        <v>15947.549000000001</v>
      </c>
      <c r="S235" s="6">
        <v>16070.707</v>
      </c>
      <c r="T235" s="6">
        <v>16167.153</v>
      </c>
      <c r="U235" s="6">
        <v>16255.641</v>
      </c>
      <c r="V235" s="6">
        <v>16418.777999999998</v>
      </c>
      <c r="W235" s="6">
        <v>16580.199000000001</v>
      </c>
      <c r="X235" s="6">
        <v>16785.460999999999</v>
      </c>
      <c r="Y235" s="6">
        <v>17030.004000000001</v>
      </c>
      <c r="Z235" s="6">
        <v>3680.3380000000002</v>
      </c>
      <c r="AA235" s="7">
        <v>0.30570999999999998</v>
      </c>
      <c r="AB235" s="6">
        <v>1311.0039999999999</v>
      </c>
      <c r="AC235" s="7">
        <v>8.3400000000000002E-2</v>
      </c>
    </row>
    <row r="236" spans="1:29" hidden="1" x14ac:dyDescent="0.2">
      <c r="A236" s="5" t="s">
        <v>777</v>
      </c>
      <c r="B236" s="5" t="s">
        <v>778</v>
      </c>
      <c r="C236" s="5" t="s">
        <v>779</v>
      </c>
      <c r="D236" s="5" t="s">
        <v>55</v>
      </c>
      <c r="E236" s="5" t="s">
        <v>41</v>
      </c>
      <c r="F236" s="6">
        <v>217.87899999999999</v>
      </c>
      <c r="G236" s="6">
        <v>222.31800000000001</v>
      </c>
      <c r="H236" s="6">
        <v>225.87799999999999</v>
      </c>
      <c r="I236" s="6">
        <v>227.40799999999999</v>
      </c>
      <c r="J236" s="6">
        <v>229.97200000000001</v>
      </c>
      <c r="K236" s="6">
        <v>233.3</v>
      </c>
      <c r="L236" s="6">
        <v>236.64699999999999</v>
      </c>
      <c r="M236" s="6">
        <v>238.822</v>
      </c>
      <c r="N236" s="6">
        <v>241.59399999999999</v>
      </c>
      <c r="O236" s="6">
        <v>243.88800000000001</v>
      </c>
      <c r="P236" s="6">
        <v>245</v>
      </c>
      <c r="Q236" s="6">
        <v>247.41900000000001</v>
      </c>
      <c r="R236" s="6">
        <v>249.02600000000001</v>
      </c>
      <c r="S236" s="6">
        <v>249.64400000000001</v>
      </c>
      <c r="T236" s="6">
        <v>251.68299999999999</v>
      </c>
      <c r="U236" s="6">
        <v>251.49100000000001</v>
      </c>
      <c r="V236" s="6">
        <v>253.28700000000001</v>
      </c>
      <c r="W236" s="6">
        <v>253.28700000000001</v>
      </c>
      <c r="X236" s="6">
        <v>258.077</v>
      </c>
      <c r="Y236" s="6">
        <v>262.12099999999998</v>
      </c>
      <c r="Z236" s="6">
        <v>27.120999999999999</v>
      </c>
      <c r="AA236" s="7">
        <v>0.12447999999999999</v>
      </c>
      <c r="AB236" s="6">
        <v>17.120999999999999</v>
      </c>
      <c r="AC236" s="7">
        <v>6.9879999999999998E-2</v>
      </c>
    </row>
    <row r="237" spans="1:29" hidden="1" x14ac:dyDescent="0.2">
      <c r="A237" s="5" t="s">
        <v>780</v>
      </c>
      <c r="B237" s="5" t="s">
        <v>781</v>
      </c>
      <c r="C237" s="5" t="s">
        <v>782</v>
      </c>
      <c r="D237" s="5" t="s">
        <v>40</v>
      </c>
      <c r="E237" s="5" t="s">
        <v>41</v>
      </c>
      <c r="F237" s="6">
        <v>7891.1279999999997</v>
      </c>
      <c r="G237" s="6">
        <v>7964.5039999999999</v>
      </c>
      <c r="H237" s="6">
        <v>8054.424</v>
      </c>
      <c r="I237" s="6">
        <v>8170.1819999999998</v>
      </c>
      <c r="J237" s="6">
        <v>8313.3420000000006</v>
      </c>
      <c r="K237" s="6">
        <v>8479.7489999999998</v>
      </c>
      <c r="L237" s="6">
        <v>8705.86</v>
      </c>
      <c r="M237" s="6">
        <v>8936.9590000000007</v>
      </c>
      <c r="N237" s="6">
        <v>9116.2900000000009</v>
      </c>
      <c r="O237" s="6">
        <v>9191.0460000000003</v>
      </c>
      <c r="P237" s="6">
        <v>9225</v>
      </c>
      <c r="Q237" s="6">
        <v>9252.0169999999998</v>
      </c>
      <c r="R237" s="6">
        <v>9273.8539999999994</v>
      </c>
      <c r="S237" s="6">
        <v>9280.1740000000009</v>
      </c>
      <c r="T237" s="6">
        <v>9299.2209999999995</v>
      </c>
      <c r="U237" s="6">
        <v>9311.1659999999993</v>
      </c>
      <c r="V237" s="6">
        <v>9348.6029999999992</v>
      </c>
      <c r="W237" s="6">
        <v>9424.8119999999999</v>
      </c>
      <c r="X237" s="6">
        <v>9432.1419999999998</v>
      </c>
      <c r="Y237" s="6">
        <v>9506</v>
      </c>
      <c r="Z237" s="6">
        <v>1333.8720000000001</v>
      </c>
      <c r="AA237" s="7">
        <v>0.16903000000000001</v>
      </c>
      <c r="AB237" s="6">
        <v>281</v>
      </c>
      <c r="AC237" s="7">
        <v>3.0460000000000001E-2</v>
      </c>
    </row>
    <row r="238" spans="1:29" hidden="1" x14ac:dyDescent="0.2">
      <c r="A238" s="5" t="s">
        <v>783</v>
      </c>
      <c r="B238" s="5" t="s">
        <v>784</v>
      </c>
      <c r="C238" s="5" t="s">
        <v>785</v>
      </c>
      <c r="D238" s="5" t="s">
        <v>66</v>
      </c>
      <c r="E238" s="5" t="s">
        <v>41</v>
      </c>
      <c r="F238" s="6">
        <v>26493.146000000001</v>
      </c>
      <c r="G238" s="6">
        <v>26669.784</v>
      </c>
      <c r="H238" s="6">
        <v>26849.466</v>
      </c>
      <c r="I238" s="6">
        <v>26989.629000000001</v>
      </c>
      <c r="J238" s="6">
        <v>27147.404999999999</v>
      </c>
      <c r="K238" s="6">
        <v>27256.489000000001</v>
      </c>
      <c r="L238" s="6">
        <v>27370.848000000002</v>
      </c>
      <c r="M238" s="6">
        <v>27507.857</v>
      </c>
      <c r="N238" s="6">
        <v>27628.010999999999</v>
      </c>
      <c r="O238" s="6">
        <v>27788.629000000001</v>
      </c>
      <c r="P238" s="6">
        <v>28028</v>
      </c>
      <c r="Q238" s="6">
        <v>28165</v>
      </c>
      <c r="R238" s="6">
        <v>28212.182000000001</v>
      </c>
      <c r="S238" s="6">
        <v>28371.314999999999</v>
      </c>
      <c r="T238" s="6">
        <v>28579.412</v>
      </c>
      <c r="U238" s="6">
        <v>28753.412</v>
      </c>
      <c r="V238" s="6">
        <v>28800.425999999999</v>
      </c>
      <c r="W238" s="6">
        <v>28841.425999999999</v>
      </c>
      <c r="X238" s="6">
        <v>29154.425999999999</v>
      </c>
      <c r="Y238" s="6">
        <v>29586.420999999998</v>
      </c>
      <c r="Z238" s="6">
        <v>1534.854</v>
      </c>
      <c r="AA238" s="7">
        <v>5.7930000000000002E-2</v>
      </c>
      <c r="AB238" s="6">
        <v>1558.421</v>
      </c>
      <c r="AC238" s="7">
        <v>5.5599999999999997E-2</v>
      </c>
    </row>
    <row r="239" spans="1:29" hidden="1" x14ac:dyDescent="0.2">
      <c r="A239" s="5" t="s">
        <v>787</v>
      </c>
      <c r="B239" s="5" t="s">
        <v>788</v>
      </c>
      <c r="C239" s="5" t="s">
        <v>789</v>
      </c>
      <c r="D239" s="5" t="s">
        <v>73</v>
      </c>
      <c r="E239" s="5" t="s">
        <v>41</v>
      </c>
      <c r="F239" s="6">
        <v>413.12900000000002</v>
      </c>
      <c r="G239" s="6">
        <v>422.67200000000003</v>
      </c>
      <c r="H239" s="6">
        <v>433.06799999999998</v>
      </c>
      <c r="I239" s="6">
        <v>443.96100000000001</v>
      </c>
      <c r="J239" s="6">
        <v>459.06299999999999</v>
      </c>
      <c r="K239" s="6">
        <v>474.25</v>
      </c>
      <c r="L239" s="6">
        <v>494.19400000000002</v>
      </c>
      <c r="M239" s="6">
        <v>505.673</v>
      </c>
      <c r="N239" s="6">
        <v>516.84400000000005</v>
      </c>
      <c r="O239" s="6">
        <v>524.798</v>
      </c>
      <c r="P239" s="6">
        <v>531</v>
      </c>
      <c r="Q239" s="6">
        <v>533.41600000000005</v>
      </c>
      <c r="R239" s="6">
        <v>537.55700000000002</v>
      </c>
      <c r="S239" s="6">
        <v>539.06700000000001</v>
      </c>
      <c r="T239" s="6">
        <v>538.43499999999995</v>
      </c>
      <c r="U239" s="6">
        <v>537.80799999999999</v>
      </c>
      <c r="V239" s="6">
        <v>537.18799999999999</v>
      </c>
      <c r="W239" s="6">
        <v>536.57299999999998</v>
      </c>
      <c r="X239" s="6">
        <v>541.12400000000002</v>
      </c>
      <c r="Y239" s="6">
        <v>543.20600000000002</v>
      </c>
      <c r="Z239" s="6">
        <v>117.871</v>
      </c>
      <c r="AA239" s="7">
        <v>0.28531000000000001</v>
      </c>
      <c r="AB239" s="6">
        <v>12.206</v>
      </c>
      <c r="AC239" s="7">
        <v>2.299E-2</v>
      </c>
    </row>
    <row r="240" spans="1:29" hidden="1" x14ac:dyDescent="0.2">
      <c r="A240" s="5" t="s">
        <v>790</v>
      </c>
      <c r="B240" s="5" t="s">
        <v>791</v>
      </c>
      <c r="C240" s="5" t="s">
        <v>792</v>
      </c>
      <c r="D240" s="5" t="s">
        <v>66</v>
      </c>
      <c r="E240" s="5" t="s">
        <v>41</v>
      </c>
      <c r="F240" s="6">
        <v>563.20699999999999</v>
      </c>
      <c r="G240" s="6">
        <v>589.69799999999998</v>
      </c>
      <c r="H240" s="6">
        <v>616.31100000000004</v>
      </c>
      <c r="I240" s="6">
        <v>642.00400000000002</v>
      </c>
      <c r="J240" s="6">
        <v>668.13800000000003</v>
      </c>
      <c r="K240" s="6">
        <v>693.01199999999994</v>
      </c>
      <c r="L240" s="6">
        <v>717.96900000000005</v>
      </c>
      <c r="M240" s="6">
        <v>743.47299999999996</v>
      </c>
      <c r="N240" s="6">
        <v>768.46</v>
      </c>
      <c r="O240" s="6">
        <v>794.57100000000003</v>
      </c>
      <c r="P240" s="6">
        <v>823</v>
      </c>
      <c r="Q240" s="6">
        <v>819.72400000000005</v>
      </c>
      <c r="R240" s="6">
        <v>826.976</v>
      </c>
      <c r="S240" s="6">
        <v>825.17</v>
      </c>
      <c r="T240" s="6">
        <v>824.14599999999996</v>
      </c>
      <c r="U240" s="6">
        <v>823.33399999999995</v>
      </c>
      <c r="V240" s="6">
        <v>825.11599999999999</v>
      </c>
      <c r="W240" s="6">
        <v>826.11500000000001</v>
      </c>
      <c r="X240" s="6">
        <v>827.17600000000004</v>
      </c>
      <c r="Y240" s="6">
        <v>827.20799999999997</v>
      </c>
      <c r="Z240" s="6">
        <v>259.79300000000001</v>
      </c>
      <c r="AA240" s="7">
        <v>0.46127000000000001</v>
      </c>
      <c r="AB240" s="6">
        <v>4.2080000000000002</v>
      </c>
      <c r="AC240" s="7">
        <v>5.11E-3</v>
      </c>
    </row>
    <row r="241" spans="1:29" hidden="1" x14ac:dyDescent="0.2">
      <c r="A241" s="5" t="s">
        <v>794</v>
      </c>
      <c r="B241" s="5" t="s">
        <v>795</v>
      </c>
      <c r="C241" s="5" t="s">
        <v>796</v>
      </c>
      <c r="D241" s="5" t="s">
        <v>55</v>
      </c>
      <c r="E241" s="5" t="s">
        <v>41</v>
      </c>
      <c r="F241" s="6">
        <v>15629.762000000001</v>
      </c>
      <c r="G241" s="6">
        <v>16055.578</v>
      </c>
      <c r="H241" s="6">
        <v>16461.528999999999</v>
      </c>
      <c r="I241" s="6">
        <v>16862.409</v>
      </c>
      <c r="J241" s="6">
        <v>17253.949000000001</v>
      </c>
      <c r="K241" s="6">
        <v>17710.73</v>
      </c>
      <c r="L241" s="6">
        <v>18211.143</v>
      </c>
      <c r="M241" s="6">
        <v>18673.496999999999</v>
      </c>
      <c r="N241" s="6">
        <v>19048.058000000001</v>
      </c>
      <c r="O241" s="6">
        <v>19330.260999999999</v>
      </c>
      <c r="P241" s="6">
        <v>19597</v>
      </c>
      <c r="Q241" s="6">
        <v>19764.544000000002</v>
      </c>
      <c r="R241" s="6">
        <v>19886.936000000002</v>
      </c>
      <c r="S241" s="6">
        <v>20118.731</v>
      </c>
      <c r="T241" s="6">
        <v>20240.184000000001</v>
      </c>
      <c r="U241" s="6">
        <v>20340.394</v>
      </c>
      <c r="V241" s="6">
        <v>20537.044999999998</v>
      </c>
      <c r="W241" s="6">
        <v>20660.828000000001</v>
      </c>
      <c r="X241" s="6">
        <v>20921.632000000001</v>
      </c>
      <c r="Y241" s="6">
        <v>21038.968000000001</v>
      </c>
      <c r="Z241" s="6">
        <v>3967.2379999999998</v>
      </c>
      <c r="AA241" s="7">
        <v>0.25383</v>
      </c>
      <c r="AB241" s="6">
        <v>1441.9680000000001</v>
      </c>
      <c r="AC241" s="7">
        <v>7.3580000000000007E-2</v>
      </c>
    </row>
    <row r="242" spans="1:29" hidden="1" x14ac:dyDescent="0.2">
      <c r="A242" s="5" t="s">
        <v>797</v>
      </c>
      <c r="B242" s="5" t="s">
        <v>798</v>
      </c>
      <c r="C242" s="5" t="s">
        <v>799</v>
      </c>
      <c r="D242" s="5" t="s">
        <v>66</v>
      </c>
      <c r="E242" s="5" t="s">
        <v>41</v>
      </c>
      <c r="F242" s="6">
        <v>9701.6139999999996</v>
      </c>
      <c r="G242" s="6">
        <v>10109.647999999999</v>
      </c>
      <c r="H242" s="6">
        <v>10519.415000000001</v>
      </c>
      <c r="I242" s="6">
        <v>10913.833000000001</v>
      </c>
      <c r="J242" s="6">
        <v>11315.272000000001</v>
      </c>
      <c r="K242" s="6">
        <v>11695.807000000001</v>
      </c>
      <c r="L242" s="6">
        <v>12077.678</v>
      </c>
      <c r="M242" s="6">
        <v>12468.784</v>
      </c>
      <c r="N242" s="6">
        <v>12851.643</v>
      </c>
      <c r="O242" s="6">
        <v>13253.003000000001</v>
      </c>
      <c r="P242" s="6">
        <v>13693</v>
      </c>
      <c r="Q242" s="6">
        <v>13809.928</v>
      </c>
      <c r="R242" s="6">
        <v>13961.221</v>
      </c>
      <c r="S242" s="6">
        <v>14139.851000000001</v>
      </c>
      <c r="T242" s="6">
        <v>14336.987999999999</v>
      </c>
      <c r="U242" s="6">
        <v>14672.941999999999</v>
      </c>
      <c r="V242" s="6">
        <v>14777.371999999999</v>
      </c>
      <c r="W242" s="6">
        <v>14835.178</v>
      </c>
      <c r="X242" s="6">
        <v>15012.514999999999</v>
      </c>
      <c r="Y242" s="6">
        <v>15172.616</v>
      </c>
      <c r="Z242" s="6">
        <v>3991.386</v>
      </c>
      <c r="AA242" s="7">
        <v>0.41141</v>
      </c>
      <c r="AB242" s="6">
        <v>1479.616</v>
      </c>
      <c r="AC242" s="7">
        <v>0.10806</v>
      </c>
    </row>
    <row r="243" spans="1:29" hidden="1" x14ac:dyDescent="0.2">
      <c r="A243" s="5" t="s">
        <v>800</v>
      </c>
      <c r="B243" s="5" t="s">
        <v>801</v>
      </c>
      <c r="C243" s="5" t="s">
        <v>802</v>
      </c>
      <c r="D243" s="5" t="s">
        <v>106</v>
      </c>
      <c r="E243" s="5" t="s">
        <v>41</v>
      </c>
      <c r="F243" s="6">
        <v>1636.7650000000001</v>
      </c>
      <c r="G243" s="6">
        <v>1646.1</v>
      </c>
      <c r="H243" s="6">
        <v>1651.184</v>
      </c>
      <c r="I243" s="6">
        <v>1657.4259999999999</v>
      </c>
      <c r="J243" s="6">
        <v>1672.192</v>
      </c>
      <c r="K243" s="6">
        <v>1681.808</v>
      </c>
      <c r="L243" s="6">
        <v>1702.019</v>
      </c>
      <c r="M243" s="6">
        <v>1734.1479999999999</v>
      </c>
      <c r="N243" s="6">
        <v>1770.3630000000001</v>
      </c>
      <c r="O243" s="6">
        <v>1791.7180000000001</v>
      </c>
      <c r="P243" s="6">
        <v>1802</v>
      </c>
      <c r="Q243" s="6">
        <v>1804.5129999999999</v>
      </c>
      <c r="R243" s="6">
        <v>1805.558</v>
      </c>
      <c r="S243" s="6">
        <v>1815.3620000000001</v>
      </c>
      <c r="T243" s="6">
        <v>1827.076</v>
      </c>
      <c r="U243" s="6">
        <v>1824.5530000000001</v>
      </c>
      <c r="V243" s="6">
        <v>1838.4069999999999</v>
      </c>
      <c r="W243" s="6">
        <v>1846.9179999999999</v>
      </c>
      <c r="X243" s="6">
        <v>1869.846</v>
      </c>
      <c r="Y243" s="6">
        <v>1875.4549999999999</v>
      </c>
      <c r="Z243" s="6">
        <v>165.23500000000001</v>
      </c>
      <c r="AA243" s="7">
        <v>0.10095</v>
      </c>
      <c r="AB243" s="6">
        <v>73.454999999999998</v>
      </c>
      <c r="AC243" s="7">
        <v>4.0759999999999998E-2</v>
      </c>
    </row>
    <row r="244" spans="1:29" hidden="1" x14ac:dyDescent="0.2">
      <c r="A244" s="5" t="s">
        <v>803</v>
      </c>
      <c r="B244" s="5" t="s">
        <v>804</v>
      </c>
      <c r="C244" s="5" t="s">
        <v>805</v>
      </c>
      <c r="D244" s="5" t="s">
        <v>40</v>
      </c>
      <c r="E244" s="5" t="s">
        <v>41</v>
      </c>
      <c r="F244" s="6">
        <v>1336.694</v>
      </c>
      <c r="G244" s="6">
        <v>1331.9390000000001</v>
      </c>
      <c r="H244" s="6">
        <v>1324.423</v>
      </c>
      <c r="I244" s="6">
        <v>1315.7940000000001</v>
      </c>
      <c r="J244" s="6">
        <v>1314.008</v>
      </c>
      <c r="K244" s="6">
        <v>1315.501</v>
      </c>
      <c r="L244" s="6">
        <v>1326.1849999999999</v>
      </c>
      <c r="M244" s="6">
        <v>1316.606</v>
      </c>
      <c r="N244" s="6">
        <v>1317.4860000000001</v>
      </c>
      <c r="O244" s="6">
        <v>1320.405</v>
      </c>
      <c r="P244" s="6">
        <v>1319</v>
      </c>
      <c r="Q244" s="6">
        <v>1319.5360000000001</v>
      </c>
      <c r="R244" s="6">
        <v>1316.614</v>
      </c>
      <c r="S244" s="6">
        <v>1316.43</v>
      </c>
      <c r="T244" s="6">
        <v>1322.7650000000001</v>
      </c>
      <c r="U244" s="6">
        <v>1318.115</v>
      </c>
      <c r="V244" s="6">
        <v>1318.354</v>
      </c>
      <c r="W244" s="6">
        <v>1319.66</v>
      </c>
      <c r="X244" s="6">
        <v>1323.0119999999999</v>
      </c>
      <c r="Y244" s="6">
        <v>1318.663</v>
      </c>
      <c r="Z244" s="6">
        <v>-17.693999999999999</v>
      </c>
      <c r="AA244" s="7" t="s">
        <v>1307</v>
      </c>
      <c r="AB244" s="6">
        <v>-0.33700000000000002</v>
      </c>
      <c r="AC244" s="7" t="s">
        <v>1308</v>
      </c>
    </row>
    <row r="245" spans="1:29" hidden="1" x14ac:dyDescent="0.2">
      <c r="A245" s="5" t="s">
        <v>808</v>
      </c>
      <c r="B245" s="5" t="s">
        <v>809</v>
      </c>
      <c r="C245" s="5" t="s">
        <v>810</v>
      </c>
      <c r="D245" s="5" t="s">
        <v>102</v>
      </c>
      <c r="E245" s="5" t="s">
        <v>41</v>
      </c>
      <c r="F245" s="6">
        <v>23428.038</v>
      </c>
      <c r="G245" s="6">
        <v>23797.74</v>
      </c>
      <c r="H245" s="6">
        <v>24250.148000000001</v>
      </c>
      <c r="I245" s="6">
        <v>24683.577000000001</v>
      </c>
      <c r="J245" s="6">
        <v>25113.462</v>
      </c>
      <c r="K245" s="6">
        <v>25549.967000000001</v>
      </c>
      <c r="L245" s="6">
        <v>26057.526999999998</v>
      </c>
      <c r="M245" s="6">
        <v>26638.589</v>
      </c>
      <c r="N245" s="6">
        <v>27165.171999999999</v>
      </c>
      <c r="O245" s="6">
        <v>27546.399000000001</v>
      </c>
      <c r="P245" s="6">
        <v>27736</v>
      </c>
      <c r="Q245" s="6">
        <v>27940.919000000002</v>
      </c>
      <c r="R245" s="6">
        <v>28136.048999999999</v>
      </c>
      <c r="S245" s="6">
        <v>28292.471000000001</v>
      </c>
      <c r="T245" s="6">
        <v>28509.748</v>
      </c>
      <c r="U245" s="6">
        <v>28728.214</v>
      </c>
      <c r="V245" s="6">
        <v>29166.699000000001</v>
      </c>
      <c r="W245" s="6">
        <v>29414.093000000001</v>
      </c>
      <c r="X245" s="6">
        <v>29738.53</v>
      </c>
      <c r="Y245" s="6">
        <v>30046.143</v>
      </c>
      <c r="Z245" s="6">
        <v>4307.9620000000004</v>
      </c>
      <c r="AA245" s="7">
        <v>0.18387999999999999</v>
      </c>
      <c r="AB245" s="6">
        <v>2310.143</v>
      </c>
      <c r="AC245" s="7">
        <v>8.3290000000000003E-2</v>
      </c>
    </row>
    <row r="246" spans="1:29" hidden="1" x14ac:dyDescent="0.2">
      <c r="A246" s="5" t="s">
        <v>811</v>
      </c>
      <c r="B246" s="5" t="s">
        <v>812</v>
      </c>
      <c r="C246" s="5" t="s">
        <v>813</v>
      </c>
      <c r="D246" s="5" t="s">
        <v>55</v>
      </c>
      <c r="E246" s="5" t="s">
        <v>41</v>
      </c>
      <c r="F246" s="6">
        <v>7429.18</v>
      </c>
      <c r="G246" s="6">
        <v>7628.8689999999997</v>
      </c>
      <c r="H246" s="6">
        <v>7873.49</v>
      </c>
      <c r="I246" s="6">
        <v>8102.8209999999999</v>
      </c>
      <c r="J246" s="6">
        <v>8367.4110000000001</v>
      </c>
      <c r="K246" s="6">
        <v>8655.991</v>
      </c>
      <c r="L246" s="6">
        <v>8924.7250000000004</v>
      </c>
      <c r="M246" s="6">
        <v>9188.5259999999998</v>
      </c>
      <c r="N246" s="6">
        <v>9446.1720000000005</v>
      </c>
      <c r="O246" s="6">
        <v>9609.6129999999994</v>
      </c>
      <c r="P246" s="6">
        <v>9727</v>
      </c>
      <c r="Q246" s="6">
        <v>9785.2260000000006</v>
      </c>
      <c r="R246" s="6">
        <v>9826.5750000000007</v>
      </c>
      <c r="S246" s="6">
        <v>9860.4809999999998</v>
      </c>
      <c r="T246" s="6">
        <v>9927.74</v>
      </c>
      <c r="U246" s="6">
        <v>10013.587</v>
      </c>
      <c r="V246" s="6">
        <v>10123.249</v>
      </c>
      <c r="W246" s="6">
        <v>10192.508</v>
      </c>
      <c r="X246" s="6">
        <v>10308.040999999999</v>
      </c>
      <c r="Y246" s="6">
        <v>10419.495999999999</v>
      </c>
      <c r="Z246" s="6">
        <v>2297.8200000000002</v>
      </c>
      <c r="AA246" s="7">
        <v>0.30930000000000002</v>
      </c>
      <c r="AB246" s="6">
        <v>692.49599999999998</v>
      </c>
      <c r="AC246" s="7">
        <v>7.1190000000000003E-2</v>
      </c>
    </row>
    <row r="247" spans="1:29" hidden="1" x14ac:dyDescent="0.2">
      <c r="A247" s="5" t="s">
        <v>814</v>
      </c>
      <c r="B247" s="5" t="s">
        <v>815</v>
      </c>
      <c r="C247" s="5" t="s">
        <v>816</v>
      </c>
      <c r="D247" s="5" t="s">
        <v>40</v>
      </c>
      <c r="E247" s="5" t="s">
        <v>41</v>
      </c>
      <c r="F247" s="6">
        <v>826.57500000000005</v>
      </c>
      <c r="G247" s="6">
        <v>830.34400000000005</v>
      </c>
      <c r="H247" s="6">
        <v>835.88599999999997</v>
      </c>
      <c r="I247" s="6">
        <v>844.13800000000003</v>
      </c>
      <c r="J247" s="6">
        <v>855.23699999999997</v>
      </c>
      <c r="K247" s="6">
        <v>868.70699999999999</v>
      </c>
      <c r="L247" s="6">
        <v>888.24800000000005</v>
      </c>
      <c r="M247" s="6">
        <v>908.22500000000002</v>
      </c>
      <c r="N247" s="6">
        <v>922.88300000000004</v>
      </c>
      <c r="O247" s="6">
        <v>926.96400000000006</v>
      </c>
      <c r="P247" s="6">
        <v>927</v>
      </c>
      <c r="Q247" s="6">
        <v>940.47699999999998</v>
      </c>
      <c r="R247" s="6">
        <v>940.64599999999996</v>
      </c>
      <c r="S247" s="6">
        <v>945.04100000000005</v>
      </c>
      <c r="T247" s="6">
        <v>943.36400000000003</v>
      </c>
      <c r="U247" s="6">
        <v>947.029</v>
      </c>
      <c r="V247" s="6">
        <v>957.01199999999994</v>
      </c>
      <c r="W247" s="6">
        <v>964.91200000000003</v>
      </c>
      <c r="X247" s="6">
        <v>974.63300000000004</v>
      </c>
      <c r="Y247" s="6">
        <v>976.88499999999999</v>
      </c>
      <c r="Z247" s="6">
        <v>100.425</v>
      </c>
      <c r="AA247" s="7">
        <v>0.1215</v>
      </c>
      <c r="AB247" s="6">
        <v>49.884999999999998</v>
      </c>
      <c r="AC247" s="7">
        <v>5.3809999999999997E-2</v>
      </c>
    </row>
    <row r="248" spans="1:29" hidden="1" x14ac:dyDescent="0.2">
      <c r="A248" s="5" t="s">
        <v>817</v>
      </c>
      <c r="B248" s="5" t="s">
        <v>818</v>
      </c>
      <c r="C248" s="5" t="s">
        <v>819</v>
      </c>
      <c r="D248" s="5" t="s">
        <v>49</v>
      </c>
      <c r="E248" s="5" t="s">
        <v>41</v>
      </c>
      <c r="F248" s="6">
        <v>94365.243000000002</v>
      </c>
      <c r="G248" s="6">
        <v>94496.934999999998</v>
      </c>
      <c r="H248" s="6">
        <v>94944.66</v>
      </c>
      <c r="I248" s="6">
        <v>95280.316000000006</v>
      </c>
      <c r="J248" s="6">
        <v>95701.69</v>
      </c>
      <c r="K248" s="6">
        <v>96500.392000000007</v>
      </c>
      <c r="L248" s="6">
        <v>97764.722999999998</v>
      </c>
      <c r="M248" s="6">
        <v>98746.534</v>
      </c>
      <c r="N248" s="6">
        <v>99410.205000000002</v>
      </c>
      <c r="O248" s="6">
        <v>99942.557000000001</v>
      </c>
      <c r="P248" s="6">
        <v>100095</v>
      </c>
      <c r="Q248" s="6">
        <v>100140.018</v>
      </c>
      <c r="R248" s="6">
        <v>100461.83100000001</v>
      </c>
      <c r="S248" s="6">
        <v>100868.808</v>
      </c>
      <c r="T248" s="6">
        <v>101350.056</v>
      </c>
      <c r="U248" s="6">
        <v>101639.406</v>
      </c>
      <c r="V248" s="6">
        <v>102227.719</v>
      </c>
      <c r="W248" s="6">
        <v>102960.072</v>
      </c>
      <c r="X248" s="6">
        <v>103901.537</v>
      </c>
      <c r="Y248" s="6">
        <v>104659.315</v>
      </c>
      <c r="Z248" s="6">
        <v>5729.7569999999996</v>
      </c>
      <c r="AA248" s="7">
        <v>6.0720000000000003E-2</v>
      </c>
      <c r="AB248" s="6">
        <v>4564.3149999999996</v>
      </c>
      <c r="AC248" s="7">
        <v>4.5600000000000002E-2</v>
      </c>
    </row>
    <row r="249" spans="1:29" hidden="1" x14ac:dyDescent="0.2">
      <c r="A249" s="5" t="s">
        <v>820</v>
      </c>
      <c r="B249" s="5" t="s">
        <v>821</v>
      </c>
      <c r="C249" s="5" t="s">
        <v>822</v>
      </c>
      <c r="D249" s="5" t="s">
        <v>49</v>
      </c>
      <c r="E249" s="5" t="s">
        <v>41</v>
      </c>
      <c r="F249" s="6">
        <v>352.24900000000002</v>
      </c>
      <c r="G249" s="6">
        <v>350.98</v>
      </c>
      <c r="H249" s="6">
        <v>349.72899999999998</v>
      </c>
      <c r="I249" s="6">
        <v>349.28199999999998</v>
      </c>
      <c r="J249" s="6">
        <v>348.68799999999999</v>
      </c>
      <c r="K249" s="6">
        <v>348.63099999999997</v>
      </c>
      <c r="L249" s="6">
        <v>349.84</v>
      </c>
      <c r="M249" s="6">
        <v>350.59500000000003</v>
      </c>
      <c r="N249" s="6">
        <v>351.87900000000002</v>
      </c>
      <c r="O249" s="6">
        <v>349.26900000000001</v>
      </c>
      <c r="P249" s="6">
        <v>346</v>
      </c>
      <c r="Q249" s="6">
        <v>345.99599999999998</v>
      </c>
      <c r="R249" s="6">
        <v>346.49700000000001</v>
      </c>
      <c r="S249" s="6">
        <v>346.47699999999998</v>
      </c>
      <c r="T249" s="6">
        <v>346.63099999999997</v>
      </c>
      <c r="U249" s="6">
        <v>347.63099999999997</v>
      </c>
      <c r="V249" s="6">
        <v>347.59899999999999</v>
      </c>
      <c r="W249" s="6">
        <v>347.59899999999999</v>
      </c>
      <c r="X249" s="6">
        <v>347.59500000000003</v>
      </c>
      <c r="Y249" s="6">
        <v>348.40100000000001</v>
      </c>
      <c r="Z249" s="6">
        <v>-6.2489999999999997</v>
      </c>
      <c r="AA249" s="7" t="s">
        <v>1309</v>
      </c>
      <c r="AB249" s="6">
        <v>2.4009999999999998</v>
      </c>
      <c r="AC249" s="7">
        <v>6.94E-3</v>
      </c>
    </row>
    <row r="250" spans="1:29" hidden="1" x14ac:dyDescent="0.2">
      <c r="A250" s="5" t="s">
        <v>825</v>
      </c>
      <c r="B250" s="5" t="s">
        <v>826</v>
      </c>
      <c r="C250" s="5" t="s">
        <v>827</v>
      </c>
      <c r="D250" s="5" t="s">
        <v>49</v>
      </c>
      <c r="E250" s="5" t="s">
        <v>41</v>
      </c>
      <c r="F250" s="6">
        <v>551.82000000000005</v>
      </c>
      <c r="G250" s="6">
        <v>548.14099999999996</v>
      </c>
      <c r="H250" s="6">
        <v>551.20600000000002</v>
      </c>
      <c r="I250" s="6">
        <v>550.40899999999999</v>
      </c>
      <c r="J250" s="6">
        <v>554.64400000000001</v>
      </c>
      <c r="K250" s="6">
        <v>556.12800000000004</v>
      </c>
      <c r="L250" s="6">
        <v>563.32600000000002</v>
      </c>
      <c r="M250" s="6">
        <v>572.375</v>
      </c>
      <c r="N250" s="6">
        <v>577.61500000000001</v>
      </c>
      <c r="O250" s="6">
        <v>576.61500000000001</v>
      </c>
      <c r="P250" s="6">
        <v>577</v>
      </c>
      <c r="Q250" s="6">
        <v>578.36400000000003</v>
      </c>
      <c r="R250" s="6">
        <v>577.125</v>
      </c>
      <c r="S250" s="6">
        <v>576.89400000000001</v>
      </c>
      <c r="T250" s="6">
        <v>581.67600000000004</v>
      </c>
      <c r="U250" s="6">
        <v>581.83100000000002</v>
      </c>
      <c r="V250" s="6">
        <v>585.04100000000005</v>
      </c>
      <c r="W250" s="6">
        <v>586.81500000000005</v>
      </c>
      <c r="X250" s="6">
        <v>587.798</v>
      </c>
      <c r="Y250" s="6">
        <v>589.35400000000004</v>
      </c>
      <c r="Z250" s="6">
        <v>25.18</v>
      </c>
      <c r="AA250" s="7">
        <v>4.5629999999999997E-2</v>
      </c>
      <c r="AB250" s="6">
        <v>12.353999999999999</v>
      </c>
      <c r="AC250" s="7">
        <v>2.1409999999999998E-2</v>
      </c>
    </row>
    <row r="251" spans="1:29" hidden="1" x14ac:dyDescent="0.2">
      <c r="A251" s="5" t="s">
        <v>829</v>
      </c>
      <c r="B251" s="5" t="s">
        <v>830</v>
      </c>
      <c r="C251" s="5" t="s">
        <v>831</v>
      </c>
      <c r="D251" s="5" t="s">
        <v>55</v>
      </c>
      <c r="E251" s="5" t="s">
        <v>41</v>
      </c>
      <c r="F251" s="6">
        <v>12215.838</v>
      </c>
      <c r="G251" s="6">
        <v>12536.132</v>
      </c>
      <c r="H251" s="6">
        <v>12889.942999999999</v>
      </c>
      <c r="I251" s="6">
        <v>13228.237999999999</v>
      </c>
      <c r="J251" s="6">
        <v>13594.518</v>
      </c>
      <c r="K251" s="6">
        <v>14005.199000000001</v>
      </c>
      <c r="L251" s="6">
        <v>14413.766</v>
      </c>
      <c r="M251" s="6">
        <v>14804.313</v>
      </c>
      <c r="N251" s="6">
        <v>15157.716</v>
      </c>
      <c r="O251" s="6">
        <v>15395.191000000001</v>
      </c>
      <c r="P251" s="6">
        <v>15587</v>
      </c>
      <c r="Q251" s="6">
        <v>15658.554</v>
      </c>
      <c r="R251" s="6">
        <v>15725.091</v>
      </c>
      <c r="S251" s="6">
        <v>15784.575000000001</v>
      </c>
      <c r="T251" s="6">
        <v>15945.722</v>
      </c>
      <c r="U251" s="6">
        <v>16052.799000000001</v>
      </c>
      <c r="V251" s="6">
        <v>16218.545</v>
      </c>
      <c r="W251" s="6">
        <v>16428.111000000001</v>
      </c>
      <c r="X251" s="6">
        <v>16688.11</v>
      </c>
      <c r="Y251" s="6">
        <v>16947.605</v>
      </c>
      <c r="Z251" s="6">
        <v>3371.1619999999998</v>
      </c>
      <c r="AA251" s="7">
        <v>0.27596999999999999</v>
      </c>
      <c r="AB251" s="6">
        <v>1360.605</v>
      </c>
      <c r="AC251" s="7">
        <v>8.7290000000000006E-2</v>
      </c>
    </row>
    <row r="252" spans="1:29" hidden="1" x14ac:dyDescent="0.2">
      <c r="A252" s="5" t="s">
        <v>832</v>
      </c>
      <c r="B252" s="5" t="s">
        <v>833</v>
      </c>
      <c r="C252" s="5" t="s">
        <v>834</v>
      </c>
      <c r="D252" s="5" t="s">
        <v>62</v>
      </c>
      <c r="E252" s="5" t="s">
        <v>41</v>
      </c>
      <c r="F252" s="6">
        <v>38.043999999999997</v>
      </c>
      <c r="G252" s="6">
        <v>36.575000000000003</v>
      </c>
      <c r="H252" s="6">
        <v>35.704000000000001</v>
      </c>
      <c r="I252" s="6">
        <v>35.021999999999998</v>
      </c>
      <c r="J252" s="6">
        <v>34.914000000000001</v>
      </c>
      <c r="K252" s="6">
        <v>35.847000000000001</v>
      </c>
      <c r="L252" s="6">
        <v>35.923999999999999</v>
      </c>
      <c r="M252" s="6">
        <v>35.424999999999997</v>
      </c>
      <c r="N252" s="6">
        <v>34.67</v>
      </c>
      <c r="O252" s="6">
        <v>33.941000000000003</v>
      </c>
      <c r="P252" s="6">
        <v>33</v>
      </c>
      <c r="Q252" s="6">
        <v>33</v>
      </c>
      <c r="R252" s="6">
        <v>33</v>
      </c>
      <c r="S252" s="6">
        <v>33</v>
      </c>
      <c r="T252" s="6">
        <v>33</v>
      </c>
      <c r="U252" s="6">
        <v>33</v>
      </c>
      <c r="V252" s="6">
        <v>33</v>
      </c>
      <c r="W252" s="6">
        <v>34.667000000000002</v>
      </c>
      <c r="X252" s="6">
        <v>34.667000000000002</v>
      </c>
      <c r="Y252" s="6">
        <v>34.667000000000002</v>
      </c>
      <c r="Z252" s="6">
        <v>-5.0439999999999996</v>
      </c>
      <c r="AA252" s="7" t="s">
        <v>1310</v>
      </c>
      <c r="AB252" s="6">
        <v>1.667</v>
      </c>
      <c r="AC252" s="7">
        <v>5.0520000000000002E-2</v>
      </c>
    </row>
    <row r="253" spans="1:29" hidden="1" x14ac:dyDescent="0.2">
      <c r="A253" s="5" t="s">
        <v>836</v>
      </c>
      <c r="B253" s="5" t="s">
        <v>837</v>
      </c>
      <c r="C253" s="5" t="s">
        <v>838</v>
      </c>
      <c r="D253" s="5" t="s">
        <v>62</v>
      </c>
      <c r="E253" s="5" t="s">
        <v>41</v>
      </c>
      <c r="F253" s="6">
        <v>105.114</v>
      </c>
      <c r="G253" s="6">
        <v>107.7</v>
      </c>
      <c r="H253" s="6">
        <v>108.867</v>
      </c>
      <c r="I253" s="6">
        <v>110.288</v>
      </c>
      <c r="J253" s="6">
        <v>111.282</v>
      </c>
      <c r="K253" s="6">
        <v>113.18300000000001</v>
      </c>
      <c r="L253" s="6">
        <v>114.80500000000001</v>
      </c>
      <c r="M253" s="6">
        <v>114.863</v>
      </c>
      <c r="N253" s="6">
        <v>116.261</v>
      </c>
      <c r="O253" s="6">
        <v>117.33</v>
      </c>
      <c r="P253" s="6">
        <v>118</v>
      </c>
      <c r="Q253" s="6">
        <v>117.852</v>
      </c>
      <c r="R253" s="6">
        <v>117.794</v>
      </c>
      <c r="S253" s="6">
        <v>117.764</v>
      </c>
      <c r="T253" s="6">
        <v>117.761</v>
      </c>
      <c r="U253" s="6">
        <v>117.73399999999999</v>
      </c>
      <c r="V253" s="6">
        <v>118.43600000000001</v>
      </c>
      <c r="W253" s="6">
        <v>119.50700000000001</v>
      </c>
      <c r="X253" s="6">
        <v>119.50700000000001</v>
      </c>
      <c r="Y253" s="6">
        <v>119.50700000000001</v>
      </c>
      <c r="Z253" s="6">
        <v>12.885999999999999</v>
      </c>
      <c r="AA253" s="7">
        <v>0.12259</v>
      </c>
      <c r="AB253" s="6">
        <v>1.5069999999999999</v>
      </c>
      <c r="AC253" s="7">
        <v>1.277E-2</v>
      </c>
    </row>
    <row r="254" spans="1:29" hidden="1" x14ac:dyDescent="0.2">
      <c r="A254" s="5" t="s">
        <v>840</v>
      </c>
      <c r="B254" s="5" t="s">
        <v>841</v>
      </c>
      <c r="C254" s="5" t="s">
        <v>842</v>
      </c>
      <c r="D254" s="5" t="s">
        <v>106</v>
      </c>
      <c r="E254" s="5" t="s">
        <v>41</v>
      </c>
      <c r="F254" s="6">
        <v>139.72499999999999</v>
      </c>
      <c r="G254" s="6">
        <v>144.00899999999999</v>
      </c>
      <c r="H254" s="6">
        <v>148.47200000000001</v>
      </c>
      <c r="I254" s="6">
        <v>153.29</v>
      </c>
      <c r="J254" s="6">
        <v>157.999</v>
      </c>
      <c r="K254" s="6">
        <v>164.08199999999999</v>
      </c>
      <c r="L254" s="6">
        <v>170.08099999999999</v>
      </c>
      <c r="M254" s="6">
        <v>176.23699999999999</v>
      </c>
      <c r="N254" s="6">
        <v>181.93100000000001</v>
      </c>
      <c r="O254" s="6">
        <v>186.41499999999999</v>
      </c>
      <c r="P254" s="6">
        <v>191</v>
      </c>
      <c r="Q254" s="6">
        <v>191.37700000000001</v>
      </c>
      <c r="R254" s="6">
        <v>191.83600000000001</v>
      </c>
      <c r="S254" s="6">
        <v>191.83600000000001</v>
      </c>
      <c r="T254" s="6">
        <v>191.83600000000001</v>
      </c>
      <c r="U254" s="6">
        <v>191.83600000000001</v>
      </c>
      <c r="V254" s="6">
        <v>193.83600000000001</v>
      </c>
      <c r="W254" s="6">
        <v>193.83600000000001</v>
      </c>
      <c r="X254" s="6">
        <v>194.88399999999999</v>
      </c>
      <c r="Y254" s="6">
        <v>194.88399999999999</v>
      </c>
      <c r="Z254" s="6">
        <v>51.274999999999999</v>
      </c>
      <c r="AA254" s="7">
        <v>0.36697000000000002</v>
      </c>
      <c r="AB254" s="6">
        <v>3.8839999999999999</v>
      </c>
      <c r="AC254" s="7">
        <v>2.034E-2</v>
      </c>
    </row>
    <row r="255" spans="1:29" x14ac:dyDescent="0.2">
      <c r="A255" s="5" t="s">
        <v>843</v>
      </c>
      <c r="B255" s="5" t="s">
        <v>844</v>
      </c>
      <c r="C255" s="5" t="s">
        <v>845</v>
      </c>
      <c r="D255" s="5" t="s">
        <v>66</v>
      </c>
      <c r="E255" s="5" t="s">
        <v>41</v>
      </c>
      <c r="F255" s="6">
        <v>5899.8159999999998</v>
      </c>
      <c r="G255" s="6">
        <v>6167.8320000000003</v>
      </c>
      <c r="H255" s="6">
        <v>6464.3329999999996</v>
      </c>
      <c r="I255" s="6">
        <v>6742.7079999999996</v>
      </c>
      <c r="J255" s="6">
        <v>7039.9110000000001</v>
      </c>
      <c r="K255" s="6">
        <v>7335.616</v>
      </c>
      <c r="L255" s="6">
        <v>7667.1670000000004</v>
      </c>
      <c r="M255" s="6">
        <v>7986.6639999999998</v>
      </c>
      <c r="N255" s="6">
        <v>8246.5149999999994</v>
      </c>
      <c r="O255" s="6">
        <v>8463.9889999999996</v>
      </c>
      <c r="P255" s="6">
        <v>8659</v>
      </c>
      <c r="Q255" s="6">
        <v>8785.6329999999998</v>
      </c>
      <c r="R255" s="6">
        <v>8862.3070000000007</v>
      </c>
      <c r="S255" s="6">
        <v>9006.6679999999997</v>
      </c>
      <c r="T255" s="6">
        <v>9227.4599999999991</v>
      </c>
      <c r="U255" s="6">
        <v>9242.652</v>
      </c>
      <c r="V255" s="6">
        <v>9276.9529999999995</v>
      </c>
      <c r="W255" s="6">
        <v>9318.6679999999997</v>
      </c>
      <c r="X255" s="6">
        <v>9345.4259999999995</v>
      </c>
      <c r="Y255" s="6">
        <v>9388.348</v>
      </c>
      <c r="Z255" s="6">
        <v>2759.1840000000002</v>
      </c>
      <c r="AA255" s="7">
        <v>0.46766999999999997</v>
      </c>
      <c r="AB255" s="6">
        <v>729.34799999999996</v>
      </c>
      <c r="AC255" s="7">
        <v>8.4229999999999999E-2</v>
      </c>
    </row>
    <row r="256" spans="1:29" hidden="1" x14ac:dyDescent="0.2">
      <c r="A256" s="5" t="s">
        <v>846</v>
      </c>
      <c r="B256" s="5" t="s">
        <v>847</v>
      </c>
      <c r="C256" s="5" t="s">
        <v>848</v>
      </c>
      <c r="D256" s="5" t="s">
        <v>49</v>
      </c>
      <c r="E256" s="5" t="s">
        <v>41</v>
      </c>
      <c r="F256" s="6">
        <v>129.584</v>
      </c>
      <c r="G256" s="6">
        <v>128.661</v>
      </c>
      <c r="H256" s="6">
        <v>129.333</v>
      </c>
      <c r="I256" s="6">
        <v>129.09700000000001</v>
      </c>
      <c r="J256" s="6">
        <v>130.05000000000001</v>
      </c>
      <c r="K256" s="6">
        <v>130.34100000000001</v>
      </c>
      <c r="L256" s="6">
        <v>131.97800000000001</v>
      </c>
      <c r="M256" s="6">
        <v>134.06</v>
      </c>
      <c r="N256" s="6">
        <v>135.24299999999999</v>
      </c>
      <c r="O256" s="6">
        <v>134.95500000000001</v>
      </c>
      <c r="P256" s="6">
        <v>135</v>
      </c>
      <c r="Q256" s="6">
        <v>134.977</v>
      </c>
      <c r="R256" s="6">
        <v>136.096</v>
      </c>
      <c r="S256" s="6">
        <v>135.899</v>
      </c>
      <c r="T256" s="6">
        <v>135.672</v>
      </c>
      <c r="U256" s="6">
        <v>135.614</v>
      </c>
      <c r="V256" s="6">
        <v>135.607</v>
      </c>
      <c r="W256" s="6">
        <v>135.583</v>
      </c>
      <c r="X256" s="6">
        <v>135.583</v>
      </c>
      <c r="Y256" s="6">
        <v>136.91</v>
      </c>
      <c r="Z256" s="6">
        <v>5.4160000000000004</v>
      </c>
      <c r="AA256" s="7">
        <v>4.1799999999999997E-2</v>
      </c>
      <c r="AB256" s="6">
        <v>1.91</v>
      </c>
      <c r="AC256" s="7">
        <v>1.4149999999999999E-2</v>
      </c>
    </row>
    <row r="257" spans="1:29" hidden="1" x14ac:dyDescent="0.2">
      <c r="A257" s="5" t="s">
        <v>850</v>
      </c>
      <c r="B257" s="5" t="s">
        <v>851</v>
      </c>
      <c r="C257" s="5" t="s">
        <v>852</v>
      </c>
      <c r="D257" s="5" t="s">
        <v>73</v>
      </c>
      <c r="E257" s="5" t="s">
        <v>41</v>
      </c>
      <c r="F257" s="6">
        <v>2571.1959999999999</v>
      </c>
      <c r="G257" s="6">
        <v>2625.8890000000001</v>
      </c>
      <c r="H257" s="6">
        <v>2685.9650000000001</v>
      </c>
      <c r="I257" s="6">
        <v>2749.2359999999999</v>
      </c>
      <c r="J257" s="6">
        <v>2838.5830000000001</v>
      </c>
      <c r="K257" s="6">
        <v>2928.4789999999998</v>
      </c>
      <c r="L257" s="6">
        <v>3047.6480000000001</v>
      </c>
      <c r="M257" s="6">
        <v>3114.6460000000002</v>
      </c>
      <c r="N257" s="6">
        <v>3179.8319999999999</v>
      </c>
      <c r="O257" s="6">
        <v>3225.2280000000001</v>
      </c>
      <c r="P257" s="6">
        <v>3260</v>
      </c>
      <c r="Q257" s="6">
        <v>3283.1219999999998</v>
      </c>
      <c r="R257" s="6">
        <v>3314.7280000000001</v>
      </c>
      <c r="S257" s="6">
        <v>3325.29</v>
      </c>
      <c r="T257" s="6">
        <v>3351.2539999999999</v>
      </c>
      <c r="U257" s="6">
        <v>3369.1840000000002</v>
      </c>
      <c r="V257" s="6">
        <v>3396.4029999999998</v>
      </c>
      <c r="W257" s="6">
        <v>3426.2310000000002</v>
      </c>
      <c r="X257" s="6">
        <v>3460.9340000000002</v>
      </c>
      <c r="Y257" s="6">
        <v>3511.6990000000001</v>
      </c>
      <c r="Z257" s="6">
        <v>688.80399999999997</v>
      </c>
      <c r="AA257" s="7">
        <v>0.26789000000000002</v>
      </c>
      <c r="AB257" s="6">
        <v>251.69900000000001</v>
      </c>
      <c r="AC257" s="7">
        <v>7.7210000000000001E-2</v>
      </c>
    </row>
    <row r="258" spans="1:29" hidden="1" x14ac:dyDescent="0.2">
      <c r="A258" s="5" t="s">
        <v>853</v>
      </c>
      <c r="B258" s="5" t="s">
        <v>854</v>
      </c>
      <c r="C258" s="5" t="s">
        <v>855</v>
      </c>
      <c r="D258" s="5" t="s">
        <v>55</v>
      </c>
      <c r="E258" s="5" t="s">
        <v>41</v>
      </c>
      <c r="F258" s="6">
        <v>4609.7830000000004</v>
      </c>
      <c r="G258" s="6">
        <v>4693.6959999999999</v>
      </c>
      <c r="H258" s="6">
        <v>4771.7129999999997</v>
      </c>
      <c r="I258" s="6">
        <v>4848.2309999999998</v>
      </c>
      <c r="J258" s="6">
        <v>4922.0839999999998</v>
      </c>
      <c r="K258" s="6">
        <v>5014.4170000000004</v>
      </c>
      <c r="L258" s="6">
        <v>5118.7969999999996</v>
      </c>
      <c r="M258" s="6">
        <v>5212.1289999999999</v>
      </c>
      <c r="N258" s="6">
        <v>5280.9290000000001</v>
      </c>
      <c r="O258" s="6">
        <v>5324.3630000000003</v>
      </c>
      <c r="P258" s="6">
        <v>5364</v>
      </c>
      <c r="Q258" s="6">
        <v>5364.6589999999997</v>
      </c>
      <c r="R258" s="6">
        <v>5379.7929999999997</v>
      </c>
      <c r="S258" s="6">
        <v>5388.88</v>
      </c>
      <c r="T258" s="6">
        <v>5396.4009999999998</v>
      </c>
      <c r="U258" s="6">
        <v>5430.8010000000004</v>
      </c>
      <c r="V258" s="6">
        <v>5519.817</v>
      </c>
      <c r="W258" s="6">
        <v>5568.2349999999997</v>
      </c>
      <c r="X258" s="6">
        <v>5628.4080000000004</v>
      </c>
      <c r="Y258" s="6">
        <v>5684.268</v>
      </c>
      <c r="Z258" s="6">
        <v>754.21699999999998</v>
      </c>
      <c r="AA258" s="7">
        <v>0.16361000000000001</v>
      </c>
      <c r="AB258" s="6">
        <v>320.26799999999997</v>
      </c>
      <c r="AC258" s="7">
        <v>5.9709999999999999E-2</v>
      </c>
    </row>
    <row r="259" spans="1:29" hidden="1" x14ac:dyDescent="0.2">
      <c r="A259" s="5" t="s">
        <v>856</v>
      </c>
      <c r="B259" s="5" t="s">
        <v>857</v>
      </c>
      <c r="C259" s="5" t="s">
        <v>858</v>
      </c>
      <c r="D259" s="5" t="s">
        <v>49</v>
      </c>
      <c r="E259" s="5" t="s">
        <v>41</v>
      </c>
      <c r="F259" s="6">
        <v>213.39500000000001</v>
      </c>
      <c r="G259" s="6">
        <v>216.69900000000001</v>
      </c>
      <c r="H259" s="6">
        <v>219.81700000000001</v>
      </c>
      <c r="I259" s="6">
        <v>223.64599999999999</v>
      </c>
      <c r="J259" s="6">
        <v>227.685</v>
      </c>
      <c r="K259" s="6">
        <v>231.64400000000001</v>
      </c>
      <c r="L259" s="6">
        <v>236.822</v>
      </c>
      <c r="M259" s="6">
        <v>241.05699999999999</v>
      </c>
      <c r="N259" s="6">
        <v>246.178</v>
      </c>
      <c r="O259" s="6">
        <v>249.61699999999999</v>
      </c>
      <c r="P259" s="6">
        <v>252</v>
      </c>
      <c r="Q259" s="6">
        <v>253.816</v>
      </c>
      <c r="R259" s="6">
        <v>253.65</v>
      </c>
      <c r="S259" s="6">
        <v>254.96100000000001</v>
      </c>
      <c r="T259" s="6">
        <v>257.26900000000001</v>
      </c>
      <c r="U259" s="6">
        <v>258.47699999999998</v>
      </c>
      <c r="V259" s="6">
        <v>257.59100000000001</v>
      </c>
      <c r="W259" s="6">
        <v>258.46100000000001</v>
      </c>
      <c r="X259" s="6">
        <v>262.82100000000003</v>
      </c>
      <c r="Y259" s="6">
        <v>262.40800000000002</v>
      </c>
      <c r="Z259" s="6">
        <v>38.604999999999997</v>
      </c>
      <c r="AA259" s="7">
        <v>0.18090999999999999</v>
      </c>
      <c r="AB259" s="6">
        <v>10.407999999999999</v>
      </c>
      <c r="AC259" s="7">
        <v>4.1300000000000003E-2</v>
      </c>
    </row>
    <row r="260" spans="1:29" hidden="1" x14ac:dyDescent="0.2">
      <c r="A260" s="5" t="s">
        <v>859</v>
      </c>
      <c r="B260" s="5" t="s">
        <v>860</v>
      </c>
      <c r="C260" s="5" t="s">
        <v>861</v>
      </c>
      <c r="D260" s="5" t="s">
        <v>66</v>
      </c>
      <c r="E260" s="5" t="s">
        <v>41</v>
      </c>
      <c r="F260" s="6">
        <v>13502.712</v>
      </c>
      <c r="G260" s="6">
        <v>13821.942999999999</v>
      </c>
      <c r="H260" s="6">
        <v>14204.427</v>
      </c>
      <c r="I260" s="6">
        <v>14546.168</v>
      </c>
      <c r="J260" s="6">
        <v>14927.794</v>
      </c>
      <c r="K260" s="6">
        <v>15304.825000000001</v>
      </c>
      <c r="L260" s="6">
        <v>15754.429</v>
      </c>
      <c r="M260" s="6">
        <v>16176.47</v>
      </c>
      <c r="N260" s="6">
        <v>16477.21</v>
      </c>
      <c r="O260" s="6">
        <v>16695.488000000001</v>
      </c>
      <c r="P260" s="6">
        <v>16873</v>
      </c>
      <c r="Q260" s="6">
        <v>16950.973000000002</v>
      </c>
      <c r="R260" s="6">
        <v>17051.223999999998</v>
      </c>
      <c r="S260" s="6">
        <v>17170.682000000001</v>
      </c>
      <c r="T260" s="6">
        <v>17575.145</v>
      </c>
      <c r="U260" s="6">
        <v>18148.582999999999</v>
      </c>
      <c r="V260" s="6">
        <v>18462.537</v>
      </c>
      <c r="W260" s="6">
        <v>19100.409</v>
      </c>
      <c r="X260" s="6">
        <v>19541.004000000001</v>
      </c>
      <c r="Y260" s="6">
        <v>19907.648000000001</v>
      </c>
      <c r="Z260" s="6">
        <v>3370.288</v>
      </c>
      <c r="AA260" s="7">
        <v>0.24959999999999999</v>
      </c>
      <c r="AB260" s="6">
        <v>3034.6480000000001</v>
      </c>
      <c r="AC260" s="7">
        <v>0.17985000000000001</v>
      </c>
    </row>
    <row r="261" spans="1:29" hidden="1" x14ac:dyDescent="0.2">
      <c r="A261" s="5" t="s">
        <v>862</v>
      </c>
      <c r="B261" s="5" t="s">
        <v>863</v>
      </c>
      <c r="C261" s="5" t="s">
        <v>864</v>
      </c>
      <c r="D261" s="5" t="s">
        <v>91</v>
      </c>
      <c r="E261" s="5" t="s">
        <v>41</v>
      </c>
      <c r="F261" s="6">
        <v>6454.9979999999996</v>
      </c>
      <c r="G261" s="6">
        <v>6525.4679999999998</v>
      </c>
      <c r="H261" s="6">
        <v>6589.2110000000002</v>
      </c>
      <c r="I261" s="6">
        <v>6654.0450000000001</v>
      </c>
      <c r="J261" s="6">
        <v>6702.9210000000003</v>
      </c>
      <c r="K261" s="6">
        <v>6747.7950000000001</v>
      </c>
      <c r="L261" s="6">
        <v>6816.0389999999998</v>
      </c>
      <c r="M261" s="6">
        <v>6889.1350000000002</v>
      </c>
      <c r="N261" s="6">
        <v>6959.55</v>
      </c>
      <c r="O261" s="6">
        <v>7002.8980000000001</v>
      </c>
      <c r="P261" s="6">
        <v>7043</v>
      </c>
      <c r="Q261" s="6">
        <v>7085.2120000000004</v>
      </c>
      <c r="R261" s="6">
        <v>7133.9120000000003</v>
      </c>
      <c r="S261" s="6">
        <v>7168.6729999999998</v>
      </c>
      <c r="T261" s="6">
        <v>7187.942</v>
      </c>
      <c r="U261" s="6">
        <v>7226.6670000000004</v>
      </c>
      <c r="V261" s="6">
        <v>7320.2160000000003</v>
      </c>
      <c r="W261" s="6">
        <v>7360.5479999999998</v>
      </c>
      <c r="X261" s="6">
        <v>7427.5159999999996</v>
      </c>
      <c r="Y261" s="6">
        <v>7480.7030000000004</v>
      </c>
      <c r="Z261" s="6">
        <v>588.00199999999995</v>
      </c>
      <c r="AA261" s="7">
        <v>9.1090000000000004E-2</v>
      </c>
      <c r="AB261" s="6">
        <v>437.70299999999997</v>
      </c>
      <c r="AC261" s="7">
        <v>6.2149999999999997E-2</v>
      </c>
    </row>
    <row r="262" spans="1:29" hidden="1" x14ac:dyDescent="0.2">
      <c r="A262" s="5" t="s">
        <v>865</v>
      </c>
      <c r="B262" s="5" t="s">
        <v>866</v>
      </c>
      <c r="C262" s="5" t="s">
        <v>867</v>
      </c>
      <c r="D262" s="5" t="s">
        <v>66</v>
      </c>
      <c r="E262" s="5" t="s">
        <v>41</v>
      </c>
      <c r="F262" s="6">
        <v>85211.926000000007</v>
      </c>
      <c r="G262" s="6">
        <v>85628.820999999996</v>
      </c>
      <c r="H262" s="6">
        <v>86434.955000000002</v>
      </c>
      <c r="I262" s="6">
        <v>86987.712</v>
      </c>
      <c r="J262" s="6">
        <v>87774.577000000005</v>
      </c>
      <c r="K262" s="6">
        <v>88526.282999999996</v>
      </c>
      <c r="L262" s="6">
        <v>89684.394</v>
      </c>
      <c r="M262" s="6">
        <v>90669.017999999996</v>
      </c>
      <c r="N262" s="6">
        <v>90970.399000000005</v>
      </c>
      <c r="O262" s="6">
        <v>90830.335999999996</v>
      </c>
      <c r="P262" s="6">
        <v>90491</v>
      </c>
      <c r="Q262" s="6">
        <v>90807.481</v>
      </c>
      <c r="R262" s="6">
        <v>90974.9</v>
      </c>
      <c r="S262" s="6">
        <v>91429.493000000002</v>
      </c>
      <c r="T262" s="6">
        <v>91863.717999999993</v>
      </c>
      <c r="U262" s="6">
        <v>92338.563999999998</v>
      </c>
      <c r="V262" s="6">
        <v>93041.816000000006</v>
      </c>
      <c r="W262" s="6">
        <v>94164.004000000001</v>
      </c>
      <c r="X262" s="6">
        <v>94657.3</v>
      </c>
      <c r="Y262" s="6">
        <v>95316.938999999998</v>
      </c>
      <c r="Z262" s="6">
        <v>5279.0739999999996</v>
      </c>
      <c r="AA262" s="7">
        <v>6.1949999999999998E-2</v>
      </c>
      <c r="AB262" s="6">
        <v>4825.9390000000003</v>
      </c>
      <c r="AC262" s="7">
        <v>5.3330000000000002E-2</v>
      </c>
    </row>
    <row r="263" spans="1:29" hidden="1" x14ac:dyDescent="0.2">
      <c r="A263" s="5" t="s">
        <v>868</v>
      </c>
      <c r="B263" s="5" t="s">
        <v>869</v>
      </c>
      <c r="C263" s="5" t="s">
        <v>870</v>
      </c>
      <c r="D263" s="5" t="s">
        <v>40</v>
      </c>
      <c r="E263" s="5" t="s">
        <v>41</v>
      </c>
      <c r="F263" s="6">
        <v>314.85500000000002</v>
      </c>
      <c r="G263" s="6">
        <v>314.25599999999997</v>
      </c>
      <c r="H263" s="6">
        <v>314.13200000000001</v>
      </c>
      <c r="I263" s="6">
        <v>313.91300000000001</v>
      </c>
      <c r="J263" s="6">
        <v>314.86</v>
      </c>
      <c r="K263" s="6">
        <v>317.17599999999999</v>
      </c>
      <c r="L263" s="6">
        <v>320.178</v>
      </c>
      <c r="M263" s="6">
        <v>321.63600000000002</v>
      </c>
      <c r="N263" s="6">
        <v>323.04899999999998</v>
      </c>
      <c r="O263" s="6">
        <v>323.06200000000001</v>
      </c>
      <c r="P263" s="6">
        <v>322</v>
      </c>
      <c r="Q263" s="6">
        <v>346.072</v>
      </c>
      <c r="R263" s="6">
        <v>346.072</v>
      </c>
      <c r="S263" s="6">
        <v>346.072</v>
      </c>
      <c r="T263" s="6">
        <v>349.11500000000001</v>
      </c>
      <c r="U263" s="6">
        <v>349.33100000000002</v>
      </c>
      <c r="V263" s="6">
        <v>349.33100000000002</v>
      </c>
      <c r="W263" s="6">
        <v>349.33100000000002</v>
      </c>
      <c r="X263" s="6">
        <v>349.33100000000002</v>
      </c>
      <c r="Y263" s="6">
        <v>350.77800000000002</v>
      </c>
      <c r="Z263" s="6">
        <v>7.1449999999999996</v>
      </c>
      <c r="AA263" s="7">
        <v>2.2689999999999998E-2</v>
      </c>
      <c r="AB263" s="6">
        <v>28.777999999999999</v>
      </c>
      <c r="AC263" s="7">
        <v>8.9370000000000005E-2</v>
      </c>
    </row>
    <row r="264" spans="1:29" hidden="1" x14ac:dyDescent="0.2">
      <c r="A264" s="5" t="s">
        <v>871</v>
      </c>
      <c r="B264" s="5" t="s">
        <v>872</v>
      </c>
      <c r="C264" s="5" t="s">
        <v>873</v>
      </c>
      <c r="D264" s="5" t="s">
        <v>66</v>
      </c>
      <c r="E264" s="5" t="s">
        <v>41</v>
      </c>
      <c r="F264" s="6">
        <v>10135.602000000001</v>
      </c>
      <c r="G264" s="6">
        <v>10514.759</v>
      </c>
      <c r="H264" s="6">
        <v>10895.674000000001</v>
      </c>
      <c r="I264" s="6">
        <v>11260.673000000001</v>
      </c>
      <c r="J264" s="6">
        <v>11632.92</v>
      </c>
      <c r="K264" s="6">
        <v>11983.745999999999</v>
      </c>
      <c r="L264" s="6">
        <v>12336.037</v>
      </c>
      <c r="M264" s="6">
        <v>12697.861000000001</v>
      </c>
      <c r="N264" s="6">
        <v>13051.352999999999</v>
      </c>
      <c r="O264" s="6">
        <v>13423.647999999999</v>
      </c>
      <c r="P264" s="6">
        <v>13835</v>
      </c>
      <c r="Q264" s="6">
        <v>13926.287</v>
      </c>
      <c r="R264" s="6">
        <v>14076.272000000001</v>
      </c>
      <c r="S264" s="6">
        <v>14242.048000000001</v>
      </c>
      <c r="T264" s="6">
        <v>14325.707</v>
      </c>
      <c r="U264" s="6">
        <v>14430.203</v>
      </c>
      <c r="V264" s="6">
        <v>14469.862999999999</v>
      </c>
      <c r="W264" s="6">
        <v>14564.171</v>
      </c>
      <c r="X264" s="6">
        <v>14718.24</v>
      </c>
      <c r="Y264" s="6">
        <v>15229.383</v>
      </c>
      <c r="Z264" s="6">
        <v>3699.3980000000001</v>
      </c>
      <c r="AA264" s="7">
        <v>0.36498999999999998</v>
      </c>
      <c r="AB264" s="6">
        <v>1394.383</v>
      </c>
      <c r="AC264" s="7">
        <v>0.10079</v>
      </c>
    </row>
    <row r="265" spans="1:29" hidden="1" x14ac:dyDescent="0.2">
      <c r="A265" s="5" t="s">
        <v>874</v>
      </c>
      <c r="B265" s="5" t="s">
        <v>875</v>
      </c>
      <c r="C265" s="5" t="s">
        <v>876</v>
      </c>
      <c r="D265" s="5" t="s">
        <v>49</v>
      </c>
      <c r="E265" s="5" t="s">
        <v>41</v>
      </c>
      <c r="F265" s="6">
        <v>441.37200000000001</v>
      </c>
      <c r="G265" s="6">
        <v>436.62400000000002</v>
      </c>
      <c r="H265" s="6">
        <v>437.214</v>
      </c>
      <c r="I265" s="6">
        <v>434.791</v>
      </c>
      <c r="J265" s="6">
        <v>436.31400000000002</v>
      </c>
      <c r="K265" s="6">
        <v>435.70499999999998</v>
      </c>
      <c r="L265" s="6">
        <v>439.53100000000001</v>
      </c>
      <c r="M265" s="6">
        <v>444.75299999999999</v>
      </c>
      <c r="N265" s="6">
        <v>447.01</v>
      </c>
      <c r="O265" s="6">
        <v>444.47199999999998</v>
      </c>
      <c r="P265" s="6">
        <v>443</v>
      </c>
      <c r="Q265" s="6">
        <v>445.57100000000003</v>
      </c>
      <c r="R265" s="6">
        <v>447.47399999999999</v>
      </c>
      <c r="S265" s="6">
        <v>440.339</v>
      </c>
      <c r="T265" s="6">
        <v>442.08600000000001</v>
      </c>
      <c r="U265" s="6">
        <v>446.00299999999999</v>
      </c>
      <c r="V265" s="6">
        <v>445.98</v>
      </c>
      <c r="W265" s="6">
        <v>442.68799999999999</v>
      </c>
      <c r="X265" s="6">
        <v>444.428</v>
      </c>
      <c r="Y265" s="6">
        <v>446.202</v>
      </c>
      <c r="Z265" s="6">
        <v>1.6279999999999999</v>
      </c>
      <c r="AA265" s="7">
        <v>3.6900000000000001E-3</v>
      </c>
      <c r="AB265" s="6">
        <v>3.202</v>
      </c>
      <c r="AC265" s="7">
        <v>7.2300000000000003E-3</v>
      </c>
    </row>
    <row r="266" spans="1:29" hidden="1" x14ac:dyDescent="0.2">
      <c r="A266" s="5" t="s">
        <v>878</v>
      </c>
      <c r="B266" s="5" t="s">
        <v>879</v>
      </c>
      <c r="C266" s="5" t="s">
        <v>880</v>
      </c>
      <c r="D266" s="5" t="s">
        <v>40</v>
      </c>
      <c r="E266" s="5" t="s">
        <v>41</v>
      </c>
      <c r="F266" s="6">
        <v>3186.5540000000001</v>
      </c>
      <c r="G266" s="6">
        <v>3232.877</v>
      </c>
      <c r="H266" s="6">
        <v>3303.0630000000001</v>
      </c>
      <c r="I266" s="6">
        <v>3373.5970000000002</v>
      </c>
      <c r="J266" s="6">
        <v>3453.7040000000002</v>
      </c>
      <c r="K266" s="6">
        <v>3557.99</v>
      </c>
      <c r="L266" s="6">
        <v>3656.2950000000001</v>
      </c>
      <c r="M266" s="6">
        <v>3771.2040000000002</v>
      </c>
      <c r="N266" s="6">
        <v>3887.5970000000002</v>
      </c>
      <c r="O266" s="6">
        <v>3948.5509999999999</v>
      </c>
      <c r="P266" s="6">
        <v>3996</v>
      </c>
      <c r="Q266" s="6">
        <v>4019.578</v>
      </c>
      <c r="R266" s="6">
        <v>4039.942</v>
      </c>
      <c r="S266" s="6">
        <v>4061.6680000000001</v>
      </c>
      <c r="T266" s="6">
        <v>4095.6329999999998</v>
      </c>
      <c r="U266" s="6">
        <v>4130.3609999999999</v>
      </c>
      <c r="V266" s="6">
        <v>4175.6530000000002</v>
      </c>
      <c r="W266" s="6">
        <v>4188.1859999999997</v>
      </c>
      <c r="X266" s="6">
        <v>4217.3389999999999</v>
      </c>
      <c r="Y266" s="6">
        <v>4251.0600000000004</v>
      </c>
      <c r="Z266" s="6">
        <v>809.44600000000003</v>
      </c>
      <c r="AA266" s="7">
        <v>0.25402000000000002</v>
      </c>
      <c r="AB266" s="6">
        <v>255.06</v>
      </c>
      <c r="AC266" s="7">
        <v>6.3829999999999998E-2</v>
      </c>
    </row>
    <row r="267" spans="1:29" hidden="1" x14ac:dyDescent="0.2">
      <c r="A267" s="5" t="s">
        <v>881</v>
      </c>
      <c r="B267" s="5" t="s">
        <v>882</v>
      </c>
      <c r="C267" s="5" t="s">
        <v>883</v>
      </c>
      <c r="D267" s="5" t="s">
        <v>91</v>
      </c>
      <c r="E267" s="5" t="s">
        <v>41</v>
      </c>
      <c r="F267" s="6">
        <v>581.23299999999995</v>
      </c>
      <c r="G267" s="6">
        <v>604.14800000000002</v>
      </c>
      <c r="H267" s="6">
        <v>623.85</v>
      </c>
      <c r="I267" s="6">
        <v>649.50900000000001</v>
      </c>
      <c r="J267" s="6">
        <v>675.60500000000002</v>
      </c>
      <c r="K267" s="6">
        <v>702.53200000000004</v>
      </c>
      <c r="L267" s="6">
        <v>733.452</v>
      </c>
      <c r="M267" s="6">
        <v>770.63400000000001</v>
      </c>
      <c r="N267" s="6">
        <v>803.12800000000004</v>
      </c>
      <c r="O267" s="6">
        <v>828.82799999999997</v>
      </c>
      <c r="P267" s="6">
        <v>850</v>
      </c>
      <c r="Q267" s="6">
        <v>856.90200000000004</v>
      </c>
      <c r="R267" s="6">
        <v>858.12300000000005</v>
      </c>
      <c r="S267" s="6">
        <v>865.86099999999999</v>
      </c>
      <c r="T267" s="6">
        <v>873.30799999999999</v>
      </c>
      <c r="U267" s="6">
        <v>877.54700000000003</v>
      </c>
      <c r="V267" s="6">
        <v>892.72699999999998</v>
      </c>
      <c r="W267" s="6">
        <v>900.85</v>
      </c>
      <c r="X267" s="6">
        <v>908.10400000000004</v>
      </c>
      <c r="Y267" s="6">
        <v>921.80600000000004</v>
      </c>
      <c r="Z267" s="6">
        <v>268.767</v>
      </c>
      <c r="AA267" s="7">
        <v>0.46240999999999999</v>
      </c>
      <c r="AB267" s="6">
        <v>71.805999999999997</v>
      </c>
      <c r="AC267" s="7">
        <v>8.448E-2</v>
      </c>
    </row>
    <row r="268" spans="1:29" hidden="1" x14ac:dyDescent="0.2">
      <c r="A268" s="5" t="s">
        <v>884</v>
      </c>
      <c r="B268" s="5" t="s">
        <v>885</v>
      </c>
      <c r="C268" s="5" t="s">
        <v>886</v>
      </c>
      <c r="D268" s="5" t="s">
        <v>40</v>
      </c>
      <c r="E268" s="5" t="s">
        <v>41</v>
      </c>
      <c r="F268" s="6">
        <v>1568.01</v>
      </c>
      <c r="G268" s="6">
        <v>1601.963</v>
      </c>
      <c r="H268" s="6">
        <v>1631.7249999999999</v>
      </c>
      <c r="I268" s="6">
        <v>1661.9349999999999</v>
      </c>
      <c r="J268" s="6">
        <v>1697.4159999999999</v>
      </c>
      <c r="K268" s="6">
        <v>1732.4280000000001</v>
      </c>
      <c r="L268" s="6">
        <v>1774.4580000000001</v>
      </c>
      <c r="M268" s="6">
        <v>1816.192</v>
      </c>
      <c r="N268" s="6">
        <v>1858.0650000000001</v>
      </c>
      <c r="O268" s="6">
        <v>1884.5329999999999</v>
      </c>
      <c r="P268" s="6">
        <v>1905</v>
      </c>
      <c r="Q268" s="6">
        <v>1915.33</v>
      </c>
      <c r="R268" s="6">
        <v>1920.664</v>
      </c>
      <c r="S268" s="6">
        <v>1926.857</v>
      </c>
      <c r="T268" s="6">
        <v>1944.261</v>
      </c>
      <c r="U268" s="6">
        <v>1949.8420000000001</v>
      </c>
      <c r="V268" s="6">
        <v>1952.2239999999999</v>
      </c>
      <c r="W268" s="6">
        <v>2000.261</v>
      </c>
      <c r="X268" s="6">
        <v>2011.2940000000001</v>
      </c>
      <c r="Y268" s="6">
        <v>2040.8820000000001</v>
      </c>
      <c r="Z268" s="6">
        <v>336.99</v>
      </c>
      <c r="AA268" s="7">
        <v>0.21492</v>
      </c>
      <c r="AB268" s="6">
        <v>135.88200000000001</v>
      </c>
      <c r="AC268" s="7">
        <v>7.1330000000000005E-2</v>
      </c>
    </row>
    <row r="269" spans="1:29" hidden="1" x14ac:dyDescent="0.2">
      <c r="A269" s="5" t="s">
        <v>887</v>
      </c>
      <c r="B269" s="5" t="s">
        <v>888</v>
      </c>
      <c r="C269" s="5" t="s">
        <v>889</v>
      </c>
      <c r="D269" s="5" t="s">
        <v>106</v>
      </c>
      <c r="E269" s="5" t="s">
        <v>41</v>
      </c>
      <c r="F269" s="6">
        <v>3097.752</v>
      </c>
      <c r="G269" s="6">
        <v>3189.5129999999999</v>
      </c>
      <c r="H269" s="6">
        <v>3273.2829999999999</v>
      </c>
      <c r="I269" s="6">
        <v>3362.4560000000001</v>
      </c>
      <c r="J269" s="6">
        <v>3452.6610000000001</v>
      </c>
      <c r="K269" s="6">
        <v>3547.53</v>
      </c>
      <c r="L269" s="6">
        <v>3660.627</v>
      </c>
      <c r="M269" s="6">
        <v>3730.105</v>
      </c>
      <c r="N269" s="6">
        <v>3825.2530000000002</v>
      </c>
      <c r="O269" s="6">
        <v>3935.7069999999999</v>
      </c>
      <c r="P269" s="6">
        <v>4028</v>
      </c>
      <c r="Q269" s="6">
        <v>4056.587</v>
      </c>
      <c r="R269" s="6">
        <v>4076.0189999999998</v>
      </c>
      <c r="S269" s="6">
        <v>4092.7559999999999</v>
      </c>
      <c r="T269" s="6">
        <v>4105.5410000000002</v>
      </c>
      <c r="U269" s="6">
        <v>4135.2610000000004</v>
      </c>
      <c r="V269" s="6">
        <v>4156.8890000000001</v>
      </c>
      <c r="W269" s="6">
        <v>4182.1369999999997</v>
      </c>
      <c r="X269" s="6">
        <v>4201.4750000000004</v>
      </c>
      <c r="Y269" s="6">
        <v>4219.5870000000004</v>
      </c>
      <c r="Z269" s="6">
        <v>930.24800000000005</v>
      </c>
      <c r="AA269" s="7">
        <v>0.30030000000000001</v>
      </c>
      <c r="AB269" s="6">
        <v>191.58699999999999</v>
      </c>
      <c r="AC269" s="7">
        <v>4.7559999999999998E-2</v>
      </c>
    </row>
    <row r="270" spans="1:29" hidden="1" x14ac:dyDescent="0.2">
      <c r="A270" s="5" t="s">
        <v>890</v>
      </c>
      <c r="B270" s="5" t="s">
        <v>891</v>
      </c>
      <c r="C270" s="5" t="s">
        <v>892</v>
      </c>
      <c r="D270" s="5" t="s">
        <v>91</v>
      </c>
      <c r="E270" s="5" t="s">
        <v>41</v>
      </c>
      <c r="F270" s="6">
        <v>4024.2420000000002</v>
      </c>
      <c r="G270" s="6">
        <v>4036.9690000000001</v>
      </c>
      <c r="H270" s="6">
        <v>4045.4870000000001</v>
      </c>
      <c r="I270" s="6">
        <v>4054.6179999999999</v>
      </c>
      <c r="J270" s="6">
        <v>4054.0830000000001</v>
      </c>
      <c r="K270" s="6">
        <v>4051.2139999999999</v>
      </c>
      <c r="L270" s="6">
        <v>4062.44</v>
      </c>
      <c r="M270" s="6">
        <v>4076.4760000000001</v>
      </c>
      <c r="N270" s="6">
        <v>4088.808</v>
      </c>
      <c r="O270" s="6">
        <v>4085.2719999999999</v>
      </c>
      <c r="P270" s="6">
        <v>4080</v>
      </c>
      <c r="Q270" s="6">
        <v>4090.3679999999999</v>
      </c>
      <c r="R270" s="6">
        <v>4099.4390000000003</v>
      </c>
      <c r="S270" s="6">
        <v>4106.8419999999996</v>
      </c>
      <c r="T270" s="6">
        <v>4112.0690000000004</v>
      </c>
      <c r="U270" s="6">
        <v>4122.268</v>
      </c>
      <c r="V270" s="6">
        <v>4150.9830000000002</v>
      </c>
      <c r="W270" s="6">
        <v>4168.9229999999998</v>
      </c>
      <c r="X270" s="6">
        <v>4180.7309999999998</v>
      </c>
      <c r="Y270" s="6">
        <v>4189.9769999999999</v>
      </c>
      <c r="Z270" s="6">
        <v>55.758000000000003</v>
      </c>
      <c r="AA270" s="7">
        <v>1.3860000000000001E-2</v>
      </c>
      <c r="AB270" s="6">
        <v>109.977</v>
      </c>
      <c r="AC270" s="7">
        <v>2.6960000000000001E-2</v>
      </c>
    </row>
    <row r="271" spans="1:29" hidden="1" x14ac:dyDescent="0.2">
      <c r="A271" s="5" t="s">
        <v>893</v>
      </c>
      <c r="B271" s="5" t="s">
        <v>894</v>
      </c>
      <c r="C271" s="5" t="s">
        <v>895</v>
      </c>
      <c r="D271" s="5" t="s">
        <v>62</v>
      </c>
      <c r="E271" s="5" t="s">
        <v>41</v>
      </c>
      <c r="F271" s="6">
        <v>368.29500000000002</v>
      </c>
      <c r="G271" s="6">
        <v>373.29</v>
      </c>
      <c r="H271" s="6">
        <v>379.21800000000002</v>
      </c>
      <c r="I271" s="6">
        <v>386.27300000000002</v>
      </c>
      <c r="J271" s="6">
        <v>395.21199999999999</v>
      </c>
      <c r="K271" s="6">
        <v>407.88600000000002</v>
      </c>
      <c r="L271" s="6">
        <v>415.47199999999998</v>
      </c>
      <c r="M271" s="6">
        <v>422.52800000000002</v>
      </c>
      <c r="N271" s="6">
        <v>429.697</v>
      </c>
      <c r="O271" s="6">
        <v>435.935</v>
      </c>
      <c r="P271" s="6">
        <v>441</v>
      </c>
      <c r="Q271" s="6">
        <v>444</v>
      </c>
      <c r="R271" s="6">
        <v>448.488</v>
      </c>
      <c r="S271" s="6">
        <v>453.43400000000003</v>
      </c>
      <c r="T271" s="6">
        <v>457.24400000000003</v>
      </c>
      <c r="U271" s="6">
        <v>464.34800000000001</v>
      </c>
      <c r="V271" s="6">
        <v>462.88499999999999</v>
      </c>
      <c r="W271" s="6">
        <v>466.899</v>
      </c>
      <c r="X271" s="6">
        <v>477.24299999999999</v>
      </c>
      <c r="Y271" s="6">
        <v>481.45600000000002</v>
      </c>
      <c r="Z271" s="6">
        <v>72.704999999999998</v>
      </c>
      <c r="AA271" s="7">
        <v>0.19741</v>
      </c>
      <c r="AB271" s="6">
        <v>40.456000000000003</v>
      </c>
      <c r="AC271" s="7">
        <v>9.1740000000000002E-2</v>
      </c>
    </row>
    <row r="272" spans="1:29" hidden="1" x14ac:dyDescent="0.2">
      <c r="A272" s="5" t="s">
        <v>896</v>
      </c>
      <c r="B272" s="5" t="s">
        <v>897</v>
      </c>
      <c r="C272" s="5" t="s">
        <v>898</v>
      </c>
      <c r="D272" s="5" t="s">
        <v>73</v>
      </c>
      <c r="E272" s="5" t="s">
        <v>41</v>
      </c>
      <c r="F272" s="6">
        <v>1160.1199999999999</v>
      </c>
      <c r="G272" s="6">
        <v>1188.135</v>
      </c>
      <c r="H272" s="6">
        <v>1214.8530000000001</v>
      </c>
      <c r="I272" s="6">
        <v>1237.9939999999999</v>
      </c>
      <c r="J272" s="6">
        <v>1263.126</v>
      </c>
      <c r="K272" s="6">
        <v>1289.7170000000001</v>
      </c>
      <c r="L272" s="6">
        <v>1321.499</v>
      </c>
      <c r="M272" s="6">
        <v>1351.0440000000001</v>
      </c>
      <c r="N272" s="6">
        <v>1375.7570000000001</v>
      </c>
      <c r="O272" s="6">
        <v>1397.5260000000001</v>
      </c>
      <c r="P272" s="6">
        <v>1413</v>
      </c>
      <c r="Q272" s="6">
        <v>1425.6420000000001</v>
      </c>
      <c r="R272" s="6">
        <v>1435.413</v>
      </c>
      <c r="S272" s="6">
        <v>1444.675</v>
      </c>
      <c r="T272" s="6">
        <v>1466.7159999999999</v>
      </c>
      <c r="U272" s="6">
        <v>1478.5820000000001</v>
      </c>
      <c r="V272" s="6">
        <v>1502.8330000000001</v>
      </c>
      <c r="W272" s="6">
        <v>1517.27</v>
      </c>
      <c r="X272" s="6">
        <v>1545.6969999999999</v>
      </c>
      <c r="Y272" s="6">
        <v>1589.884</v>
      </c>
      <c r="Z272" s="6">
        <v>252.88</v>
      </c>
      <c r="AA272" s="7">
        <v>0.21798000000000001</v>
      </c>
      <c r="AB272" s="6">
        <v>176.88399999999999</v>
      </c>
      <c r="AC272" s="7">
        <v>0.12518000000000001</v>
      </c>
    </row>
    <row r="273" spans="1:29" hidden="1" x14ac:dyDescent="0.2">
      <c r="A273" s="5" t="s">
        <v>899</v>
      </c>
      <c r="B273" s="5" t="s">
        <v>900</v>
      </c>
      <c r="C273" s="5" t="s">
        <v>901</v>
      </c>
      <c r="D273" s="5" t="s">
        <v>73</v>
      </c>
      <c r="E273" s="5" t="s">
        <v>41</v>
      </c>
      <c r="F273" s="6">
        <v>438.23099999999999</v>
      </c>
      <c r="G273" s="6">
        <v>446.95100000000002</v>
      </c>
      <c r="H273" s="6">
        <v>456.90300000000002</v>
      </c>
      <c r="I273" s="6">
        <v>466.39100000000002</v>
      </c>
      <c r="J273" s="6">
        <v>477.86799999999999</v>
      </c>
      <c r="K273" s="6">
        <v>486.22399999999999</v>
      </c>
      <c r="L273" s="6">
        <v>496.99299999999999</v>
      </c>
      <c r="M273" s="6">
        <v>505.5</v>
      </c>
      <c r="N273" s="6">
        <v>514.11</v>
      </c>
      <c r="O273" s="6">
        <v>519.96500000000003</v>
      </c>
      <c r="P273" s="6">
        <v>528</v>
      </c>
      <c r="Q273" s="6">
        <v>535.9</v>
      </c>
      <c r="R273" s="6">
        <v>543.33100000000002</v>
      </c>
      <c r="S273" s="6">
        <v>549.60799999999995</v>
      </c>
      <c r="T273" s="6">
        <v>553.23199999999997</v>
      </c>
      <c r="U273" s="6">
        <v>566.03499999999997</v>
      </c>
      <c r="V273" s="6">
        <v>583.12300000000005</v>
      </c>
      <c r="W273" s="6">
        <v>586.69299999999998</v>
      </c>
      <c r="X273" s="6">
        <v>593.48</v>
      </c>
      <c r="Y273" s="6">
        <v>608.24099999999999</v>
      </c>
      <c r="Z273" s="6">
        <v>89.769000000000005</v>
      </c>
      <c r="AA273" s="7">
        <v>0.20483999999999999</v>
      </c>
      <c r="AB273" s="6">
        <v>80.241</v>
      </c>
      <c r="AC273" s="7">
        <v>0.15196999999999999</v>
      </c>
    </row>
    <row r="274" spans="1:29" hidden="1" x14ac:dyDescent="0.2">
      <c r="A274" s="5" t="s">
        <v>902</v>
      </c>
      <c r="B274" s="5" t="s">
        <v>898</v>
      </c>
      <c r="C274" s="5" t="s">
        <v>903</v>
      </c>
      <c r="D274" s="5" t="s">
        <v>66</v>
      </c>
      <c r="E274" s="5" t="s">
        <v>41</v>
      </c>
      <c r="F274" s="6">
        <v>7321.6689999999999</v>
      </c>
      <c r="G274" s="6">
        <v>7331.1540000000005</v>
      </c>
      <c r="H274" s="6">
        <v>7341.4070000000002</v>
      </c>
      <c r="I274" s="6">
        <v>7340.8419999999996</v>
      </c>
      <c r="J274" s="6">
        <v>7345.085</v>
      </c>
      <c r="K274" s="6">
        <v>7336.2060000000001</v>
      </c>
      <c r="L274" s="6">
        <v>7328.8689999999997</v>
      </c>
      <c r="M274" s="6">
        <v>7327.6719999999996</v>
      </c>
      <c r="N274" s="6">
        <v>7322.0619999999999</v>
      </c>
      <c r="O274" s="6">
        <v>7327.2060000000001</v>
      </c>
      <c r="P274" s="6">
        <v>7353</v>
      </c>
      <c r="Q274" s="6">
        <v>7324.2389999999996</v>
      </c>
      <c r="R274" s="6">
        <v>7330.3860000000004</v>
      </c>
      <c r="S274" s="6">
        <v>7334.72</v>
      </c>
      <c r="T274" s="6">
        <v>7355.7979999999998</v>
      </c>
      <c r="U274" s="6">
        <v>7367.527</v>
      </c>
      <c r="V274" s="6">
        <v>7381.1350000000002</v>
      </c>
      <c r="W274" s="6">
        <v>7416.0659999999998</v>
      </c>
      <c r="X274" s="6">
        <v>7432.7550000000001</v>
      </c>
      <c r="Y274" s="6">
        <v>7925.3469999999998</v>
      </c>
      <c r="Z274" s="6">
        <v>31.331</v>
      </c>
      <c r="AA274" s="7">
        <v>4.28E-3</v>
      </c>
      <c r="AB274" s="6">
        <v>572.34699999999998</v>
      </c>
      <c r="AC274" s="7">
        <v>7.7840000000000006E-2</v>
      </c>
    </row>
    <row r="275" spans="1:29" hidden="1" x14ac:dyDescent="0.2">
      <c r="A275" s="5" t="s">
        <v>904</v>
      </c>
      <c r="B275" s="5" t="s">
        <v>905</v>
      </c>
      <c r="C275" s="5" t="s">
        <v>906</v>
      </c>
      <c r="D275" s="5" t="s">
        <v>40</v>
      </c>
      <c r="E275" s="5" t="s">
        <v>41</v>
      </c>
      <c r="F275" s="6">
        <v>13280.431</v>
      </c>
      <c r="G275" s="6">
        <v>13401.550999999999</v>
      </c>
      <c r="H275" s="6">
        <v>13622.51</v>
      </c>
      <c r="I275" s="6">
        <v>13845.377</v>
      </c>
      <c r="J275" s="6">
        <v>14107.665000000001</v>
      </c>
      <c r="K275" s="6">
        <v>14468.297</v>
      </c>
      <c r="L275" s="6">
        <v>14803.825000000001</v>
      </c>
      <c r="M275" s="6">
        <v>15205.73</v>
      </c>
      <c r="N275" s="6">
        <v>15612.45</v>
      </c>
      <c r="O275" s="6">
        <v>15796.329</v>
      </c>
      <c r="P275" s="6">
        <v>15927</v>
      </c>
      <c r="Q275" s="6">
        <v>16127.588</v>
      </c>
      <c r="R275" s="6">
        <v>16309.531999999999</v>
      </c>
      <c r="S275" s="6">
        <v>16563.998</v>
      </c>
      <c r="T275" s="6">
        <v>16818.431</v>
      </c>
      <c r="U275" s="6">
        <v>17017.508000000002</v>
      </c>
      <c r="V275" s="6">
        <v>17138.335999999999</v>
      </c>
      <c r="W275" s="6">
        <v>17248.172999999999</v>
      </c>
      <c r="X275" s="6">
        <v>17568.495999999999</v>
      </c>
      <c r="Y275" s="6">
        <v>17772.041000000001</v>
      </c>
      <c r="Z275" s="6">
        <v>2646.569</v>
      </c>
      <c r="AA275" s="7">
        <v>0.19928000000000001</v>
      </c>
      <c r="AB275" s="6">
        <v>1845.0409999999999</v>
      </c>
      <c r="AC275" s="7">
        <v>0.11584</v>
      </c>
    </row>
    <row r="276" spans="1:29" hidden="1" x14ac:dyDescent="0.2">
      <c r="A276" s="5" t="s">
        <v>907</v>
      </c>
      <c r="B276" s="5" t="s">
        <v>908</v>
      </c>
      <c r="C276" s="5" t="s">
        <v>909</v>
      </c>
      <c r="D276" s="5" t="s">
        <v>91</v>
      </c>
      <c r="E276" s="5" t="s">
        <v>41</v>
      </c>
      <c r="F276" s="6">
        <v>1257.624</v>
      </c>
      <c r="G276" s="6">
        <v>1259.6759999999999</v>
      </c>
      <c r="H276" s="6">
        <v>1260.4380000000001</v>
      </c>
      <c r="I276" s="6">
        <v>1261.383</v>
      </c>
      <c r="J276" s="6">
        <v>1259.3009999999999</v>
      </c>
      <c r="K276" s="6">
        <v>1256.5239999999999</v>
      </c>
      <c r="L276" s="6">
        <v>1258.1189999999999</v>
      </c>
      <c r="M276" s="6">
        <v>1260.549</v>
      </c>
      <c r="N276" s="6">
        <v>1262.4860000000001</v>
      </c>
      <c r="O276" s="6">
        <v>1259.502</v>
      </c>
      <c r="P276" s="6">
        <v>1256</v>
      </c>
      <c r="Q276" s="6">
        <v>1260.5940000000001</v>
      </c>
      <c r="R276" s="6">
        <v>1273.5650000000001</v>
      </c>
      <c r="S276" s="6">
        <v>1275.6289999999999</v>
      </c>
      <c r="T276" s="6">
        <v>1277.6990000000001</v>
      </c>
      <c r="U276" s="6">
        <v>1279.662</v>
      </c>
      <c r="V276" s="6">
        <v>1281.5319999999999</v>
      </c>
      <c r="W276" s="6">
        <v>1284.42</v>
      </c>
      <c r="X276" s="6">
        <v>1283.7940000000001</v>
      </c>
      <c r="Y276" s="6">
        <v>1292.5530000000001</v>
      </c>
      <c r="Z276" s="6">
        <v>-1.6240000000000001</v>
      </c>
      <c r="AA276" s="7" t="s">
        <v>1311</v>
      </c>
      <c r="AB276" s="6">
        <v>36.552999999999997</v>
      </c>
      <c r="AC276" s="7">
        <v>2.9100000000000001E-2</v>
      </c>
    </row>
    <row r="277" spans="1:29" hidden="1" x14ac:dyDescent="0.2">
      <c r="A277" s="5" t="s">
        <v>910</v>
      </c>
      <c r="B277" s="5" t="s">
        <v>911</v>
      </c>
      <c r="C277" s="5" t="s">
        <v>912</v>
      </c>
      <c r="D277" s="5" t="s">
        <v>66</v>
      </c>
      <c r="E277" s="5" t="s">
        <v>41</v>
      </c>
      <c r="F277" s="6">
        <v>11864.619000000001</v>
      </c>
      <c r="G277" s="6">
        <v>11932.806</v>
      </c>
      <c r="H277" s="6">
        <v>12055.222</v>
      </c>
      <c r="I277" s="6">
        <v>12142.379000000001</v>
      </c>
      <c r="J277" s="6">
        <v>12262.184999999999</v>
      </c>
      <c r="K277" s="6">
        <v>12377.189</v>
      </c>
      <c r="L277" s="6">
        <v>12549.087</v>
      </c>
      <c r="M277" s="6">
        <v>12696.812</v>
      </c>
      <c r="N277" s="6">
        <v>12748.903</v>
      </c>
      <c r="O277" s="6">
        <v>12739.017</v>
      </c>
      <c r="P277" s="6">
        <v>12701</v>
      </c>
      <c r="Q277" s="6">
        <v>12730.556</v>
      </c>
      <c r="R277" s="6">
        <v>12743.906999999999</v>
      </c>
      <c r="S277" s="6">
        <v>12771.543</v>
      </c>
      <c r="T277" s="6">
        <v>12804.543</v>
      </c>
      <c r="U277" s="6">
        <v>12923.796</v>
      </c>
      <c r="V277" s="6">
        <v>13049.463</v>
      </c>
      <c r="W277" s="6">
        <v>13069.04</v>
      </c>
      <c r="X277" s="6">
        <v>13099.305</v>
      </c>
      <c r="Y277" s="6">
        <v>13116.49</v>
      </c>
      <c r="Z277" s="6">
        <v>836.38099999999997</v>
      </c>
      <c r="AA277" s="7">
        <v>7.0489999999999997E-2</v>
      </c>
      <c r="AB277" s="6">
        <v>415.49</v>
      </c>
      <c r="AC277" s="7">
        <v>3.2710000000000003E-2</v>
      </c>
    </row>
    <row r="278" spans="1:29" hidden="1" x14ac:dyDescent="0.2">
      <c r="A278" s="5" t="s">
        <v>913</v>
      </c>
      <c r="B278" s="5" t="s">
        <v>914</v>
      </c>
      <c r="C278" s="5" t="s">
        <v>915</v>
      </c>
      <c r="D278" s="5" t="s">
        <v>49</v>
      </c>
      <c r="E278" s="5" t="s">
        <v>41</v>
      </c>
      <c r="F278" s="6">
        <v>643.053</v>
      </c>
      <c r="G278" s="6">
        <v>654.57399999999996</v>
      </c>
      <c r="H278" s="6">
        <v>665.524</v>
      </c>
      <c r="I278" s="6">
        <v>678.61800000000005</v>
      </c>
      <c r="J278" s="6">
        <v>692.33699999999999</v>
      </c>
      <c r="K278" s="6">
        <v>705.84400000000005</v>
      </c>
      <c r="L278" s="6">
        <v>723.05600000000004</v>
      </c>
      <c r="M278" s="6">
        <v>737.399</v>
      </c>
      <c r="N278" s="6">
        <v>754.45500000000004</v>
      </c>
      <c r="O278" s="6">
        <v>766.33900000000006</v>
      </c>
      <c r="P278" s="6">
        <v>775</v>
      </c>
      <c r="Q278" s="6">
        <v>779.11500000000001</v>
      </c>
      <c r="R278" s="6">
        <v>781.59799999999996</v>
      </c>
      <c r="S278" s="6">
        <v>783.43899999999996</v>
      </c>
      <c r="T278" s="6">
        <v>784.96799999999996</v>
      </c>
      <c r="U278" s="6">
        <v>789.26199999999994</v>
      </c>
      <c r="V278" s="6">
        <v>790.4</v>
      </c>
      <c r="W278" s="6">
        <v>794.65200000000004</v>
      </c>
      <c r="X278" s="6">
        <v>796.22799999999995</v>
      </c>
      <c r="Y278" s="6">
        <v>803.11599999999999</v>
      </c>
      <c r="Z278" s="6">
        <v>131.947</v>
      </c>
      <c r="AA278" s="7">
        <v>0.20519000000000001</v>
      </c>
      <c r="AB278" s="6">
        <v>28.116</v>
      </c>
      <c r="AC278" s="7">
        <v>3.628E-2</v>
      </c>
    </row>
    <row r="279" spans="1:29" hidden="1" x14ac:dyDescent="0.2">
      <c r="A279" s="5" t="s">
        <v>916</v>
      </c>
      <c r="B279" s="5" t="s">
        <v>917</v>
      </c>
      <c r="C279" s="5" t="s">
        <v>918</v>
      </c>
      <c r="D279" s="5" t="s">
        <v>73</v>
      </c>
      <c r="E279" s="5" t="s">
        <v>41</v>
      </c>
      <c r="F279" s="6">
        <v>52249.116000000002</v>
      </c>
      <c r="G279" s="6">
        <v>53057.985000000001</v>
      </c>
      <c r="H279" s="6">
        <v>54626.877999999997</v>
      </c>
      <c r="I279" s="6">
        <v>55862.822999999997</v>
      </c>
      <c r="J279" s="6">
        <v>57235.669000000002</v>
      </c>
      <c r="K279" s="6">
        <v>58449.125999999997</v>
      </c>
      <c r="L279" s="6">
        <v>59687.019</v>
      </c>
      <c r="M279" s="6">
        <v>60553.063999999998</v>
      </c>
      <c r="N279" s="6">
        <v>61250.313999999998</v>
      </c>
      <c r="O279" s="6">
        <v>61602.962</v>
      </c>
      <c r="P279" s="6">
        <v>61556</v>
      </c>
      <c r="Q279" s="6">
        <v>61919.137999999999</v>
      </c>
      <c r="R279" s="6">
        <v>62247.832000000002</v>
      </c>
      <c r="S279" s="6">
        <v>62563.315000000002</v>
      </c>
      <c r="T279" s="6">
        <v>63151.228999999999</v>
      </c>
      <c r="U279" s="6">
        <v>63785.400999999998</v>
      </c>
      <c r="V279" s="6">
        <v>64491.485000000001</v>
      </c>
      <c r="W279" s="6">
        <v>65387.783000000003</v>
      </c>
      <c r="X279" s="6">
        <v>66196.025999999998</v>
      </c>
      <c r="Y279" s="6">
        <v>67108.815000000002</v>
      </c>
      <c r="Z279" s="6">
        <v>9306.884</v>
      </c>
      <c r="AA279" s="7">
        <v>0.17813000000000001</v>
      </c>
      <c r="AB279" s="6">
        <v>5552.8149999999996</v>
      </c>
      <c r="AC279" s="7">
        <v>9.0209999999999999E-2</v>
      </c>
    </row>
    <row r="280" spans="1:29" hidden="1" x14ac:dyDescent="0.2">
      <c r="A280" s="5" t="s">
        <v>919</v>
      </c>
      <c r="B280" s="5" t="s">
        <v>920</v>
      </c>
      <c r="C280" s="5" t="s">
        <v>921</v>
      </c>
      <c r="D280" s="5" t="s">
        <v>66</v>
      </c>
      <c r="E280" s="5" t="s">
        <v>41</v>
      </c>
      <c r="F280" s="6">
        <v>4868.768</v>
      </c>
      <c r="G280" s="6">
        <v>4941.4040000000005</v>
      </c>
      <c r="H280" s="6">
        <v>5014.6540000000005</v>
      </c>
      <c r="I280" s="6">
        <v>5080.5479999999998</v>
      </c>
      <c r="J280" s="6">
        <v>5149.7550000000001</v>
      </c>
      <c r="K280" s="6">
        <v>5209.6400000000003</v>
      </c>
      <c r="L280" s="6">
        <v>5270.424</v>
      </c>
      <c r="M280" s="6">
        <v>5335.4960000000001</v>
      </c>
      <c r="N280" s="6">
        <v>5397.1970000000001</v>
      </c>
      <c r="O280" s="6">
        <v>5466.7849999999999</v>
      </c>
      <c r="P280" s="6">
        <v>5552</v>
      </c>
      <c r="Q280" s="6">
        <v>5559.482</v>
      </c>
      <c r="R280" s="6">
        <v>5572.9949999999999</v>
      </c>
      <c r="S280" s="6">
        <v>5576.1149999999998</v>
      </c>
      <c r="T280" s="6">
        <v>5585.8639999999996</v>
      </c>
      <c r="U280" s="6">
        <v>5596.0469999999996</v>
      </c>
      <c r="V280" s="6">
        <v>5610.4769999999999</v>
      </c>
      <c r="W280" s="6">
        <v>5633.2839999999997</v>
      </c>
      <c r="X280" s="6">
        <v>5641.4260000000004</v>
      </c>
      <c r="Y280" s="6">
        <v>5655.2830000000004</v>
      </c>
      <c r="Z280" s="6">
        <v>683.23199999999997</v>
      </c>
      <c r="AA280" s="7">
        <v>0.14033000000000001</v>
      </c>
      <c r="AB280" s="6">
        <v>103.283</v>
      </c>
      <c r="AC280" s="7">
        <v>1.8599999999999998E-2</v>
      </c>
    </row>
    <row r="281" spans="1:29" hidden="1" x14ac:dyDescent="0.2">
      <c r="A281" s="5" t="s">
        <v>922</v>
      </c>
      <c r="B281" s="5" t="s">
        <v>923</v>
      </c>
      <c r="C281" s="5" t="s">
        <v>924</v>
      </c>
      <c r="D281" s="5" t="s">
        <v>73</v>
      </c>
      <c r="E281" s="5" t="s">
        <v>41</v>
      </c>
      <c r="F281" s="6">
        <v>1383.1559999999999</v>
      </c>
      <c r="G281" s="6">
        <v>1400.434</v>
      </c>
      <c r="H281" s="6">
        <v>1411.5129999999999</v>
      </c>
      <c r="I281" s="6">
        <v>1431.098</v>
      </c>
      <c r="J281" s="6">
        <v>1452.194</v>
      </c>
      <c r="K281" s="6">
        <v>1472.5170000000001</v>
      </c>
      <c r="L281" s="6">
        <v>1503.7149999999999</v>
      </c>
      <c r="M281" s="6">
        <v>1544.952</v>
      </c>
      <c r="N281" s="6">
        <v>1582.384</v>
      </c>
      <c r="O281" s="6">
        <v>1598.874</v>
      </c>
      <c r="P281" s="6">
        <v>1606</v>
      </c>
      <c r="Q281" s="6">
        <v>1617.7819999999999</v>
      </c>
      <c r="R281" s="6">
        <v>1628.8820000000001</v>
      </c>
      <c r="S281" s="6">
        <v>1632.1479999999999</v>
      </c>
      <c r="T281" s="6">
        <v>1647.33</v>
      </c>
      <c r="U281" s="6">
        <v>1656.807</v>
      </c>
      <c r="V281" s="6">
        <v>1677.2159999999999</v>
      </c>
      <c r="W281" s="6">
        <v>1693.0509999999999</v>
      </c>
      <c r="X281" s="6">
        <v>1715.0609999999999</v>
      </c>
      <c r="Y281" s="6">
        <v>1728.8689999999999</v>
      </c>
      <c r="Z281" s="6">
        <v>222.84399999999999</v>
      </c>
      <c r="AA281" s="7">
        <v>0.16111</v>
      </c>
      <c r="AB281" s="6">
        <v>122.869</v>
      </c>
      <c r="AC281" s="7">
        <v>7.6509999999999995E-2</v>
      </c>
    </row>
    <row r="282" spans="1:29" hidden="1" x14ac:dyDescent="0.2">
      <c r="A282" s="5" t="s">
        <v>925</v>
      </c>
      <c r="B282" s="5" t="s">
        <v>926</v>
      </c>
      <c r="C282" s="5" t="s">
        <v>927</v>
      </c>
      <c r="D282" s="5" t="s">
        <v>91</v>
      </c>
      <c r="E282" s="5" t="s">
        <v>41</v>
      </c>
      <c r="F282" s="6">
        <v>1835.1110000000001</v>
      </c>
      <c r="G282" s="6">
        <v>1882.3720000000001</v>
      </c>
      <c r="H282" s="6">
        <v>1924.338</v>
      </c>
      <c r="I282" s="6">
        <v>1967.1769999999999</v>
      </c>
      <c r="J282" s="6">
        <v>2019.8679999999999</v>
      </c>
      <c r="K282" s="6">
        <v>2066.1529999999998</v>
      </c>
      <c r="L282" s="6">
        <v>2125.3670000000002</v>
      </c>
      <c r="M282" s="6">
        <v>2199.8510000000001</v>
      </c>
      <c r="N282" s="6">
        <v>2280.1930000000002</v>
      </c>
      <c r="O282" s="6">
        <v>2341.8519999999999</v>
      </c>
      <c r="P282" s="6">
        <v>2389</v>
      </c>
      <c r="Q282" s="6">
        <v>2409.1030000000001</v>
      </c>
      <c r="R282" s="6">
        <v>2439.5509999999999</v>
      </c>
      <c r="S282" s="6">
        <v>2457.9850000000001</v>
      </c>
      <c r="T282" s="6">
        <v>2474.2860000000001</v>
      </c>
      <c r="U282" s="6">
        <v>2522.0320000000002</v>
      </c>
      <c r="V282" s="6">
        <v>2577.951</v>
      </c>
      <c r="W282" s="6">
        <v>2616.8710000000001</v>
      </c>
      <c r="X282" s="6">
        <v>2651.82</v>
      </c>
      <c r="Y282" s="6">
        <v>2704.904</v>
      </c>
      <c r="Z282" s="6">
        <v>553.88900000000001</v>
      </c>
      <c r="AA282" s="7">
        <v>0.30182999999999999</v>
      </c>
      <c r="AB282" s="6">
        <v>315.904</v>
      </c>
      <c r="AC282" s="7">
        <v>0.13222999999999999</v>
      </c>
    </row>
    <row r="283" spans="1:29" hidden="1" x14ac:dyDescent="0.2">
      <c r="A283" s="5" t="s">
        <v>928</v>
      </c>
      <c r="B283" s="5" t="s">
        <v>929</v>
      </c>
      <c r="C283" s="5" t="s">
        <v>930</v>
      </c>
      <c r="D283" s="5" t="s">
        <v>62</v>
      </c>
      <c r="E283" s="5" t="s">
        <v>41</v>
      </c>
      <c r="F283" s="6">
        <v>673.803</v>
      </c>
      <c r="G283" s="6">
        <v>671.41899999999998</v>
      </c>
      <c r="H283" s="6">
        <v>670.11699999999996</v>
      </c>
      <c r="I283" s="6">
        <v>670.78800000000001</v>
      </c>
      <c r="J283" s="6">
        <v>674.33199999999999</v>
      </c>
      <c r="K283" s="6">
        <v>683.99099999999999</v>
      </c>
      <c r="L283" s="6">
        <v>685.46100000000001</v>
      </c>
      <c r="M283" s="6">
        <v>685.476</v>
      </c>
      <c r="N283" s="6">
        <v>686.23599999999999</v>
      </c>
      <c r="O283" s="6">
        <v>685.50599999999997</v>
      </c>
      <c r="P283" s="6">
        <v>683</v>
      </c>
      <c r="Q283" s="6">
        <v>683.72199999999998</v>
      </c>
      <c r="R283" s="6">
        <v>684.61300000000006</v>
      </c>
      <c r="S283" s="6">
        <v>686.101</v>
      </c>
      <c r="T283" s="6">
        <v>687.90700000000004</v>
      </c>
      <c r="U283" s="6">
        <v>695.23900000000003</v>
      </c>
      <c r="V283" s="6">
        <v>692.30200000000002</v>
      </c>
      <c r="W283" s="6">
        <v>691.06700000000001</v>
      </c>
      <c r="X283" s="6">
        <v>692.60599999999999</v>
      </c>
      <c r="Y283" s="6">
        <v>691.58299999999997</v>
      </c>
      <c r="Z283" s="6">
        <v>9.1969999999999992</v>
      </c>
      <c r="AA283" s="7">
        <v>1.3650000000000001E-2</v>
      </c>
      <c r="AB283" s="6">
        <v>8.5830000000000002</v>
      </c>
      <c r="AC283" s="7">
        <v>1.257E-2</v>
      </c>
    </row>
    <row r="284" spans="1:29" hidden="1" x14ac:dyDescent="0.2">
      <c r="A284" s="5" t="s">
        <v>932</v>
      </c>
      <c r="B284" s="5" t="s">
        <v>933</v>
      </c>
      <c r="C284" s="5" t="s">
        <v>934</v>
      </c>
      <c r="D284" s="5" t="s">
        <v>62</v>
      </c>
      <c r="E284" s="5" t="s">
        <v>41</v>
      </c>
      <c r="F284" s="6">
        <v>13787.396000000001</v>
      </c>
      <c r="G284" s="6">
        <v>13816.727000000001</v>
      </c>
      <c r="H284" s="6">
        <v>13882.746999999999</v>
      </c>
      <c r="I284" s="6">
        <v>13989.851000000001</v>
      </c>
      <c r="J284" s="6">
        <v>14165.366</v>
      </c>
      <c r="K284" s="6">
        <v>14472</v>
      </c>
      <c r="L284" s="6">
        <v>14596.527</v>
      </c>
      <c r="M284" s="6">
        <v>14701.84</v>
      </c>
      <c r="N284" s="6">
        <v>14811.691999999999</v>
      </c>
      <c r="O284" s="6">
        <v>14889.703</v>
      </c>
      <c r="P284" s="6">
        <v>14929</v>
      </c>
      <c r="Q284" s="6">
        <v>14970.412</v>
      </c>
      <c r="R284" s="6">
        <v>15243.177</v>
      </c>
      <c r="S284" s="6">
        <v>15298.348</v>
      </c>
      <c r="T284" s="6">
        <v>15401.418</v>
      </c>
      <c r="U284" s="6">
        <v>15465.666999999999</v>
      </c>
      <c r="V284" s="6">
        <v>15563.17</v>
      </c>
      <c r="W284" s="6">
        <v>15634.565000000001</v>
      </c>
      <c r="X284" s="6">
        <v>15698.778</v>
      </c>
      <c r="Y284" s="6">
        <v>15819.948</v>
      </c>
      <c r="Z284" s="6">
        <v>1141.604</v>
      </c>
      <c r="AA284" s="7">
        <v>8.2799999999999999E-2</v>
      </c>
      <c r="AB284" s="6">
        <v>890.94799999999998</v>
      </c>
      <c r="AC284" s="7">
        <v>5.9679999999999997E-2</v>
      </c>
    </row>
    <row r="285" spans="1:29" hidden="1" x14ac:dyDescent="0.2">
      <c r="A285" s="5" t="s">
        <v>935</v>
      </c>
      <c r="B285" s="5" t="s">
        <v>936</v>
      </c>
      <c r="C285" s="5" t="s">
        <v>937</v>
      </c>
      <c r="D285" s="5" t="s">
        <v>91</v>
      </c>
      <c r="E285" s="5" t="s">
        <v>41</v>
      </c>
      <c r="F285" s="6">
        <v>3949.4430000000002</v>
      </c>
      <c r="G285" s="6">
        <v>3946.7669999999998</v>
      </c>
      <c r="H285" s="6">
        <v>3939.9119999999998</v>
      </c>
      <c r="I285" s="6">
        <v>3933.6849999999999</v>
      </c>
      <c r="J285" s="6">
        <v>3918.049</v>
      </c>
      <c r="K285" s="6">
        <v>3900.2689999999998</v>
      </c>
      <c r="L285" s="6">
        <v>3896.0430000000001</v>
      </c>
      <c r="M285" s="6">
        <v>3894.4749999999999</v>
      </c>
      <c r="N285" s="6">
        <v>3891.2220000000002</v>
      </c>
      <c r="O285" s="6">
        <v>3872.902</v>
      </c>
      <c r="P285" s="6">
        <v>3853</v>
      </c>
      <c r="Q285" s="6">
        <v>3865.1010000000001</v>
      </c>
      <c r="R285" s="6">
        <v>3876.1590000000001</v>
      </c>
      <c r="S285" s="6">
        <v>3890.1219999999998</v>
      </c>
      <c r="T285" s="6">
        <v>3899.1460000000002</v>
      </c>
      <c r="U285" s="6">
        <v>3915.596</v>
      </c>
      <c r="V285" s="6">
        <v>3929.2240000000002</v>
      </c>
      <c r="W285" s="6">
        <v>3942.6489999999999</v>
      </c>
      <c r="X285" s="6">
        <v>3948.76</v>
      </c>
      <c r="Y285" s="6">
        <v>3959.9769999999999</v>
      </c>
      <c r="Z285" s="6">
        <v>-96.442999999999998</v>
      </c>
      <c r="AA285" s="7" t="s">
        <v>1312</v>
      </c>
      <c r="AB285" s="6">
        <v>106.977</v>
      </c>
      <c r="AC285" s="7">
        <v>2.776E-2</v>
      </c>
    </row>
    <row r="286" spans="1:29" hidden="1" x14ac:dyDescent="0.2">
      <c r="A286" s="5" t="s">
        <v>938</v>
      </c>
      <c r="B286" s="5" t="s">
        <v>939</v>
      </c>
      <c r="C286" s="5" t="s">
        <v>940</v>
      </c>
      <c r="D286" s="5" t="s">
        <v>106</v>
      </c>
      <c r="E286" s="5" t="s">
        <v>41</v>
      </c>
      <c r="F286" s="6">
        <v>1256.4000000000001</v>
      </c>
      <c r="G286" s="6">
        <v>1258.576</v>
      </c>
      <c r="H286" s="6">
        <v>1257.625</v>
      </c>
      <c r="I286" s="6">
        <v>1257.6600000000001</v>
      </c>
      <c r="J286" s="6">
        <v>1264.2909999999999</v>
      </c>
      <c r="K286" s="6">
        <v>1266.7090000000001</v>
      </c>
      <c r="L286" s="6">
        <v>1276.8679999999999</v>
      </c>
      <c r="M286" s="6">
        <v>1295.951</v>
      </c>
      <c r="N286" s="6">
        <v>1317.9970000000001</v>
      </c>
      <c r="O286" s="6">
        <v>1329.0170000000001</v>
      </c>
      <c r="P286" s="6">
        <v>1332</v>
      </c>
      <c r="Q286" s="6">
        <v>1333.421</v>
      </c>
      <c r="R286" s="6">
        <v>1334.049</v>
      </c>
      <c r="S286" s="6">
        <v>1334.7370000000001</v>
      </c>
      <c r="T286" s="6">
        <v>1338.308</v>
      </c>
      <c r="U286" s="6">
        <v>1337.981</v>
      </c>
      <c r="V286" s="6">
        <v>1348.143</v>
      </c>
      <c r="W286" s="6">
        <v>1351.973</v>
      </c>
      <c r="X286" s="6">
        <v>1359.059</v>
      </c>
      <c r="Y286" s="6">
        <v>1368.0740000000001</v>
      </c>
      <c r="Z286" s="6">
        <v>75.599999999999994</v>
      </c>
      <c r="AA286" s="7">
        <v>6.0170000000000001E-2</v>
      </c>
      <c r="AB286" s="6">
        <v>36.073999999999998</v>
      </c>
      <c r="AC286" s="7">
        <v>2.708E-2</v>
      </c>
    </row>
    <row r="287" spans="1:29" hidden="1" x14ac:dyDescent="0.2">
      <c r="A287" s="5" t="s">
        <v>941</v>
      </c>
      <c r="B287" s="5" t="s">
        <v>942</v>
      </c>
      <c r="C287" s="5" t="s">
        <v>943</v>
      </c>
      <c r="D287" s="5" t="s">
        <v>73</v>
      </c>
      <c r="E287" s="5" t="s">
        <v>41</v>
      </c>
      <c r="F287" s="6">
        <v>5660.9989999999998</v>
      </c>
      <c r="G287" s="6">
        <v>5851.4880000000003</v>
      </c>
      <c r="H287" s="6">
        <v>6117.2380000000003</v>
      </c>
      <c r="I287" s="6">
        <v>6353.0249999999996</v>
      </c>
      <c r="J287" s="6">
        <v>6611.2240000000002</v>
      </c>
      <c r="K287" s="6">
        <v>6854.63</v>
      </c>
      <c r="L287" s="6">
        <v>7110.0050000000001</v>
      </c>
      <c r="M287" s="6">
        <v>7311.5910000000003</v>
      </c>
      <c r="N287" s="6">
        <v>7494.2749999999996</v>
      </c>
      <c r="O287" s="6">
        <v>7632.9750000000004</v>
      </c>
      <c r="P287" s="6">
        <v>7723</v>
      </c>
      <c r="Q287" s="6">
        <v>7766.6390000000001</v>
      </c>
      <c r="R287" s="6">
        <v>7824.2179999999998</v>
      </c>
      <c r="S287" s="6">
        <v>7878.808</v>
      </c>
      <c r="T287" s="6">
        <v>7994.2020000000002</v>
      </c>
      <c r="U287" s="6">
        <v>8071.4809999999998</v>
      </c>
      <c r="V287" s="6">
        <v>8189.5969999999998</v>
      </c>
      <c r="W287" s="6">
        <v>8304.6389999999992</v>
      </c>
      <c r="X287" s="6">
        <v>8579.31</v>
      </c>
      <c r="Y287" s="6">
        <v>8722.9650000000001</v>
      </c>
      <c r="Z287" s="6">
        <v>2062.0010000000002</v>
      </c>
      <c r="AA287" s="7">
        <v>0.36425000000000002</v>
      </c>
      <c r="AB287" s="6">
        <v>999.96500000000003</v>
      </c>
      <c r="AC287" s="7">
        <v>0.12948000000000001</v>
      </c>
    </row>
    <row r="288" spans="1:29" hidden="1" x14ac:dyDescent="0.2">
      <c r="A288" s="5" t="s">
        <v>944</v>
      </c>
      <c r="B288" s="5" t="s">
        <v>945</v>
      </c>
      <c r="C288" s="5" t="s">
        <v>946</v>
      </c>
      <c r="D288" s="5" t="s">
        <v>49</v>
      </c>
      <c r="E288" s="5" t="s">
        <v>41</v>
      </c>
      <c r="F288" s="6">
        <v>197.16300000000001</v>
      </c>
      <c r="G288" s="6">
        <v>196.70699999999999</v>
      </c>
      <c r="H288" s="6">
        <v>196.273</v>
      </c>
      <c r="I288" s="6">
        <v>196.27600000000001</v>
      </c>
      <c r="J288" s="6">
        <v>198.03</v>
      </c>
      <c r="K288" s="6">
        <v>196.815</v>
      </c>
      <c r="L288" s="6">
        <v>194.33500000000001</v>
      </c>
      <c r="M288" s="6">
        <v>193.78800000000001</v>
      </c>
      <c r="N288" s="6">
        <v>193.17500000000001</v>
      </c>
      <c r="O288" s="6">
        <v>191.86699999999999</v>
      </c>
      <c r="P288" s="6">
        <v>191</v>
      </c>
      <c r="Q288" s="6">
        <v>189.93299999999999</v>
      </c>
      <c r="R288" s="6">
        <v>189.91900000000001</v>
      </c>
      <c r="S288" s="6">
        <v>189.91800000000001</v>
      </c>
      <c r="T288" s="6">
        <v>190.73500000000001</v>
      </c>
      <c r="U288" s="6">
        <v>190.44900000000001</v>
      </c>
      <c r="V288" s="6">
        <v>192.44900000000001</v>
      </c>
      <c r="W288" s="6">
        <v>191.43899999999999</v>
      </c>
      <c r="X288" s="6">
        <v>190.423</v>
      </c>
      <c r="Y288" s="6">
        <v>190.399</v>
      </c>
      <c r="Z288" s="6">
        <v>-6.1630000000000003</v>
      </c>
      <c r="AA288" s="7" t="s">
        <v>1313</v>
      </c>
      <c r="AB288" s="6">
        <v>-0.60099999999999998</v>
      </c>
      <c r="AC288" s="7" t="s">
        <v>493</v>
      </c>
    </row>
    <row r="289" spans="1:29" hidden="1" x14ac:dyDescent="0.2">
      <c r="A289" s="5" t="s">
        <v>949</v>
      </c>
      <c r="B289" s="5" t="s">
        <v>950</v>
      </c>
      <c r="C289" s="5" t="s">
        <v>951</v>
      </c>
      <c r="D289" s="5" t="s">
        <v>106</v>
      </c>
      <c r="E289" s="5" t="s">
        <v>41</v>
      </c>
      <c r="F289" s="6">
        <v>726.35799999999995</v>
      </c>
      <c r="G289" s="6">
        <v>734.15300000000002</v>
      </c>
      <c r="H289" s="6">
        <v>746.04600000000005</v>
      </c>
      <c r="I289" s="6">
        <v>758.78300000000002</v>
      </c>
      <c r="J289" s="6">
        <v>772.58399999999995</v>
      </c>
      <c r="K289" s="6">
        <v>788.255</v>
      </c>
      <c r="L289" s="6">
        <v>808.66700000000003</v>
      </c>
      <c r="M289" s="6">
        <v>829.88</v>
      </c>
      <c r="N289" s="6">
        <v>858.70899999999995</v>
      </c>
      <c r="O289" s="6">
        <v>879.64</v>
      </c>
      <c r="P289" s="6">
        <v>889</v>
      </c>
      <c r="Q289" s="6">
        <v>895.07600000000002</v>
      </c>
      <c r="R289" s="6">
        <v>895.07500000000005</v>
      </c>
      <c r="S289" s="6">
        <v>895.07500000000005</v>
      </c>
      <c r="T289" s="6">
        <v>899.02300000000002</v>
      </c>
      <c r="U289" s="6">
        <v>900.69200000000001</v>
      </c>
      <c r="V289" s="6">
        <v>903.06</v>
      </c>
      <c r="W289" s="6">
        <v>909.17899999999997</v>
      </c>
      <c r="X289" s="6">
        <v>910.48500000000001</v>
      </c>
      <c r="Y289" s="6">
        <v>914.15700000000004</v>
      </c>
      <c r="Z289" s="6">
        <v>162.642</v>
      </c>
      <c r="AA289" s="7">
        <v>0.22391</v>
      </c>
      <c r="AB289" s="6">
        <v>25.157</v>
      </c>
      <c r="AC289" s="7">
        <v>2.8299999999999999E-2</v>
      </c>
    </row>
    <row r="290" spans="1:29" hidden="1" x14ac:dyDescent="0.2">
      <c r="A290" s="5" t="s">
        <v>953</v>
      </c>
      <c r="B290" s="5" t="s">
        <v>954</v>
      </c>
      <c r="C290" s="5" t="s">
        <v>955</v>
      </c>
      <c r="D290" s="5" t="s">
        <v>49</v>
      </c>
      <c r="E290" s="5" t="s">
        <v>41</v>
      </c>
      <c r="F290" s="6">
        <v>370.459</v>
      </c>
      <c r="G290" s="6">
        <v>373.04399999999998</v>
      </c>
      <c r="H290" s="6">
        <v>375.30099999999999</v>
      </c>
      <c r="I290" s="6">
        <v>378.80700000000002</v>
      </c>
      <c r="J290" s="6">
        <v>382.60899999999998</v>
      </c>
      <c r="K290" s="6">
        <v>386.346</v>
      </c>
      <c r="L290" s="6">
        <v>392.17099999999999</v>
      </c>
      <c r="M290" s="6">
        <v>396.375</v>
      </c>
      <c r="N290" s="6">
        <v>401.947</v>
      </c>
      <c r="O290" s="6">
        <v>404.77199999999999</v>
      </c>
      <c r="P290" s="6">
        <v>406</v>
      </c>
      <c r="Q290" s="6">
        <v>406.43900000000002</v>
      </c>
      <c r="R290" s="6">
        <v>406.43700000000001</v>
      </c>
      <c r="S290" s="6">
        <v>406.428</v>
      </c>
      <c r="T290" s="6">
        <v>406.15800000000002</v>
      </c>
      <c r="U290" s="6">
        <v>406.15800000000002</v>
      </c>
      <c r="V290" s="6">
        <v>406.15800000000002</v>
      </c>
      <c r="W290" s="6">
        <v>405.74799999999999</v>
      </c>
      <c r="X290" s="6">
        <v>406.72</v>
      </c>
      <c r="Y290" s="6">
        <v>406.72</v>
      </c>
      <c r="Z290" s="6">
        <v>35.540999999999997</v>
      </c>
      <c r="AA290" s="7">
        <v>9.5939999999999998E-2</v>
      </c>
      <c r="AB290" s="6">
        <v>0.72</v>
      </c>
      <c r="AC290" s="7">
        <v>1.7700000000000001E-3</v>
      </c>
    </row>
    <row r="291" spans="1:29" hidden="1" x14ac:dyDescent="0.2">
      <c r="A291" s="5" t="s">
        <v>956</v>
      </c>
      <c r="B291" s="5" t="s">
        <v>957</v>
      </c>
      <c r="C291" s="5" t="s">
        <v>958</v>
      </c>
      <c r="D291" s="5" t="s">
        <v>106</v>
      </c>
      <c r="E291" s="5" t="s">
        <v>41</v>
      </c>
      <c r="F291" s="6">
        <v>15475.397000000001</v>
      </c>
      <c r="G291" s="6">
        <v>15564.241</v>
      </c>
      <c r="H291" s="6">
        <v>15676.819</v>
      </c>
      <c r="I291" s="6">
        <v>15829.359</v>
      </c>
      <c r="J291" s="6">
        <v>15974.894</v>
      </c>
      <c r="K291" s="6">
        <v>16257.743</v>
      </c>
      <c r="L291" s="6">
        <v>16528.457999999999</v>
      </c>
      <c r="M291" s="6">
        <v>16813.526999999998</v>
      </c>
      <c r="N291" s="6">
        <v>17050.718000000001</v>
      </c>
      <c r="O291" s="6">
        <v>17176.963</v>
      </c>
      <c r="P291" s="6">
        <v>17313</v>
      </c>
      <c r="Q291" s="6">
        <v>17390.148000000001</v>
      </c>
      <c r="R291" s="6">
        <v>17436.376</v>
      </c>
      <c r="S291" s="6">
        <v>17533.876</v>
      </c>
      <c r="T291" s="6">
        <v>17977.258999999998</v>
      </c>
      <c r="U291" s="6">
        <v>18085.468000000001</v>
      </c>
      <c r="V291" s="6">
        <v>18217.18</v>
      </c>
      <c r="W291" s="6">
        <v>18348.844000000001</v>
      </c>
      <c r="X291" s="6">
        <v>18615.675999999999</v>
      </c>
      <c r="Y291" s="6">
        <v>18706.353999999999</v>
      </c>
      <c r="Z291" s="6">
        <v>1837.6030000000001</v>
      </c>
      <c r="AA291" s="7">
        <v>0.11874</v>
      </c>
      <c r="AB291" s="6">
        <v>1393.354</v>
      </c>
      <c r="AC291" s="7">
        <v>8.0479999999999996E-2</v>
      </c>
    </row>
    <row r="292" spans="1:29" hidden="1" x14ac:dyDescent="0.2">
      <c r="A292" s="5" t="s">
        <v>959</v>
      </c>
      <c r="B292" s="5" t="s">
        <v>960</v>
      </c>
      <c r="C292" s="5" t="s">
        <v>961</v>
      </c>
      <c r="D292" s="5" t="s">
        <v>49</v>
      </c>
      <c r="E292" s="5" t="s">
        <v>41</v>
      </c>
      <c r="F292" s="6">
        <v>7621.7939999999999</v>
      </c>
      <c r="G292" s="6">
        <v>7659.3540000000003</v>
      </c>
      <c r="H292" s="6">
        <v>7722.4049999999997</v>
      </c>
      <c r="I292" s="6">
        <v>7776.183</v>
      </c>
      <c r="J292" s="6">
        <v>7836.8530000000001</v>
      </c>
      <c r="K292" s="6">
        <v>7928.473</v>
      </c>
      <c r="L292" s="6">
        <v>8058.6189999999997</v>
      </c>
      <c r="M292" s="6">
        <v>8165.7169999999996</v>
      </c>
      <c r="N292" s="6">
        <v>8246.6620000000003</v>
      </c>
      <c r="O292" s="6">
        <v>8316.7029999999995</v>
      </c>
      <c r="P292" s="6">
        <v>8355</v>
      </c>
      <c r="Q292" s="6">
        <v>8394.6740000000009</v>
      </c>
      <c r="R292" s="6">
        <v>8444.5300000000007</v>
      </c>
      <c r="S292" s="6">
        <v>8511.2129999999997</v>
      </c>
      <c r="T292" s="6">
        <v>8582.0689999999995</v>
      </c>
      <c r="U292" s="6">
        <v>8628.1620000000003</v>
      </c>
      <c r="V292" s="6">
        <v>8667.1129999999994</v>
      </c>
      <c r="W292" s="6">
        <v>8765.9879999999994</v>
      </c>
      <c r="X292" s="6">
        <v>8812.2860000000001</v>
      </c>
      <c r="Y292" s="6">
        <v>8899.9079999999994</v>
      </c>
      <c r="Z292" s="6">
        <v>733.20600000000002</v>
      </c>
      <c r="AA292" s="7">
        <v>9.6199999999999994E-2</v>
      </c>
      <c r="AB292" s="6">
        <v>544.90800000000002</v>
      </c>
      <c r="AC292" s="7">
        <v>6.522E-2</v>
      </c>
    </row>
    <row r="293" spans="1:29" hidden="1" x14ac:dyDescent="0.2">
      <c r="A293" s="5" t="s">
        <v>962</v>
      </c>
      <c r="B293" s="5" t="s">
        <v>963</v>
      </c>
      <c r="C293" s="5" t="s">
        <v>964</v>
      </c>
      <c r="D293" s="5" t="s">
        <v>91</v>
      </c>
      <c r="E293" s="5" t="s">
        <v>41</v>
      </c>
      <c r="F293" s="6">
        <v>9242.1389999999992</v>
      </c>
      <c r="G293" s="6">
        <v>9477.4689999999991</v>
      </c>
      <c r="H293" s="6">
        <v>9703.2690000000002</v>
      </c>
      <c r="I293" s="6">
        <v>9930.9130000000005</v>
      </c>
      <c r="J293" s="6">
        <v>10134.444</v>
      </c>
      <c r="K293" s="6">
        <v>10331.476000000001</v>
      </c>
      <c r="L293" s="6">
        <v>10564.136</v>
      </c>
      <c r="M293" s="6">
        <v>10804.704</v>
      </c>
      <c r="N293" s="6">
        <v>11041.473</v>
      </c>
      <c r="O293" s="6">
        <v>11235.169</v>
      </c>
      <c r="P293" s="6">
        <v>11423</v>
      </c>
      <c r="Q293" s="6">
        <v>11500.691999999999</v>
      </c>
      <c r="R293" s="6">
        <v>11564.789000000001</v>
      </c>
      <c r="S293" s="6">
        <v>11684.905000000001</v>
      </c>
      <c r="T293" s="6">
        <v>11732.821</v>
      </c>
      <c r="U293" s="6">
        <v>11777.467000000001</v>
      </c>
      <c r="V293" s="6">
        <v>11837.087</v>
      </c>
      <c r="W293" s="6">
        <v>11880.442999999999</v>
      </c>
      <c r="X293" s="6">
        <v>11963.334999999999</v>
      </c>
      <c r="Y293" s="6">
        <v>12008.414000000001</v>
      </c>
      <c r="Z293" s="6">
        <v>2180.8609999999999</v>
      </c>
      <c r="AA293" s="7">
        <v>0.23597000000000001</v>
      </c>
      <c r="AB293" s="6">
        <v>585.41399999999999</v>
      </c>
      <c r="AC293" s="7">
        <v>5.1249999999999997E-2</v>
      </c>
    </row>
    <row r="294" spans="1:29" hidden="1" x14ac:dyDescent="0.2">
      <c r="A294" s="5" t="s">
        <v>965</v>
      </c>
      <c r="B294" s="5" t="s">
        <v>966</v>
      </c>
      <c r="C294" s="5" t="s">
        <v>967</v>
      </c>
      <c r="D294" s="5" t="s">
        <v>40</v>
      </c>
      <c r="E294" s="5" t="s">
        <v>41</v>
      </c>
      <c r="F294" s="6">
        <v>2795.4940000000001</v>
      </c>
      <c r="G294" s="6">
        <v>2832.953</v>
      </c>
      <c r="H294" s="6">
        <v>2863.0729999999999</v>
      </c>
      <c r="I294" s="6">
        <v>2894.06</v>
      </c>
      <c r="J294" s="6">
        <v>2934.2860000000001</v>
      </c>
      <c r="K294" s="6">
        <v>2973.6370000000002</v>
      </c>
      <c r="L294" s="6">
        <v>3024.9690000000001</v>
      </c>
      <c r="M294" s="6">
        <v>3075.5970000000002</v>
      </c>
      <c r="N294" s="6">
        <v>3126.2840000000001</v>
      </c>
      <c r="O294" s="6">
        <v>3151.0659999999998</v>
      </c>
      <c r="P294" s="6">
        <v>3166</v>
      </c>
      <c r="Q294" s="6">
        <v>3206.82</v>
      </c>
      <c r="R294" s="6">
        <v>3231.2170000000001</v>
      </c>
      <c r="S294" s="6">
        <v>3246.5320000000002</v>
      </c>
      <c r="T294" s="6">
        <v>3259.7919999999999</v>
      </c>
      <c r="U294" s="6">
        <v>3262.752</v>
      </c>
      <c r="V294" s="6">
        <v>3254.6959999999999</v>
      </c>
      <c r="W294" s="6">
        <v>3273.2739999999999</v>
      </c>
      <c r="X294" s="6">
        <v>3285.3710000000001</v>
      </c>
      <c r="Y294" s="6">
        <v>3309.3760000000002</v>
      </c>
      <c r="Z294" s="6">
        <v>370.50599999999997</v>
      </c>
      <c r="AA294" s="7">
        <v>0.13253999999999999</v>
      </c>
      <c r="AB294" s="6">
        <v>143.376</v>
      </c>
      <c r="AC294" s="7">
        <v>4.5289999999999997E-2</v>
      </c>
    </row>
    <row r="295" spans="1:29" hidden="1" x14ac:dyDescent="0.2">
      <c r="A295" s="5" t="s">
        <v>969</v>
      </c>
      <c r="B295" s="5" t="s">
        <v>970</v>
      </c>
      <c r="C295" s="5" t="s">
        <v>971</v>
      </c>
      <c r="D295" s="5" t="s">
        <v>66</v>
      </c>
      <c r="E295" s="5" t="s">
        <v>41</v>
      </c>
      <c r="F295" s="6">
        <v>7292.8909999999996</v>
      </c>
      <c r="G295" s="6">
        <v>7407.7439999999997</v>
      </c>
      <c r="H295" s="6">
        <v>7556.4</v>
      </c>
      <c r="I295" s="6">
        <v>7683.192</v>
      </c>
      <c r="J295" s="6">
        <v>7830.8580000000002</v>
      </c>
      <c r="K295" s="6">
        <v>7975.84</v>
      </c>
      <c r="L295" s="6">
        <v>8158.1930000000002</v>
      </c>
      <c r="M295" s="6">
        <v>8325.6440000000002</v>
      </c>
      <c r="N295" s="6">
        <v>8430.5370000000003</v>
      </c>
      <c r="O295" s="6">
        <v>8493.7289999999994</v>
      </c>
      <c r="P295" s="6">
        <v>8537</v>
      </c>
      <c r="Q295" s="6">
        <v>8542.2790000000005</v>
      </c>
      <c r="R295" s="6">
        <v>8567.7749999999996</v>
      </c>
      <c r="S295" s="6">
        <v>8607.0490000000009</v>
      </c>
      <c r="T295" s="6">
        <v>8631.5709999999999</v>
      </c>
      <c r="U295" s="6">
        <v>8694.0419999999995</v>
      </c>
      <c r="V295" s="6">
        <v>8804.7939999999999</v>
      </c>
      <c r="W295" s="6">
        <v>8920.8320000000003</v>
      </c>
      <c r="X295" s="6">
        <v>9080.1890000000003</v>
      </c>
      <c r="Y295" s="6">
        <v>9224.7810000000009</v>
      </c>
      <c r="Z295" s="6">
        <v>1244.1089999999999</v>
      </c>
      <c r="AA295" s="7">
        <v>0.17058999999999999</v>
      </c>
      <c r="AB295" s="6">
        <v>687.78099999999995</v>
      </c>
      <c r="AC295" s="7">
        <v>8.0560000000000007E-2</v>
      </c>
    </row>
    <row r="296" spans="1:29" hidden="1" x14ac:dyDescent="0.2">
      <c r="A296" s="5" t="s">
        <v>972</v>
      </c>
      <c r="B296" s="5" t="s">
        <v>973</v>
      </c>
      <c r="C296" s="5" t="s">
        <v>974</v>
      </c>
      <c r="D296" s="5" t="s">
        <v>73</v>
      </c>
      <c r="E296" s="5" t="s">
        <v>41</v>
      </c>
      <c r="F296" s="6">
        <v>3010.4540000000002</v>
      </c>
      <c r="G296" s="6">
        <v>3057.9470000000001</v>
      </c>
      <c r="H296" s="6">
        <v>3113.7330000000002</v>
      </c>
      <c r="I296" s="6">
        <v>3167.5920000000001</v>
      </c>
      <c r="J296" s="6">
        <v>3237.4630000000002</v>
      </c>
      <c r="K296" s="6">
        <v>3289.4070000000002</v>
      </c>
      <c r="L296" s="6">
        <v>3360.03</v>
      </c>
      <c r="M296" s="6">
        <v>3409.0810000000001</v>
      </c>
      <c r="N296" s="6">
        <v>3458.52</v>
      </c>
      <c r="O296" s="6">
        <v>3489.2109999999998</v>
      </c>
      <c r="P296" s="6">
        <v>3531</v>
      </c>
      <c r="Q296" s="6">
        <v>3564.0210000000002</v>
      </c>
      <c r="R296" s="6">
        <v>3594.663</v>
      </c>
      <c r="S296" s="6">
        <v>3623.5149999999999</v>
      </c>
      <c r="T296" s="6">
        <v>3678.12</v>
      </c>
      <c r="U296" s="6">
        <v>3736.07</v>
      </c>
      <c r="V296" s="6">
        <v>3803.4839999999999</v>
      </c>
      <c r="W296" s="6">
        <v>3869.7150000000001</v>
      </c>
      <c r="X296" s="6">
        <v>3929.38</v>
      </c>
      <c r="Y296" s="6">
        <v>4013.8240000000001</v>
      </c>
      <c r="Z296" s="6">
        <v>520.54600000000005</v>
      </c>
      <c r="AA296" s="7">
        <v>0.17291000000000001</v>
      </c>
      <c r="AB296" s="6">
        <v>482.82400000000001</v>
      </c>
      <c r="AC296" s="7">
        <v>0.13674</v>
      </c>
    </row>
    <row r="297" spans="1:29" hidden="1" x14ac:dyDescent="0.2">
      <c r="A297" s="5" t="s">
        <v>975</v>
      </c>
      <c r="B297" s="5" t="s">
        <v>976</v>
      </c>
      <c r="C297" s="5" t="s">
        <v>977</v>
      </c>
      <c r="D297" s="5" t="s">
        <v>49</v>
      </c>
      <c r="E297" s="5" t="s">
        <v>41</v>
      </c>
      <c r="F297" s="6">
        <v>759.77099999999996</v>
      </c>
      <c r="G297" s="6">
        <v>758.53700000000003</v>
      </c>
      <c r="H297" s="6">
        <v>757.32399999999996</v>
      </c>
      <c r="I297" s="6">
        <v>757.85</v>
      </c>
      <c r="J297" s="6">
        <v>758</v>
      </c>
      <c r="K297" s="6">
        <v>759.35299999999995</v>
      </c>
      <c r="L297" s="6">
        <v>763.51300000000003</v>
      </c>
      <c r="M297" s="6">
        <v>766.64300000000003</v>
      </c>
      <c r="N297" s="6">
        <v>770.94200000000001</v>
      </c>
      <c r="O297" s="6">
        <v>766.73</v>
      </c>
      <c r="P297" s="6">
        <v>761</v>
      </c>
      <c r="Q297" s="6">
        <v>764.25199999999995</v>
      </c>
      <c r="R297" s="6">
        <v>770.20100000000002</v>
      </c>
      <c r="S297" s="6">
        <v>769.60799999999995</v>
      </c>
      <c r="T297" s="6">
        <v>771.64</v>
      </c>
      <c r="U297" s="6">
        <v>776.47299999999996</v>
      </c>
      <c r="V297" s="6">
        <v>780.53800000000001</v>
      </c>
      <c r="W297" s="6">
        <v>787.14499999999998</v>
      </c>
      <c r="X297" s="6">
        <v>790.40800000000002</v>
      </c>
      <c r="Y297" s="6">
        <v>795.625</v>
      </c>
      <c r="Z297" s="6">
        <v>1.2290000000000001</v>
      </c>
      <c r="AA297" s="7">
        <v>1.6199999999999999E-3</v>
      </c>
      <c r="AB297" s="6">
        <v>34.625</v>
      </c>
      <c r="AC297" s="7">
        <v>4.5499999999999999E-2</v>
      </c>
    </row>
    <row r="298" spans="1:29" hidden="1" x14ac:dyDescent="0.2">
      <c r="A298" s="5" t="s">
        <v>979</v>
      </c>
      <c r="B298" s="5" t="s">
        <v>980</v>
      </c>
      <c r="C298" s="5" t="s">
        <v>981</v>
      </c>
      <c r="D298" s="5" t="s">
        <v>40</v>
      </c>
      <c r="E298" s="5" t="s">
        <v>41</v>
      </c>
      <c r="F298" s="6">
        <v>996.20500000000004</v>
      </c>
      <c r="G298" s="6">
        <v>998.52800000000002</v>
      </c>
      <c r="H298" s="6">
        <v>998.69899999999996</v>
      </c>
      <c r="I298" s="6">
        <v>997.98</v>
      </c>
      <c r="J298" s="6">
        <v>1002.3869999999999</v>
      </c>
      <c r="K298" s="6">
        <v>1009.304</v>
      </c>
      <c r="L298" s="6">
        <v>1023.333</v>
      </c>
      <c r="M298" s="6">
        <v>1021.745</v>
      </c>
      <c r="N298" s="6">
        <v>1028.211</v>
      </c>
      <c r="O298" s="6">
        <v>1036.2950000000001</v>
      </c>
      <c r="P298" s="6">
        <v>1041</v>
      </c>
      <c r="Q298" s="6">
        <v>1048.0899999999999</v>
      </c>
      <c r="R298" s="6">
        <v>1049.597</v>
      </c>
      <c r="S298" s="6">
        <v>1052.357</v>
      </c>
      <c r="T298" s="6">
        <v>1053.5039999999999</v>
      </c>
      <c r="U298" s="6">
        <v>1055.655</v>
      </c>
      <c r="V298" s="6">
        <v>1059.3720000000001</v>
      </c>
      <c r="W298" s="6">
        <v>1062.559</v>
      </c>
      <c r="X298" s="6">
        <v>1069.9110000000001</v>
      </c>
      <c r="Y298" s="6">
        <v>1071.5899999999999</v>
      </c>
      <c r="Z298" s="6">
        <v>44.795000000000002</v>
      </c>
      <c r="AA298" s="7">
        <v>4.4970000000000003E-2</v>
      </c>
      <c r="AB298" s="6">
        <v>30.59</v>
      </c>
      <c r="AC298" s="7">
        <v>2.9389999999999999E-2</v>
      </c>
    </row>
    <row r="299" spans="1:29" hidden="1" x14ac:dyDescent="0.2">
      <c r="A299" s="5" t="s">
        <v>983</v>
      </c>
      <c r="B299" s="5" t="s">
        <v>984</v>
      </c>
      <c r="C299" s="5" t="s">
        <v>985</v>
      </c>
      <c r="D299" s="5" t="s">
        <v>106</v>
      </c>
      <c r="E299" s="5" t="s">
        <v>41</v>
      </c>
      <c r="F299" s="6">
        <v>248.773</v>
      </c>
      <c r="G299" s="6">
        <v>248.727</v>
      </c>
      <c r="H299" s="6">
        <v>248.07900000000001</v>
      </c>
      <c r="I299" s="6">
        <v>247.61600000000001</v>
      </c>
      <c r="J299" s="6">
        <v>248.422</v>
      </c>
      <c r="K299" s="6">
        <v>248.49299999999999</v>
      </c>
      <c r="L299" s="6">
        <v>250.10599999999999</v>
      </c>
      <c r="M299" s="6">
        <v>253.411</v>
      </c>
      <c r="N299" s="6">
        <v>257.26900000000001</v>
      </c>
      <c r="O299" s="6">
        <v>258.91300000000001</v>
      </c>
      <c r="P299" s="6">
        <v>259</v>
      </c>
      <c r="Q299" s="6">
        <v>259.54899999999998</v>
      </c>
      <c r="R299" s="6">
        <v>259.459</v>
      </c>
      <c r="S299" s="6">
        <v>260.90100000000001</v>
      </c>
      <c r="T299" s="6">
        <v>262.09899999999999</v>
      </c>
      <c r="U299" s="6">
        <v>261.995</v>
      </c>
      <c r="V299" s="6">
        <v>264.05399999999997</v>
      </c>
      <c r="W299" s="6">
        <v>266.23399999999998</v>
      </c>
      <c r="X299" s="6">
        <v>266.197</v>
      </c>
      <c r="Y299" s="6">
        <v>266.315</v>
      </c>
      <c r="Z299" s="6">
        <v>10.227</v>
      </c>
      <c r="AA299" s="7">
        <v>4.1110000000000001E-2</v>
      </c>
      <c r="AB299" s="6">
        <v>7.3150000000000004</v>
      </c>
      <c r="AC299" s="7">
        <v>2.8240000000000001E-2</v>
      </c>
    </row>
    <row r="300" spans="1:29" hidden="1" x14ac:dyDescent="0.2">
      <c r="A300" s="5" t="s">
        <v>987</v>
      </c>
      <c r="B300" s="5" t="s">
        <v>988</v>
      </c>
      <c r="C300" s="5" t="s">
        <v>989</v>
      </c>
      <c r="D300" s="5" t="s">
        <v>40</v>
      </c>
      <c r="E300" s="5" t="s">
        <v>41</v>
      </c>
      <c r="F300" s="6">
        <v>1555.37</v>
      </c>
      <c r="G300" s="6">
        <v>1584.68</v>
      </c>
      <c r="H300" s="6">
        <v>1609.86</v>
      </c>
      <c r="I300" s="6">
        <v>1635.4849999999999</v>
      </c>
      <c r="J300" s="6">
        <v>1666.325</v>
      </c>
      <c r="K300" s="6">
        <v>1696.675</v>
      </c>
      <c r="L300" s="6">
        <v>1733.8989999999999</v>
      </c>
      <c r="M300" s="6">
        <v>1770.788</v>
      </c>
      <c r="N300" s="6">
        <v>1807.7819999999999</v>
      </c>
      <c r="O300" s="6">
        <v>1829.789</v>
      </c>
      <c r="P300" s="6">
        <v>1846</v>
      </c>
      <c r="Q300" s="6">
        <v>1848.1310000000001</v>
      </c>
      <c r="R300" s="6">
        <v>1851.934</v>
      </c>
      <c r="S300" s="6">
        <v>1854.6790000000001</v>
      </c>
      <c r="T300" s="6">
        <v>1861.268</v>
      </c>
      <c r="U300" s="6">
        <v>1867.1679999999999</v>
      </c>
      <c r="V300" s="6">
        <v>1885.95</v>
      </c>
      <c r="W300" s="6">
        <v>1894.0060000000001</v>
      </c>
      <c r="X300" s="6">
        <v>1907.8209999999999</v>
      </c>
      <c r="Y300" s="6">
        <v>1915.4390000000001</v>
      </c>
      <c r="Z300" s="6">
        <v>290.63</v>
      </c>
      <c r="AA300" s="7">
        <v>0.18686</v>
      </c>
      <c r="AB300" s="6">
        <v>69.438999999999993</v>
      </c>
      <c r="AC300" s="7">
        <v>3.7620000000000001E-2</v>
      </c>
    </row>
    <row r="301" spans="1:29" hidden="1" x14ac:dyDescent="0.2">
      <c r="A301" s="5" t="s">
        <v>990</v>
      </c>
      <c r="B301" s="5" t="s">
        <v>991</v>
      </c>
      <c r="C301" s="5" t="s">
        <v>992</v>
      </c>
      <c r="D301" s="5" t="s">
        <v>40</v>
      </c>
      <c r="E301" s="5" t="s">
        <v>41</v>
      </c>
      <c r="F301" s="6">
        <v>335.44299999999998</v>
      </c>
      <c r="G301" s="6">
        <v>335.80099999999999</v>
      </c>
      <c r="H301" s="6">
        <v>336.654</v>
      </c>
      <c r="I301" s="6">
        <v>337.39600000000002</v>
      </c>
      <c r="J301" s="6">
        <v>339.399</v>
      </c>
      <c r="K301" s="6">
        <v>342.88</v>
      </c>
      <c r="L301" s="6">
        <v>347.10300000000001</v>
      </c>
      <c r="M301" s="6">
        <v>349.68299999999999</v>
      </c>
      <c r="N301" s="6">
        <v>352.19299999999998</v>
      </c>
      <c r="O301" s="6">
        <v>353.19200000000001</v>
      </c>
      <c r="P301" s="6">
        <v>353</v>
      </c>
      <c r="Q301" s="6">
        <v>354.84100000000001</v>
      </c>
      <c r="R301" s="6">
        <v>364.67500000000001</v>
      </c>
      <c r="S301" s="6">
        <v>364.01400000000001</v>
      </c>
      <c r="T301" s="6">
        <v>364.08600000000001</v>
      </c>
      <c r="U301" s="6">
        <v>364.47300000000001</v>
      </c>
      <c r="V301" s="6">
        <v>365.88600000000002</v>
      </c>
      <c r="W301" s="6">
        <v>365.88600000000002</v>
      </c>
      <c r="X301" s="6">
        <v>365.86</v>
      </c>
      <c r="Y301" s="6">
        <v>365.76900000000001</v>
      </c>
      <c r="Z301" s="6">
        <v>17.556999999999999</v>
      </c>
      <c r="AA301" s="7">
        <v>5.2339999999999998E-2</v>
      </c>
      <c r="AB301" s="6">
        <v>12.769</v>
      </c>
      <c r="AC301" s="7">
        <v>3.6170000000000001E-2</v>
      </c>
    </row>
    <row r="302" spans="1:29" hidden="1" x14ac:dyDescent="0.2">
      <c r="A302" s="5" t="s">
        <v>995</v>
      </c>
      <c r="B302" s="5" t="s">
        <v>996</v>
      </c>
      <c r="C302" s="5" t="s">
        <v>997</v>
      </c>
      <c r="D302" s="5" t="s">
        <v>73</v>
      </c>
      <c r="E302" s="5" t="s">
        <v>41</v>
      </c>
      <c r="F302" s="6">
        <v>229.167</v>
      </c>
      <c r="G302" s="6">
        <v>226.69</v>
      </c>
      <c r="H302" s="6">
        <v>224.83099999999999</v>
      </c>
      <c r="I302" s="6">
        <v>222.733</v>
      </c>
      <c r="J302" s="6">
        <v>221.55099999999999</v>
      </c>
      <c r="K302" s="6">
        <v>218.90199999999999</v>
      </c>
      <c r="L302" s="6">
        <v>217.33199999999999</v>
      </c>
      <c r="M302" s="6">
        <v>214.768</v>
      </c>
      <c r="N302" s="6">
        <v>212.261</v>
      </c>
      <c r="O302" s="6">
        <v>208.66499999999999</v>
      </c>
      <c r="P302" s="6">
        <v>206</v>
      </c>
      <c r="Q302" s="6">
        <v>209.48</v>
      </c>
      <c r="R302" s="6">
        <v>209.24100000000001</v>
      </c>
      <c r="S302" s="6">
        <v>209.95699999999999</v>
      </c>
      <c r="T302" s="6">
        <v>211.71600000000001</v>
      </c>
      <c r="U302" s="6">
        <v>211.732</v>
      </c>
      <c r="V302" s="6">
        <v>212.45099999999999</v>
      </c>
      <c r="W302" s="6">
        <v>212.196</v>
      </c>
      <c r="X302" s="6">
        <v>211.94499999999999</v>
      </c>
      <c r="Y302" s="6">
        <v>211.69800000000001</v>
      </c>
      <c r="Z302" s="6">
        <v>-23.167000000000002</v>
      </c>
      <c r="AA302" s="7" t="s">
        <v>1314</v>
      </c>
      <c r="AB302" s="6">
        <v>5.6980000000000004</v>
      </c>
      <c r="AC302" s="7">
        <v>2.7660000000000001E-2</v>
      </c>
    </row>
    <row r="303" spans="1:29" hidden="1" x14ac:dyDescent="0.2">
      <c r="A303" s="5" t="s">
        <v>999</v>
      </c>
      <c r="B303" s="5" t="s">
        <v>216</v>
      </c>
      <c r="C303" s="5" t="s">
        <v>1000</v>
      </c>
      <c r="D303" s="5" t="s">
        <v>73</v>
      </c>
      <c r="E303" s="5" t="s">
        <v>41</v>
      </c>
      <c r="F303" s="6">
        <v>3600.0039999999999</v>
      </c>
      <c r="G303" s="6">
        <v>3725.9070000000002</v>
      </c>
      <c r="H303" s="6">
        <v>3856.9029999999998</v>
      </c>
      <c r="I303" s="6">
        <v>3974.5390000000002</v>
      </c>
      <c r="J303" s="6">
        <v>4098.857</v>
      </c>
      <c r="K303" s="6">
        <v>4225.3900000000003</v>
      </c>
      <c r="L303" s="6">
        <v>4366.9799999999996</v>
      </c>
      <c r="M303" s="6">
        <v>4498.5810000000001</v>
      </c>
      <c r="N303" s="6">
        <v>4614.7520000000004</v>
      </c>
      <c r="O303" s="6">
        <v>4718.7659999999996</v>
      </c>
      <c r="P303" s="6">
        <v>4800</v>
      </c>
      <c r="Q303" s="6">
        <v>4821.3069999999998</v>
      </c>
      <c r="R303" s="6">
        <v>4839.5410000000002</v>
      </c>
      <c r="S303" s="6">
        <v>4856.4520000000002</v>
      </c>
      <c r="T303" s="6">
        <v>4910.0990000000002</v>
      </c>
      <c r="U303" s="6">
        <v>4994.9759999999997</v>
      </c>
      <c r="V303" s="6">
        <v>5058.83</v>
      </c>
      <c r="W303" s="6">
        <v>5131.6620000000003</v>
      </c>
      <c r="X303" s="6">
        <v>5230.7110000000002</v>
      </c>
      <c r="Y303" s="6">
        <v>5331.8789999999999</v>
      </c>
      <c r="Z303" s="6">
        <v>1199.9960000000001</v>
      </c>
      <c r="AA303" s="7">
        <v>0.33333000000000002</v>
      </c>
      <c r="AB303" s="6">
        <v>531.87900000000002</v>
      </c>
      <c r="AC303" s="7">
        <v>0.11081000000000001</v>
      </c>
    </row>
    <row r="304" spans="1:29" hidden="1" x14ac:dyDescent="0.2">
      <c r="A304" s="5" t="s">
        <v>1001</v>
      </c>
      <c r="B304" s="5" t="s">
        <v>1002</v>
      </c>
      <c r="C304" s="5" t="s">
        <v>1003</v>
      </c>
      <c r="D304" s="5" t="s">
        <v>91</v>
      </c>
      <c r="E304" s="5" t="s">
        <v>41</v>
      </c>
      <c r="F304" s="6">
        <v>28839.785</v>
      </c>
      <c r="G304" s="6">
        <v>28910.465</v>
      </c>
      <c r="H304" s="6">
        <v>28950.359</v>
      </c>
      <c r="I304" s="6">
        <v>28995.543000000001</v>
      </c>
      <c r="J304" s="6">
        <v>28970.503000000001</v>
      </c>
      <c r="K304" s="6">
        <v>28929.646000000001</v>
      </c>
      <c r="L304" s="6">
        <v>28988.975999999999</v>
      </c>
      <c r="M304" s="6">
        <v>29068.386999999999</v>
      </c>
      <c r="N304" s="6">
        <v>29135.74</v>
      </c>
      <c r="O304" s="6">
        <v>29089.952000000001</v>
      </c>
      <c r="P304" s="6">
        <v>29032</v>
      </c>
      <c r="Q304" s="6">
        <v>29126.666000000001</v>
      </c>
      <c r="R304" s="6">
        <v>29213.859</v>
      </c>
      <c r="S304" s="6">
        <v>29384.446</v>
      </c>
      <c r="T304" s="6">
        <v>29534.061000000002</v>
      </c>
      <c r="U304" s="6">
        <v>29569.385999999999</v>
      </c>
      <c r="V304" s="6">
        <v>29713.232</v>
      </c>
      <c r="W304" s="6">
        <v>29804.33</v>
      </c>
      <c r="X304" s="6">
        <v>29891.601999999999</v>
      </c>
      <c r="Y304" s="6">
        <v>29946.348000000002</v>
      </c>
      <c r="Z304" s="6">
        <v>192.215</v>
      </c>
      <c r="AA304" s="7">
        <v>6.6600000000000001E-3</v>
      </c>
      <c r="AB304" s="6">
        <v>914.34799999999996</v>
      </c>
      <c r="AC304" s="7">
        <v>3.1489999999999997E-2</v>
      </c>
    </row>
    <row r="305" spans="1:29" hidden="1" x14ac:dyDescent="0.2">
      <c r="A305" s="5" t="s">
        <v>1004</v>
      </c>
      <c r="B305" s="5" t="s">
        <v>1005</v>
      </c>
      <c r="C305" s="5" t="s">
        <v>1006</v>
      </c>
      <c r="D305" s="5" t="s">
        <v>40</v>
      </c>
      <c r="E305" s="5" t="s">
        <v>41</v>
      </c>
      <c r="F305" s="6">
        <v>8189.0290000000005</v>
      </c>
      <c r="G305" s="6">
        <v>8485.9879999999994</v>
      </c>
      <c r="H305" s="6">
        <v>8839.473</v>
      </c>
      <c r="I305" s="6">
        <v>9188.7469999999994</v>
      </c>
      <c r="J305" s="6">
        <v>9563.5740000000005</v>
      </c>
      <c r="K305" s="6">
        <v>9994.98</v>
      </c>
      <c r="L305" s="6">
        <v>10421.628000000001</v>
      </c>
      <c r="M305" s="6">
        <v>10887.184999999999</v>
      </c>
      <c r="N305" s="6">
        <v>11345.877</v>
      </c>
      <c r="O305" s="6">
        <v>11659.473</v>
      </c>
      <c r="P305" s="6">
        <v>11933</v>
      </c>
      <c r="Q305" s="6">
        <v>12062.928</v>
      </c>
      <c r="R305" s="6">
        <v>12142.682000000001</v>
      </c>
      <c r="S305" s="6">
        <v>12349.401</v>
      </c>
      <c r="T305" s="6">
        <v>12580.691999999999</v>
      </c>
      <c r="U305" s="6">
        <v>12712.19</v>
      </c>
      <c r="V305" s="6">
        <v>12913.557000000001</v>
      </c>
      <c r="W305" s="6">
        <v>13035.486999999999</v>
      </c>
      <c r="X305" s="6">
        <v>13198.736000000001</v>
      </c>
      <c r="Y305" s="6">
        <v>13287.869000000001</v>
      </c>
      <c r="Z305" s="6">
        <v>3743.971</v>
      </c>
      <c r="AA305" s="7">
        <v>0.45718999999999999</v>
      </c>
      <c r="AB305" s="6">
        <v>1354.8689999999999</v>
      </c>
      <c r="AC305" s="7">
        <v>0.11354</v>
      </c>
    </row>
    <row r="306" spans="1:29" hidden="1" x14ac:dyDescent="0.2">
      <c r="A306" s="5" t="s">
        <v>1007</v>
      </c>
      <c r="B306" s="5" t="s">
        <v>1008</v>
      </c>
      <c r="C306" s="5" t="s">
        <v>1009</v>
      </c>
      <c r="D306" s="5" t="s">
        <v>91</v>
      </c>
      <c r="E306" s="5" t="s">
        <v>41</v>
      </c>
      <c r="F306" s="6">
        <v>1513.799</v>
      </c>
      <c r="G306" s="6">
        <v>1547.63</v>
      </c>
      <c r="H306" s="6">
        <v>1579.8889999999999</v>
      </c>
      <c r="I306" s="6">
        <v>1612.4359999999999</v>
      </c>
      <c r="J306" s="6">
        <v>1641.086</v>
      </c>
      <c r="K306" s="6">
        <v>1668.6990000000001</v>
      </c>
      <c r="L306" s="6">
        <v>1702.069</v>
      </c>
      <c r="M306" s="6">
        <v>1736.703</v>
      </c>
      <c r="N306" s="6">
        <v>1770.71</v>
      </c>
      <c r="O306" s="6">
        <v>1797.817</v>
      </c>
      <c r="P306" s="6">
        <v>1824</v>
      </c>
      <c r="Q306" s="6">
        <v>1844.7670000000001</v>
      </c>
      <c r="R306" s="6">
        <v>1855.501</v>
      </c>
      <c r="S306" s="6">
        <v>1870.788</v>
      </c>
      <c r="T306" s="6">
        <v>1883.0930000000001</v>
      </c>
      <c r="U306" s="6">
        <v>1890.155</v>
      </c>
      <c r="V306" s="6">
        <v>1902.9559999999999</v>
      </c>
      <c r="W306" s="6">
        <v>1912.7349999999999</v>
      </c>
      <c r="X306" s="6">
        <v>1926.4870000000001</v>
      </c>
      <c r="Y306" s="6">
        <v>1934.817</v>
      </c>
      <c r="Z306" s="6">
        <v>310.20100000000002</v>
      </c>
      <c r="AA306" s="7">
        <v>0.20491999999999999</v>
      </c>
      <c r="AB306" s="6">
        <v>110.81699999999999</v>
      </c>
      <c r="AC306" s="7">
        <v>6.0749999999999998E-2</v>
      </c>
    </row>
    <row r="308" spans="1:29" s="4" customFormat="1" x14ac:dyDescent="0.2">
      <c r="A308" s="4" t="s">
        <v>1010</v>
      </c>
    </row>
    <row r="309" spans="1:29" s="4" customFormat="1" x14ac:dyDescent="0.2">
      <c r="A309" s="4" t="s">
        <v>1011</v>
      </c>
    </row>
    <row r="310" spans="1:29" s="4" customFormat="1" x14ac:dyDescent="0.2">
      <c r="A310" s="4" t="s">
        <v>1012</v>
      </c>
    </row>
    <row r="311" spans="1:29" s="4" customFormat="1" x14ac:dyDescent="0.2">
      <c r="A311" s="4" t="s">
        <v>1013</v>
      </c>
    </row>
    <row r="312" spans="1:29" s="3" customFormat="1" x14ac:dyDescent="0.2">
      <c r="A312" s="3" t="s">
        <v>2</v>
      </c>
    </row>
    <row r="313" spans="1:29" s="4" customFormat="1" x14ac:dyDescent="0.2">
      <c r="A313" s="4" t="s">
        <v>1014</v>
      </c>
    </row>
  </sheetData>
  <autoFilter ref="A11:AC306" xr:uid="{B64DD2E6-AB77-47E8-A199-6D6BF44832B6}">
    <filterColumn colId="0">
      <filters>
        <filter val="Steilacoom Historical School District"/>
      </filters>
    </filterColumn>
  </autoFilter>
  <pageMargins left="0.75" right="0.75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AC313"/>
  <sheetViews>
    <sheetView workbookViewId="0">
      <selection activeCell="A255" sqref="A255:XFD255"/>
    </sheetView>
  </sheetViews>
  <sheetFormatPr defaultColWidth="9.28515625" defaultRowHeight="10.199999999999999" x14ac:dyDescent="0.2"/>
  <cols>
    <col min="1" max="1" width="41.7109375" style="1" bestFit="1" customWidth="1"/>
    <col min="2" max="4" width="11.7109375" style="1" bestFit="1" customWidth="1"/>
    <col min="5" max="5" width="20" style="1" bestFit="1" customWidth="1"/>
    <col min="6" max="29" width="11.7109375" style="1" bestFit="1" customWidth="1"/>
    <col min="30" max="16384" width="9.28515625" style="1"/>
  </cols>
  <sheetData>
    <row r="1" spans="1:29" s="2" customFormat="1" ht="12" x14ac:dyDescent="0.25">
      <c r="A1" s="2" t="s">
        <v>1315</v>
      </c>
    </row>
    <row r="2" spans="1:29" s="2" customFormat="1" ht="12" x14ac:dyDescent="0.25">
      <c r="A2" s="2" t="s">
        <v>1</v>
      </c>
    </row>
    <row r="3" spans="1:29" s="3" customFormat="1" x14ac:dyDescent="0.2">
      <c r="A3" s="3" t="s">
        <v>2</v>
      </c>
    </row>
    <row r="4" spans="1:29" s="4" customFormat="1" x14ac:dyDescent="0.2">
      <c r="A4" s="4" t="s">
        <v>3</v>
      </c>
    </row>
    <row r="5" spans="1:29" s="4" customFormat="1" x14ac:dyDescent="0.2">
      <c r="A5" s="4" t="s">
        <v>4</v>
      </c>
    </row>
    <row r="6" spans="1:29" s="3" customFormat="1" x14ac:dyDescent="0.2">
      <c r="A6" s="3" t="s">
        <v>2</v>
      </c>
    </row>
    <row r="7" spans="1:29" s="4" customFormat="1" x14ac:dyDescent="0.2">
      <c r="A7" s="4" t="s">
        <v>5</v>
      </c>
    </row>
    <row r="8" spans="1:29" s="4" customFormat="1" x14ac:dyDescent="0.2">
      <c r="A8" s="4" t="s">
        <v>6</v>
      </c>
    </row>
    <row r="9" spans="1:29" s="4" customFormat="1" x14ac:dyDescent="0.2">
      <c r="A9" s="4" t="s">
        <v>7</v>
      </c>
    </row>
    <row r="11" spans="1:29" s="11" customFormat="1" ht="69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9" t="s">
        <v>1316</v>
      </c>
      <c r="G11" s="9" t="s">
        <v>1317</v>
      </c>
      <c r="H11" s="9" t="s">
        <v>1318</v>
      </c>
      <c r="I11" s="9" t="s">
        <v>1319</v>
      </c>
      <c r="J11" s="9" t="s">
        <v>1320</v>
      </c>
      <c r="K11" s="9" t="s">
        <v>1321</v>
      </c>
      <c r="L11" s="9" t="s">
        <v>1322</v>
      </c>
      <c r="M11" s="9" t="s">
        <v>1323</v>
      </c>
      <c r="N11" s="9" t="s">
        <v>1324</v>
      </c>
      <c r="O11" s="9" t="s">
        <v>1325</v>
      </c>
      <c r="P11" s="9" t="s">
        <v>1326</v>
      </c>
      <c r="Q11" s="9" t="s">
        <v>1327</v>
      </c>
      <c r="R11" s="9" t="s">
        <v>1328</v>
      </c>
      <c r="S11" s="9" t="s">
        <v>1329</v>
      </c>
      <c r="T11" s="9" t="s">
        <v>1330</v>
      </c>
      <c r="U11" s="9" t="s">
        <v>1331</v>
      </c>
      <c r="V11" s="9" t="s">
        <v>1332</v>
      </c>
      <c r="W11" s="9" t="s">
        <v>1333</v>
      </c>
      <c r="X11" s="9" t="s">
        <v>1334</v>
      </c>
      <c r="Y11" s="9" t="s">
        <v>1335</v>
      </c>
      <c r="Z11" s="9" t="s">
        <v>1336</v>
      </c>
      <c r="AA11" s="10" t="s">
        <v>1337</v>
      </c>
      <c r="AB11" s="9" t="s">
        <v>1338</v>
      </c>
      <c r="AC11" s="10" t="s">
        <v>1339</v>
      </c>
    </row>
    <row r="12" spans="1:29" hidden="1" x14ac:dyDescent="0.2">
      <c r="A12" s="5" t="s">
        <v>37</v>
      </c>
      <c r="B12" s="5" t="s">
        <v>38</v>
      </c>
      <c r="C12" s="5" t="s">
        <v>39</v>
      </c>
      <c r="D12" s="5" t="s">
        <v>40</v>
      </c>
      <c r="E12" s="5" t="s">
        <v>41</v>
      </c>
      <c r="F12" s="6">
        <v>7955.509</v>
      </c>
      <c r="G12" s="6">
        <v>7946.4110000000001</v>
      </c>
      <c r="H12" s="6">
        <v>7919.9979999999996</v>
      </c>
      <c r="I12" s="6">
        <v>7836.848</v>
      </c>
      <c r="J12" s="6">
        <v>7859.5230000000001</v>
      </c>
      <c r="K12" s="6">
        <v>7898.174</v>
      </c>
      <c r="L12" s="6">
        <v>7943.8980000000001</v>
      </c>
      <c r="M12" s="6">
        <v>7957.4160000000002</v>
      </c>
      <c r="N12" s="6">
        <v>7945.7290000000003</v>
      </c>
      <c r="O12" s="6">
        <v>7912.7539999999999</v>
      </c>
      <c r="P12" s="6">
        <v>7884</v>
      </c>
      <c r="Q12" s="6">
        <v>7868.027</v>
      </c>
      <c r="R12" s="6">
        <v>7865.5770000000002</v>
      </c>
      <c r="S12" s="6">
        <v>7847.5209999999997</v>
      </c>
      <c r="T12" s="6">
        <v>7829.83</v>
      </c>
      <c r="U12" s="6">
        <v>7796.7150000000001</v>
      </c>
      <c r="V12" s="6">
        <v>7796.4340000000002</v>
      </c>
      <c r="W12" s="6">
        <v>7784.8819999999996</v>
      </c>
      <c r="X12" s="6">
        <v>7787.8969999999999</v>
      </c>
      <c r="Y12" s="6">
        <v>7837.5</v>
      </c>
      <c r="Z12" s="6">
        <v>-71.509</v>
      </c>
      <c r="AA12" s="7" t="s">
        <v>1340</v>
      </c>
      <c r="AB12" s="6">
        <v>-46.5</v>
      </c>
      <c r="AC12" s="7" t="s">
        <v>1341</v>
      </c>
    </row>
    <row r="13" spans="1:29" hidden="1" x14ac:dyDescent="0.2">
      <c r="A13" s="5" t="s">
        <v>43</v>
      </c>
      <c r="B13" s="5" t="s">
        <v>44</v>
      </c>
      <c r="C13" s="5" t="s">
        <v>45</v>
      </c>
      <c r="D13" s="5" t="s">
        <v>40</v>
      </c>
      <c r="E13" s="5" t="s">
        <v>41</v>
      </c>
      <c r="F13" s="6">
        <v>1046.04</v>
      </c>
      <c r="G13" s="6">
        <v>1077.6210000000001</v>
      </c>
      <c r="H13" s="6">
        <v>1105.2329999999999</v>
      </c>
      <c r="I13" s="6">
        <v>1129.181</v>
      </c>
      <c r="J13" s="6">
        <v>1158.5</v>
      </c>
      <c r="K13" s="6">
        <v>1190.3679999999999</v>
      </c>
      <c r="L13" s="6">
        <v>1225.779</v>
      </c>
      <c r="M13" s="6">
        <v>1260.2159999999999</v>
      </c>
      <c r="N13" s="6">
        <v>1294.902</v>
      </c>
      <c r="O13" s="6">
        <v>1319.934</v>
      </c>
      <c r="P13" s="6">
        <v>1341</v>
      </c>
      <c r="Q13" s="6">
        <v>1363.596</v>
      </c>
      <c r="R13" s="6">
        <v>1366.1210000000001</v>
      </c>
      <c r="S13" s="6">
        <v>1367.396</v>
      </c>
      <c r="T13" s="6">
        <v>1378.2329999999999</v>
      </c>
      <c r="U13" s="6">
        <v>1384.4739999999999</v>
      </c>
      <c r="V13" s="6">
        <v>1394.828</v>
      </c>
      <c r="W13" s="6">
        <v>1423.8009999999999</v>
      </c>
      <c r="X13" s="6">
        <v>1432.76</v>
      </c>
      <c r="Y13" s="6">
        <v>1452.1769999999999</v>
      </c>
      <c r="Z13" s="6">
        <v>294.95999999999998</v>
      </c>
      <c r="AA13" s="7">
        <v>0.28198000000000001</v>
      </c>
      <c r="AB13" s="6">
        <v>111.17700000000001</v>
      </c>
      <c r="AC13" s="7">
        <v>8.2909999999999998E-2</v>
      </c>
    </row>
    <row r="14" spans="1:29" hidden="1" x14ac:dyDescent="0.2">
      <c r="A14" s="5" t="s">
        <v>46</v>
      </c>
      <c r="B14" s="5" t="s">
        <v>47</v>
      </c>
      <c r="C14" s="5" t="s">
        <v>48</v>
      </c>
      <c r="D14" s="5" t="s">
        <v>49</v>
      </c>
      <c r="E14" s="5" t="s">
        <v>41</v>
      </c>
      <c r="F14" s="6">
        <v>198.40799999999999</v>
      </c>
      <c r="G14" s="6">
        <v>199.56800000000001</v>
      </c>
      <c r="H14" s="6">
        <v>198.214</v>
      </c>
      <c r="I14" s="6">
        <v>194.83500000000001</v>
      </c>
      <c r="J14" s="6">
        <v>196.27099999999999</v>
      </c>
      <c r="K14" s="6">
        <v>196.93700000000001</v>
      </c>
      <c r="L14" s="6">
        <v>197.33699999999999</v>
      </c>
      <c r="M14" s="6">
        <v>198.67599999999999</v>
      </c>
      <c r="N14" s="6">
        <v>199.81700000000001</v>
      </c>
      <c r="O14" s="6">
        <v>199.27099999999999</v>
      </c>
      <c r="P14" s="6">
        <v>198</v>
      </c>
      <c r="Q14" s="6">
        <v>198</v>
      </c>
      <c r="R14" s="6">
        <v>197.81299999999999</v>
      </c>
      <c r="S14" s="6">
        <v>197.78299999999999</v>
      </c>
      <c r="T14" s="6">
        <v>196.65700000000001</v>
      </c>
      <c r="U14" s="6">
        <v>196.65700000000001</v>
      </c>
      <c r="V14" s="6">
        <v>193.852</v>
      </c>
      <c r="W14" s="6">
        <v>193.852</v>
      </c>
      <c r="X14" s="6">
        <v>193.024</v>
      </c>
      <c r="Y14" s="6">
        <v>192.68799999999999</v>
      </c>
      <c r="Z14" s="6">
        <v>-0.40799999999999997</v>
      </c>
      <c r="AA14" s="7" t="s">
        <v>715</v>
      </c>
      <c r="AB14" s="6">
        <v>-5.3120000000000003</v>
      </c>
      <c r="AC14" s="7" t="s">
        <v>1342</v>
      </c>
    </row>
    <row r="15" spans="1:29" hidden="1" x14ac:dyDescent="0.2">
      <c r="A15" s="5" t="s">
        <v>52</v>
      </c>
      <c r="B15" s="5" t="s">
        <v>53</v>
      </c>
      <c r="C15" s="5" t="s">
        <v>54</v>
      </c>
      <c r="D15" s="5" t="s">
        <v>55</v>
      </c>
      <c r="E15" s="5" t="s">
        <v>41</v>
      </c>
      <c r="F15" s="6">
        <v>7807.4139999999998</v>
      </c>
      <c r="G15" s="6">
        <v>7919.3980000000001</v>
      </c>
      <c r="H15" s="6">
        <v>8050.4679999999998</v>
      </c>
      <c r="I15" s="6">
        <v>8119.0690000000004</v>
      </c>
      <c r="J15" s="6">
        <v>8290.6769999999997</v>
      </c>
      <c r="K15" s="6">
        <v>8417.2649999999994</v>
      </c>
      <c r="L15" s="6">
        <v>8598.5</v>
      </c>
      <c r="M15" s="6">
        <v>8756.8610000000008</v>
      </c>
      <c r="N15" s="6">
        <v>8891.8439999999991</v>
      </c>
      <c r="O15" s="6">
        <v>9004.2639999999992</v>
      </c>
      <c r="P15" s="6">
        <v>9047</v>
      </c>
      <c r="Q15" s="6">
        <v>9095.8520000000008</v>
      </c>
      <c r="R15" s="6">
        <v>9139.67</v>
      </c>
      <c r="S15" s="6">
        <v>9201.2530000000006</v>
      </c>
      <c r="T15" s="6">
        <v>9242.9560000000001</v>
      </c>
      <c r="U15" s="6">
        <v>9294.5490000000009</v>
      </c>
      <c r="V15" s="6">
        <v>9426.1579999999994</v>
      </c>
      <c r="W15" s="6">
        <v>9521.8050000000003</v>
      </c>
      <c r="X15" s="6">
        <v>9635.27</v>
      </c>
      <c r="Y15" s="6">
        <v>9882.7810000000009</v>
      </c>
      <c r="Z15" s="6">
        <v>1239.586</v>
      </c>
      <c r="AA15" s="7">
        <v>0.15876999999999999</v>
      </c>
      <c r="AB15" s="6">
        <v>835.78099999999995</v>
      </c>
      <c r="AC15" s="7">
        <v>9.2380000000000004E-2</v>
      </c>
    </row>
    <row r="16" spans="1:29" hidden="1" x14ac:dyDescent="0.2">
      <c r="A16" s="5" t="s">
        <v>56</v>
      </c>
      <c r="B16" s="5" t="s">
        <v>57</v>
      </c>
      <c r="C16" s="5" t="s">
        <v>58</v>
      </c>
      <c r="D16" s="5" t="s">
        <v>55</v>
      </c>
      <c r="E16" s="5" t="s">
        <v>41</v>
      </c>
      <c r="F16" s="6">
        <v>8354.9519999999993</v>
      </c>
      <c r="G16" s="6">
        <v>8618.2729999999992</v>
      </c>
      <c r="H16" s="6">
        <v>8877.1450000000004</v>
      </c>
      <c r="I16" s="6">
        <v>9122.06</v>
      </c>
      <c r="J16" s="6">
        <v>9342.5010000000002</v>
      </c>
      <c r="K16" s="6">
        <v>9614.75</v>
      </c>
      <c r="L16" s="6">
        <v>9929.3580000000002</v>
      </c>
      <c r="M16" s="6">
        <v>10214.868</v>
      </c>
      <c r="N16" s="6">
        <v>10453.285</v>
      </c>
      <c r="O16" s="6">
        <v>10637.026</v>
      </c>
      <c r="P16" s="6">
        <v>10823</v>
      </c>
      <c r="Q16" s="6">
        <v>10850.364</v>
      </c>
      <c r="R16" s="6">
        <v>10879.188</v>
      </c>
      <c r="S16" s="6">
        <v>11010.147000000001</v>
      </c>
      <c r="T16" s="6">
        <v>11057.808999999999</v>
      </c>
      <c r="U16" s="6">
        <v>11129.78</v>
      </c>
      <c r="V16" s="6">
        <v>11222.278</v>
      </c>
      <c r="W16" s="6">
        <v>11314.525</v>
      </c>
      <c r="X16" s="6">
        <v>11622.449000000001</v>
      </c>
      <c r="Y16" s="6">
        <v>11854.880999999999</v>
      </c>
      <c r="Z16" s="6">
        <v>2468.0479999999998</v>
      </c>
      <c r="AA16" s="7">
        <v>0.2954</v>
      </c>
      <c r="AB16" s="6">
        <v>1031.8810000000001</v>
      </c>
      <c r="AC16" s="7">
        <v>9.5339999999999994E-2</v>
      </c>
    </row>
    <row r="17" spans="1:29" hidden="1" x14ac:dyDescent="0.2">
      <c r="A17" s="5" t="s">
        <v>59</v>
      </c>
      <c r="B17" s="5" t="s">
        <v>60</v>
      </c>
      <c r="C17" s="5" t="s">
        <v>61</v>
      </c>
      <c r="D17" s="5" t="s">
        <v>62</v>
      </c>
      <c r="E17" s="5" t="s">
        <v>41</v>
      </c>
      <c r="F17" s="6">
        <v>1100.7750000000001</v>
      </c>
      <c r="G17" s="6">
        <v>1120.4659999999999</v>
      </c>
      <c r="H17" s="6">
        <v>1136.259</v>
      </c>
      <c r="I17" s="6">
        <v>1155.8810000000001</v>
      </c>
      <c r="J17" s="6">
        <v>1175.877</v>
      </c>
      <c r="K17" s="6">
        <v>1198.8910000000001</v>
      </c>
      <c r="L17" s="6">
        <v>1227.038</v>
      </c>
      <c r="M17" s="6">
        <v>1255.973</v>
      </c>
      <c r="N17" s="6">
        <v>1277.308</v>
      </c>
      <c r="O17" s="6">
        <v>1296.8040000000001</v>
      </c>
      <c r="P17" s="6">
        <v>1314</v>
      </c>
      <c r="Q17" s="6">
        <v>1315.5930000000001</v>
      </c>
      <c r="R17" s="6">
        <v>1321.2360000000001</v>
      </c>
      <c r="S17" s="6">
        <v>1330.865</v>
      </c>
      <c r="T17" s="6">
        <v>1338.9570000000001</v>
      </c>
      <c r="U17" s="6">
        <v>1347.9190000000001</v>
      </c>
      <c r="V17" s="6">
        <v>1367.7370000000001</v>
      </c>
      <c r="W17" s="6">
        <v>1373.27</v>
      </c>
      <c r="X17" s="6">
        <v>1382.4259999999999</v>
      </c>
      <c r="Y17" s="6">
        <v>1391.1220000000001</v>
      </c>
      <c r="Z17" s="6">
        <v>213.22499999999999</v>
      </c>
      <c r="AA17" s="7">
        <v>0.19370000000000001</v>
      </c>
      <c r="AB17" s="6">
        <v>77.122</v>
      </c>
      <c r="AC17" s="7">
        <v>5.8689999999999999E-2</v>
      </c>
    </row>
    <row r="18" spans="1:29" hidden="1" x14ac:dyDescent="0.2">
      <c r="A18" s="5" t="s">
        <v>63</v>
      </c>
      <c r="B18" s="5" t="s">
        <v>64</v>
      </c>
      <c r="C18" s="5" t="s">
        <v>65</v>
      </c>
      <c r="D18" s="5" t="s">
        <v>66</v>
      </c>
      <c r="E18" s="5" t="s">
        <v>41</v>
      </c>
      <c r="F18" s="6">
        <v>25805.466</v>
      </c>
      <c r="G18" s="6">
        <v>26277.673999999999</v>
      </c>
      <c r="H18" s="6">
        <v>26802.662</v>
      </c>
      <c r="I18" s="6">
        <v>27161.332999999999</v>
      </c>
      <c r="J18" s="6">
        <v>27532.317999999999</v>
      </c>
      <c r="K18" s="6">
        <v>27919.065999999999</v>
      </c>
      <c r="L18" s="6">
        <v>28579.256000000001</v>
      </c>
      <c r="M18" s="6">
        <v>29182.563999999998</v>
      </c>
      <c r="N18" s="6">
        <v>29712.199000000001</v>
      </c>
      <c r="O18" s="6">
        <v>30175.733</v>
      </c>
      <c r="P18" s="6">
        <v>30704</v>
      </c>
      <c r="Q18" s="6">
        <v>30850.757000000001</v>
      </c>
      <c r="R18" s="6">
        <v>30970.53</v>
      </c>
      <c r="S18" s="6">
        <v>31693.055</v>
      </c>
      <c r="T18" s="6">
        <v>32167.501</v>
      </c>
      <c r="U18" s="6">
        <v>32569.468000000001</v>
      </c>
      <c r="V18" s="6">
        <v>33059.896000000001</v>
      </c>
      <c r="W18" s="6">
        <v>33438.548999999999</v>
      </c>
      <c r="X18" s="6">
        <v>33999.330999999998</v>
      </c>
      <c r="Y18" s="6">
        <v>34513.209000000003</v>
      </c>
      <c r="Z18" s="6">
        <v>4898.5339999999997</v>
      </c>
      <c r="AA18" s="7">
        <v>0.18983</v>
      </c>
      <c r="AB18" s="6">
        <v>3809.2089999999998</v>
      </c>
      <c r="AC18" s="7">
        <v>0.12406</v>
      </c>
    </row>
    <row r="19" spans="1:29" hidden="1" x14ac:dyDescent="0.2">
      <c r="A19" s="5" t="s">
        <v>67</v>
      </c>
      <c r="B19" s="5" t="s">
        <v>68</v>
      </c>
      <c r="C19" s="5" t="s">
        <v>69</v>
      </c>
      <c r="D19" s="5" t="s">
        <v>66</v>
      </c>
      <c r="E19" s="5" t="s">
        <v>41</v>
      </c>
      <c r="F19" s="6">
        <v>7979.1779999999999</v>
      </c>
      <c r="G19" s="6">
        <v>8116.1549999999997</v>
      </c>
      <c r="H19" s="6">
        <v>8286.2690000000002</v>
      </c>
      <c r="I19" s="6">
        <v>8412.0259999999998</v>
      </c>
      <c r="J19" s="6">
        <v>8582.4709999999995</v>
      </c>
      <c r="K19" s="6">
        <v>8732.5580000000009</v>
      </c>
      <c r="L19" s="6">
        <v>8913.3140000000003</v>
      </c>
      <c r="M19" s="6">
        <v>9083.8379999999997</v>
      </c>
      <c r="N19" s="6">
        <v>9252.7729999999992</v>
      </c>
      <c r="O19" s="6">
        <v>9391.5290000000005</v>
      </c>
      <c r="P19" s="6">
        <v>9470</v>
      </c>
      <c r="Q19" s="6">
        <v>9467.1530000000002</v>
      </c>
      <c r="R19" s="6">
        <v>9478.1129999999994</v>
      </c>
      <c r="S19" s="6">
        <v>9505.7189999999991</v>
      </c>
      <c r="T19" s="6">
        <v>9559.1710000000003</v>
      </c>
      <c r="U19" s="6">
        <v>9565.4979999999996</v>
      </c>
      <c r="V19" s="6">
        <v>9700.0409999999993</v>
      </c>
      <c r="W19" s="6">
        <v>9776.81</v>
      </c>
      <c r="X19" s="6">
        <v>9947.0069999999996</v>
      </c>
      <c r="Y19" s="6">
        <v>10076.16</v>
      </c>
      <c r="Z19" s="6">
        <v>1490.8219999999999</v>
      </c>
      <c r="AA19" s="7">
        <v>0.18684000000000001</v>
      </c>
      <c r="AB19" s="6">
        <v>606.16</v>
      </c>
      <c r="AC19" s="7">
        <v>6.4009999999999997E-2</v>
      </c>
    </row>
    <row r="20" spans="1:29" hidden="1" x14ac:dyDescent="0.2">
      <c r="A20" s="5" t="s">
        <v>70</v>
      </c>
      <c r="B20" s="5" t="s">
        <v>71</v>
      </c>
      <c r="C20" s="5" t="s">
        <v>72</v>
      </c>
      <c r="D20" s="5" t="s">
        <v>73</v>
      </c>
      <c r="E20" s="5" t="s">
        <v>41</v>
      </c>
      <c r="F20" s="6">
        <v>15587.165999999999</v>
      </c>
      <c r="G20" s="6">
        <v>16156.334999999999</v>
      </c>
      <c r="H20" s="6">
        <v>16943.827000000001</v>
      </c>
      <c r="I20" s="6">
        <v>17592.392</v>
      </c>
      <c r="J20" s="6">
        <v>18341.690999999999</v>
      </c>
      <c r="K20" s="6">
        <v>18995.498</v>
      </c>
      <c r="L20" s="6">
        <v>19695.745999999999</v>
      </c>
      <c r="M20" s="6">
        <v>20294.065999999999</v>
      </c>
      <c r="N20" s="6">
        <v>20826.798999999999</v>
      </c>
      <c r="O20" s="6">
        <v>21266.41</v>
      </c>
      <c r="P20" s="6">
        <v>21562</v>
      </c>
      <c r="Q20" s="6">
        <v>21767.185000000001</v>
      </c>
      <c r="R20" s="6">
        <v>22026.986000000001</v>
      </c>
      <c r="S20" s="6">
        <v>22312.115000000002</v>
      </c>
      <c r="T20" s="6">
        <v>22751.49</v>
      </c>
      <c r="U20" s="6">
        <v>23218.164000000001</v>
      </c>
      <c r="V20" s="6">
        <v>24081.351999999999</v>
      </c>
      <c r="W20" s="6">
        <v>25162.134999999998</v>
      </c>
      <c r="X20" s="6">
        <v>26197.89</v>
      </c>
      <c r="Y20" s="6">
        <v>27002.62</v>
      </c>
      <c r="Z20" s="6">
        <v>5974.8339999999998</v>
      </c>
      <c r="AA20" s="7">
        <v>0.38331999999999999</v>
      </c>
      <c r="AB20" s="6">
        <v>5440.62</v>
      </c>
      <c r="AC20" s="7">
        <v>0.25231999999999999</v>
      </c>
    </row>
    <row r="21" spans="1:29" hidden="1" x14ac:dyDescent="0.2">
      <c r="A21" s="5" t="s">
        <v>74</v>
      </c>
      <c r="B21" s="5" t="s">
        <v>75</v>
      </c>
      <c r="C21" s="5" t="s">
        <v>76</v>
      </c>
      <c r="D21" s="5" t="s">
        <v>66</v>
      </c>
      <c r="E21" s="5" t="s">
        <v>41</v>
      </c>
      <c r="F21" s="6">
        <v>47372.637999999999</v>
      </c>
      <c r="G21" s="6">
        <v>47693.273999999998</v>
      </c>
      <c r="H21" s="6">
        <v>48107.508999999998</v>
      </c>
      <c r="I21" s="6">
        <v>48216.837</v>
      </c>
      <c r="J21" s="6">
        <v>48347.207000000002</v>
      </c>
      <c r="K21" s="6">
        <v>48504.53</v>
      </c>
      <c r="L21" s="6">
        <v>49140.319000000003</v>
      </c>
      <c r="M21" s="6">
        <v>49681.648000000001</v>
      </c>
      <c r="N21" s="6">
        <v>50108.885000000002</v>
      </c>
      <c r="O21" s="6">
        <v>50436.406999999999</v>
      </c>
      <c r="P21" s="6">
        <v>50892</v>
      </c>
      <c r="Q21" s="6">
        <v>51603.428</v>
      </c>
      <c r="R21" s="6">
        <v>52356.902999999998</v>
      </c>
      <c r="S21" s="6">
        <v>53129.976000000002</v>
      </c>
      <c r="T21" s="6">
        <v>53739.925999999999</v>
      </c>
      <c r="U21" s="6">
        <v>53955.525999999998</v>
      </c>
      <c r="V21" s="6">
        <v>55670.25</v>
      </c>
      <c r="W21" s="6">
        <v>56069.05</v>
      </c>
      <c r="X21" s="6">
        <v>56731.082000000002</v>
      </c>
      <c r="Y21" s="6">
        <v>57773.61</v>
      </c>
      <c r="Z21" s="6">
        <v>3519.3620000000001</v>
      </c>
      <c r="AA21" s="7">
        <v>7.4289999999999995E-2</v>
      </c>
      <c r="AB21" s="6">
        <v>6881.61</v>
      </c>
      <c r="AC21" s="7">
        <v>0.13522000000000001</v>
      </c>
    </row>
    <row r="22" spans="1:29" hidden="1" x14ac:dyDescent="0.2">
      <c r="A22" s="5" t="s">
        <v>77</v>
      </c>
      <c r="B22" s="5" t="s">
        <v>78</v>
      </c>
      <c r="C22" s="5" t="s">
        <v>79</v>
      </c>
      <c r="D22" s="5" t="s">
        <v>55</v>
      </c>
      <c r="E22" s="5" t="s">
        <v>41</v>
      </c>
      <c r="F22" s="6">
        <v>35338.110999999997</v>
      </c>
      <c r="G22" s="6">
        <v>36223.455000000002</v>
      </c>
      <c r="H22" s="6">
        <v>36989.277999999998</v>
      </c>
      <c r="I22" s="6">
        <v>37330.982000000004</v>
      </c>
      <c r="J22" s="6">
        <v>38279.150999999998</v>
      </c>
      <c r="K22" s="6">
        <v>39321.175999999999</v>
      </c>
      <c r="L22" s="6">
        <v>40462.885000000002</v>
      </c>
      <c r="M22" s="6">
        <v>41637.445</v>
      </c>
      <c r="N22" s="6">
        <v>42173.273999999998</v>
      </c>
      <c r="O22" s="6">
        <v>42616.220999999998</v>
      </c>
      <c r="P22" s="6">
        <v>43038</v>
      </c>
      <c r="Q22" s="6">
        <v>43038.798999999999</v>
      </c>
      <c r="R22" s="6">
        <v>43104.358999999997</v>
      </c>
      <c r="S22" s="6">
        <v>43417.231</v>
      </c>
      <c r="T22" s="6">
        <v>43537.216</v>
      </c>
      <c r="U22" s="6">
        <v>44006.686999999998</v>
      </c>
      <c r="V22" s="6">
        <v>44503.709000000003</v>
      </c>
      <c r="W22" s="6">
        <v>45290.258000000002</v>
      </c>
      <c r="X22" s="6">
        <v>46165.972000000002</v>
      </c>
      <c r="Y22" s="6">
        <v>46807.4</v>
      </c>
      <c r="Z22" s="6">
        <v>7699.8890000000001</v>
      </c>
      <c r="AA22" s="7">
        <v>0.21789</v>
      </c>
      <c r="AB22" s="6">
        <v>3769.4</v>
      </c>
      <c r="AC22" s="7">
        <v>8.7580000000000005E-2</v>
      </c>
    </row>
    <row r="23" spans="1:29" hidden="1" x14ac:dyDescent="0.2">
      <c r="A23" s="5" t="s">
        <v>80</v>
      </c>
      <c r="B23" s="5" t="s">
        <v>81</v>
      </c>
      <c r="C23" s="5" t="s">
        <v>82</v>
      </c>
      <c r="D23" s="5" t="s">
        <v>49</v>
      </c>
      <c r="E23" s="5" t="s">
        <v>41</v>
      </c>
      <c r="F23" s="6">
        <v>35.04</v>
      </c>
      <c r="G23" s="6">
        <v>34.719000000000001</v>
      </c>
      <c r="H23" s="6">
        <v>34.314999999999998</v>
      </c>
      <c r="I23" s="6">
        <v>33.768000000000001</v>
      </c>
      <c r="J23" s="6">
        <v>33.722000000000001</v>
      </c>
      <c r="K23" s="6">
        <v>33.197000000000003</v>
      </c>
      <c r="L23" s="6">
        <v>32.469000000000001</v>
      </c>
      <c r="M23" s="6">
        <v>32.121000000000002</v>
      </c>
      <c r="N23" s="6">
        <v>31.734999999999999</v>
      </c>
      <c r="O23" s="6">
        <v>31.288</v>
      </c>
      <c r="P23" s="6">
        <v>31</v>
      </c>
      <c r="Q23" s="6">
        <v>30.997</v>
      </c>
      <c r="R23" s="6">
        <v>30.768999999999998</v>
      </c>
      <c r="S23" s="6">
        <v>30.736999999999998</v>
      </c>
      <c r="T23" s="6">
        <v>30.727</v>
      </c>
      <c r="U23" s="6">
        <v>30.431999999999999</v>
      </c>
      <c r="V23" s="6">
        <v>30.428000000000001</v>
      </c>
      <c r="W23" s="6">
        <v>30.292999999999999</v>
      </c>
      <c r="X23" s="6">
        <v>30.285</v>
      </c>
      <c r="Y23" s="6">
        <v>29.864999999999998</v>
      </c>
      <c r="Z23" s="6">
        <v>-4.04</v>
      </c>
      <c r="AA23" s="7" t="s">
        <v>1343</v>
      </c>
      <c r="AB23" s="6">
        <v>-1.135</v>
      </c>
      <c r="AC23" s="7" t="s">
        <v>1344</v>
      </c>
    </row>
    <row r="24" spans="1:29" hidden="1" x14ac:dyDescent="0.2">
      <c r="A24" s="5" t="s">
        <v>85</v>
      </c>
      <c r="B24" s="5" t="s">
        <v>86</v>
      </c>
      <c r="C24" s="5" t="s">
        <v>87</v>
      </c>
      <c r="D24" s="5" t="s">
        <v>66</v>
      </c>
      <c r="E24" s="5" t="s">
        <v>41</v>
      </c>
      <c r="F24" s="6">
        <v>26920.799999999999</v>
      </c>
      <c r="G24" s="6">
        <v>27636.407999999999</v>
      </c>
      <c r="H24" s="6">
        <v>28472.671999999999</v>
      </c>
      <c r="I24" s="6">
        <v>29266.704000000002</v>
      </c>
      <c r="J24" s="6">
        <v>30088.212</v>
      </c>
      <c r="K24" s="6">
        <v>30930.31</v>
      </c>
      <c r="L24" s="6">
        <v>31975.749</v>
      </c>
      <c r="M24" s="6">
        <v>32860.101999999999</v>
      </c>
      <c r="N24" s="6">
        <v>33541.860999999997</v>
      </c>
      <c r="O24" s="6">
        <v>34070.849000000002</v>
      </c>
      <c r="P24" s="6">
        <v>34549</v>
      </c>
      <c r="Q24" s="6">
        <v>35236.01</v>
      </c>
      <c r="R24" s="6">
        <v>35866.035000000003</v>
      </c>
      <c r="S24" s="6">
        <v>36433.826999999997</v>
      </c>
      <c r="T24" s="6">
        <v>37194.372000000003</v>
      </c>
      <c r="U24" s="6">
        <v>37747.356</v>
      </c>
      <c r="V24" s="6">
        <v>38239.851999999999</v>
      </c>
      <c r="W24" s="6">
        <v>38825.148999999998</v>
      </c>
      <c r="X24" s="6">
        <v>39327.930999999997</v>
      </c>
      <c r="Y24" s="6">
        <v>39877.03</v>
      </c>
      <c r="Z24" s="6">
        <v>7628.2</v>
      </c>
      <c r="AA24" s="7">
        <v>0.28336</v>
      </c>
      <c r="AB24" s="6">
        <v>5328.03</v>
      </c>
      <c r="AC24" s="7">
        <v>0.15422</v>
      </c>
    </row>
    <row r="25" spans="1:29" hidden="1" x14ac:dyDescent="0.2">
      <c r="A25" s="5" t="s">
        <v>88</v>
      </c>
      <c r="B25" s="5" t="s">
        <v>89</v>
      </c>
      <c r="C25" s="5" t="s">
        <v>90</v>
      </c>
      <c r="D25" s="5" t="s">
        <v>91</v>
      </c>
      <c r="E25" s="5" t="s">
        <v>41</v>
      </c>
      <c r="F25" s="6">
        <v>150.036</v>
      </c>
      <c r="G25" s="6">
        <v>149.32900000000001</v>
      </c>
      <c r="H25" s="6">
        <v>148.21899999999999</v>
      </c>
      <c r="I25" s="6">
        <v>147.43299999999999</v>
      </c>
      <c r="J25" s="6">
        <v>147.21799999999999</v>
      </c>
      <c r="K25" s="6">
        <v>146.35</v>
      </c>
      <c r="L25" s="6">
        <v>146.273</v>
      </c>
      <c r="M25" s="6">
        <v>145.75</v>
      </c>
      <c r="N25" s="6">
        <v>145.05500000000001</v>
      </c>
      <c r="O25" s="6">
        <v>143.91999999999999</v>
      </c>
      <c r="P25" s="6">
        <v>143</v>
      </c>
      <c r="Q25" s="6">
        <v>146.785</v>
      </c>
      <c r="R25" s="6">
        <v>148.31700000000001</v>
      </c>
      <c r="S25" s="6">
        <v>148.78899999999999</v>
      </c>
      <c r="T25" s="6">
        <v>150.512</v>
      </c>
      <c r="U25" s="6">
        <v>149.501</v>
      </c>
      <c r="V25" s="6">
        <v>149.91</v>
      </c>
      <c r="W25" s="6">
        <v>156.49199999999999</v>
      </c>
      <c r="X25" s="6">
        <v>160.499</v>
      </c>
      <c r="Y25" s="6">
        <v>160.983</v>
      </c>
      <c r="Z25" s="6">
        <v>-7.0359999999999996</v>
      </c>
      <c r="AA25" s="7" t="s">
        <v>1345</v>
      </c>
      <c r="AB25" s="6">
        <v>17.983000000000001</v>
      </c>
      <c r="AC25" s="7">
        <v>0.12575</v>
      </c>
    </row>
    <row r="26" spans="1:29" hidden="1" x14ac:dyDescent="0.2">
      <c r="A26" s="5" t="s">
        <v>93</v>
      </c>
      <c r="B26" s="5" t="s">
        <v>94</v>
      </c>
      <c r="C26" s="5" t="s">
        <v>95</v>
      </c>
      <c r="D26" s="5" t="s">
        <v>55</v>
      </c>
      <c r="E26" s="5" t="s">
        <v>41</v>
      </c>
      <c r="F26" s="6">
        <v>4718.9629999999997</v>
      </c>
      <c r="G26" s="6">
        <v>4948.0519999999997</v>
      </c>
      <c r="H26" s="6">
        <v>5161.1279999999997</v>
      </c>
      <c r="I26" s="6">
        <v>5313.7730000000001</v>
      </c>
      <c r="J26" s="6">
        <v>5552.0550000000003</v>
      </c>
      <c r="K26" s="6">
        <v>5805.1729999999998</v>
      </c>
      <c r="L26" s="6">
        <v>6074.6059999999998</v>
      </c>
      <c r="M26" s="6">
        <v>6350.8289999999997</v>
      </c>
      <c r="N26" s="6">
        <v>6529.9470000000001</v>
      </c>
      <c r="O26" s="6">
        <v>6693.4009999999998</v>
      </c>
      <c r="P26" s="6">
        <v>6852</v>
      </c>
      <c r="Q26" s="6">
        <v>6925.6869999999999</v>
      </c>
      <c r="R26" s="6">
        <v>6994.9920000000002</v>
      </c>
      <c r="S26" s="6">
        <v>7045.1040000000003</v>
      </c>
      <c r="T26" s="6">
        <v>7133.4679999999998</v>
      </c>
      <c r="U26" s="6">
        <v>7196.585</v>
      </c>
      <c r="V26" s="6">
        <v>7245.0540000000001</v>
      </c>
      <c r="W26" s="6">
        <v>7341.3379999999997</v>
      </c>
      <c r="X26" s="6">
        <v>7470.5249999999996</v>
      </c>
      <c r="Y26" s="6">
        <v>7606.576</v>
      </c>
      <c r="Z26" s="6">
        <v>2133.0369999999998</v>
      </c>
      <c r="AA26" s="7">
        <v>0.45201000000000002</v>
      </c>
      <c r="AB26" s="6">
        <v>754.57600000000002</v>
      </c>
      <c r="AC26" s="7">
        <v>0.11012</v>
      </c>
    </row>
    <row r="27" spans="1:29" hidden="1" x14ac:dyDescent="0.2">
      <c r="A27" s="5" t="s">
        <v>96</v>
      </c>
      <c r="B27" s="5" t="s">
        <v>97</v>
      </c>
      <c r="C27" s="5" t="s">
        <v>98</v>
      </c>
      <c r="D27" s="5" t="s">
        <v>40</v>
      </c>
      <c r="E27" s="5" t="s">
        <v>41</v>
      </c>
      <c r="F27" s="6">
        <v>313.71600000000001</v>
      </c>
      <c r="G27" s="6">
        <v>318.84699999999998</v>
      </c>
      <c r="H27" s="6">
        <v>322.78300000000002</v>
      </c>
      <c r="I27" s="6">
        <v>325.77499999999998</v>
      </c>
      <c r="J27" s="6">
        <v>330.24900000000002</v>
      </c>
      <c r="K27" s="6">
        <v>335.48200000000003</v>
      </c>
      <c r="L27" s="6">
        <v>341.65199999999999</v>
      </c>
      <c r="M27" s="6">
        <v>347.53399999999999</v>
      </c>
      <c r="N27" s="6">
        <v>353.46</v>
      </c>
      <c r="O27" s="6">
        <v>356.74799999999999</v>
      </c>
      <c r="P27" s="6">
        <v>359</v>
      </c>
      <c r="Q27" s="6">
        <v>363.47699999999998</v>
      </c>
      <c r="R27" s="6">
        <v>360.89800000000002</v>
      </c>
      <c r="S27" s="6">
        <v>361.03300000000002</v>
      </c>
      <c r="T27" s="6">
        <v>357.68900000000002</v>
      </c>
      <c r="U27" s="6">
        <v>358.44400000000002</v>
      </c>
      <c r="V27" s="6">
        <v>360.72500000000002</v>
      </c>
      <c r="W27" s="6">
        <v>368.286</v>
      </c>
      <c r="X27" s="6">
        <v>367.91800000000001</v>
      </c>
      <c r="Y27" s="6">
        <v>369.21600000000001</v>
      </c>
      <c r="Z27" s="6">
        <v>45.283999999999999</v>
      </c>
      <c r="AA27" s="7">
        <v>0.14435000000000001</v>
      </c>
      <c r="AB27" s="6">
        <v>10.215999999999999</v>
      </c>
      <c r="AC27" s="7">
        <v>2.8459999999999999E-2</v>
      </c>
    </row>
    <row r="28" spans="1:29" hidden="1" x14ac:dyDescent="0.2">
      <c r="A28" s="5" t="s">
        <v>99</v>
      </c>
      <c r="B28" s="5" t="s">
        <v>100</v>
      </c>
      <c r="C28" s="5" t="s">
        <v>101</v>
      </c>
      <c r="D28" s="5" t="s">
        <v>102</v>
      </c>
      <c r="E28" s="5" t="s">
        <v>41</v>
      </c>
      <c r="F28" s="6">
        <v>18158.744999999999</v>
      </c>
      <c r="G28" s="6">
        <v>18142.601999999999</v>
      </c>
      <c r="H28" s="6">
        <v>18200.309000000001</v>
      </c>
      <c r="I28" s="6">
        <v>18160.672999999999</v>
      </c>
      <c r="J28" s="6">
        <v>18217.548999999999</v>
      </c>
      <c r="K28" s="6">
        <v>18230.195</v>
      </c>
      <c r="L28" s="6">
        <v>18306.218000000001</v>
      </c>
      <c r="M28" s="6">
        <v>18359.323</v>
      </c>
      <c r="N28" s="6">
        <v>18407.919999999998</v>
      </c>
      <c r="O28" s="6">
        <v>18396.287</v>
      </c>
      <c r="P28" s="6">
        <v>18269</v>
      </c>
      <c r="Q28" s="6">
        <v>18550.088</v>
      </c>
      <c r="R28" s="6">
        <v>18580.685000000001</v>
      </c>
      <c r="S28" s="6">
        <v>18677.217000000001</v>
      </c>
      <c r="T28" s="6">
        <v>18601.606</v>
      </c>
      <c r="U28" s="6">
        <v>18935.308000000001</v>
      </c>
      <c r="V28" s="6">
        <v>19163.138999999999</v>
      </c>
      <c r="W28" s="6">
        <v>19077.958999999999</v>
      </c>
      <c r="X28" s="6">
        <v>19408.024000000001</v>
      </c>
      <c r="Y28" s="6">
        <v>19638.367999999999</v>
      </c>
      <c r="Z28" s="6">
        <v>110.255</v>
      </c>
      <c r="AA28" s="7">
        <v>6.0699999999999999E-3</v>
      </c>
      <c r="AB28" s="6">
        <v>1369.3679999999999</v>
      </c>
      <c r="AC28" s="7">
        <v>7.4959999999999999E-2</v>
      </c>
    </row>
    <row r="29" spans="1:29" hidden="1" x14ac:dyDescent="0.2">
      <c r="A29" s="5" t="s">
        <v>103</v>
      </c>
      <c r="B29" s="5" t="s">
        <v>104</v>
      </c>
      <c r="C29" s="5" t="s">
        <v>105</v>
      </c>
      <c r="D29" s="5" t="s">
        <v>106</v>
      </c>
      <c r="E29" s="5" t="s">
        <v>41</v>
      </c>
      <c r="F29" s="6">
        <v>1391.8050000000001</v>
      </c>
      <c r="G29" s="6">
        <v>1395.32</v>
      </c>
      <c r="H29" s="6">
        <v>1397.242</v>
      </c>
      <c r="I29" s="6">
        <v>1395.232</v>
      </c>
      <c r="J29" s="6">
        <v>1397.2829999999999</v>
      </c>
      <c r="K29" s="6">
        <v>1397.4459999999999</v>
      </c>
      <c r="L29" s="6">
        <v>1410.2280000000001</v>
      </c>
      <c r="M29" s="6">
        <v>1404.875</v>
      </c>
      <c r="N29" s="6">
        <v>1409.855</v>
      </c>
      <c r="O29" s="6">
        <v>1421.394</v>
      </c>
      <c r="P29" s="6">
        <v>1424</v>
      </c>
      <c r="Q29" s="6">
        <v>1427.6859999999999</v>
      </c>
      <c r="R29" s="6">
        <v>1436.3689999999999</v>
      </c>
      <c r="S29" s="6">
        <v>1449.7639999999999</v>
      </c>
      <c r="T29" s="6">
        <v>1466.43</v>
      </c>
      <c r="U29" s="6">
        <v>1481.1869999999999</v>
      </c>
      <c r="V29" s="6">
        <v>1488.828</v>
      </c>
      <c r="W29" s="6">
        <v>1504.6189999999999</v>
      </c>
      <c r="X29" s="6">
        <v>1513.0029999999999</v>
      </c>
      <c r="Y29" s="6">
        <v>1521.0450000000001</v>
      </c>
      <c r="Z29" s="6">
        <v>32.195</v>
      </c>
      <c r="AA29" s="7">
        <v>2.3130000000000001E-2</v>
      </c>
      <c r="AB29" s="6">
        <v>97.045000000000002</v>
      </c>
      <c r="AC29" s="7">
        <v>6.8150000000000002E-2</v>
      </c>
    </row>
    <row r="30" spans="1:29" hidden="1" x14ac:dyDescent="0.2">
      <c r="A30" s="5" t="s">
        <v>107</v>
      </c>
      <c r="B30" s="5" t="s">
        <v>108</v>
      </c>
      <c r="C30" s="5" t="s">
        <v>109</v>
      </c>
      <c r="D30" s="5" t="s">
        <v>106</v>
      </c>
      <c r="E30" s="5" t="s">
        <v>41</v>
      </c>
      <c r="F30" s="6">
        <v>909.41200000000003</v>
      </c>
      <c r="G30" s="6">
        <v>903.92700000000002</v>
      </c>
      <c r="H30" s="6">
        <v>900.97900000000004</v>
      </c>
      <c r="I30" s="6">
        <v>907.28099999999995</v>
      </c>
      <c r="J30" s="6">
        <v>906.226</v>
      </c>
      <c r="K30" s="6">
        <v>908.12900000000002</v>
      </c>
      <c r="L30" s="6">
        <v>928.66600000000005</v>
      </c>
      <c r="M30" s="6">
        <v>937.74699999999996</v>
      </c>
      <c r="N30" s="6">
        <v>949.83299999999997</v>
      </c>
      <c r="O30" s="6">
        <v>958.49599999999998</v>
      </c>
      <c r="P30" s="6">
        <v>957</v>
      </c>
      <c r="Q30" s="6">
        <v>955.46100000000001</v>
      </c>
      <c r="R30" s="6">
        <v>959.024</v>
      </c>
      <c r="S30" s="6">
        <v>963.53</v>
      </c>
      <c r="T30" s="6">
        <v>969.26700000000005</v>
      </c>
      <c r="U30" s="6">
        <v>972.09299999999996</v>
      </c>
      <c r="V30" s="6">
        <v>981.57100000000003</v>
      </c>
      <c r="W30" s="6">
        <v>983.46500000000003</v>
      </c>
      <c r="X30" s="6">
        <v>983.11400000000003</v>
      </c>
      <c r="Y30" s="6">
        <v>990.83900000000006</v>
      </c>
      <c r="Z30" s="6">
        <v>47.588000000000001</v>
      </c>
      <c r="AA30" s="7">
        <v>5.2330000000000002E-2</v>
      </c>
      <c r="AB30" s="6">
        <v>33.838999999999999</v>
      </c>
      <c r="AC30" s="7">
        <v>3.5360000000000003E-2</v>
      </c>
    </row>
    <row r="31" spans="1:29" hidden="1" x14ac:dyDescent="0.2">
      <c r="A31" s="5" t="s">
        <v>110</v>
      </c>
      <c r="B31" s="5" t="s">
        <v>111</v>
      </c>
      <c r="C31" s="5" t="s">
        <v>112</v>
      </c>
      <c r="D31" s="5" t="s">
        <v>102</v>
      </c>
      <c r="E31" s="5" t="s">
        <v>41</v>
      </c>
      <c r="F31" s="6">
        <v>579.04700000000003</v>
      </c>
      <c r="G31" s="6">
        <v>583.28200000000004</v>
      </c>
      <c r="H31" s="6">
        <v>589.31100000000004</v>
      </c>
      <c r="I31" s="6">
        <v>589.26099999999997</v>
      </c>
      <c r="J31" s="6">
        <v>593.803</v>
      </c>
      <c r="K31" s="6">
        <v>604.35299999999995</v>
      </c>
      <c r="L31" s="6">
        <v>611.68399999999997</v>
      </c>
      <c r="M31" s="6">
        <v>617.55600000000004</v>
      </c>
      <c r="N31" s="6">
        <v>623.02800000000002</v>
      </c>
      <c r="O31" s="6">
        <v>623.22799999999995</v>
      </c>
      <c r="P31" s="6">
        <v>623</v>
      </c>
      <c r="Q31" s="6">
        <v>630.03700000000003</v>
      </c>
      <c r="R31" s="6">
        <v>633.928</v>
      </c>
      <c r="S31" s="6">
        <v>633.38900000000001</v>
      </c>
      <c r="T31" s="6">
        <v>639.09799999999996</v>
      </c>
      <c r="U31" s="6">
        <v>641.4</v>
      </c>
      <c r="V31" s="6">
        <v>649.92200000000003</v>
      </c>
      <c r="W31" s="6">
        <v>653.40099999999995</v>
      </c>
      <c r="X31" s="6">
        <v>649.58399999999995</v>
      </c>
      <c r="Y31" s="6">
        <v>652.69500000000005</v>
      </c>
      <c r="Z31" s="6">
        <v>43.953000000000003</v>
      </c>
      <c r="AA31" s="7">
        <v>7.5910000000000005E-2</v>
      </c>
      <c r="AB31" s="6">
        <v>29.695</v>
      </c>
      <c r="AC31" s="7">
        <v>4.7660000000000001E-2</v>
      </c>
    </row>
    <row r="32" spans="1:29" hidden="1" x14ac:dyDescent="0.2">
      <c r="A32" s="5" t="s">
        <v>113</v>
      </c>
      <c r="B32" s="5" t="s">
        <v>114</v>
      </c>
      <c r="C32" s="5" t="s">
        <v>115</v>
      </c>
      <c r="D32" s="5" t="s">
        <v>55</v>
      </c>
      <c r="E32" s="5" t="s">
        <v>41</v>
      </c>
      <c r="F32" s="6">
        <v>6738.8509999999997</v>
      </c>
      <c r="G32" s="6">
        <v>6851.5379999999996</v>
      </c>
      <c r="H32" s="6">
        <v>6980.308</v>
      </c>
      <c r="I32" s="6">
        <v>7055.63</v>
      </c>
      <c r="J32" s="6">
        <v>7219.9480000000003</v>
      </c>
      <c r="K32" s="6">
        <v>7344.692</v>
      </c>
      <c r="L32" s="6">
        <v>7517.5659999999998</v>
      </c>
      <c r="M32" s="6">
        <v>7671.1819999999998</v>
      </c>
      <c r="N32" s="6">
        <v>7804.2780000000002</v>
      </c>
      <c r="O32" s="6">
        <v>7917.2139999999999</v>
      </c>
      <c r="P32" s="6">
        <v>7969</v>
      </c>
      <c r="Q32" s="6">
        <v>7994.982</v>
      </c>
      <c r="R32" s="6">
        <v>7991.9250000000002</v>
      </c>
      <c r="S32" s="6">
        <v>7989.4750000000004</v>
      </c>
      <c r="T32" s="6">
        <v>8004.1040000000003</v>
      </c>
      <c r="U32" s="6">
        <v>8032.2560000000003</v>
      </c>
      <c r="V32" s="6">
        <v>8131.0889999999999</v>
      </c>
      <c r="W32" s="6">
        <v>8161.6989999999996</v>
      </c>
      <c r="X32" s="6">
        <v>8283.0079999999998</v>
      </c>
      <c r="Y32" s="6">
        <v>8359.8130000000001</v>
      </c>
      <c r="Z32" s="6">
        <v>1230.1489999999999</v>
      </c>
      <c r="AA32" s="7">
        <v>0.18254999999999999</v>
      </c>
      <c r="AB32" s="6">
        <v>390.81299999999999</v>
      </c>
      <c r="AC32" s="7">
        <v>4.904E-2</v>
      </c>
    </row>
    <row r="33" spans="1:29" hidden="1" x14ac:dyDescent="0.2">
      <c r="A33" s="5" t="s">
        <v>116</v>
      </c>
      <c r="B33" s="5" t="s">
        <v>117</v>
      </c>
      <c r="C33" s="5" t="s">
        <v>118</v>
      </c>
      <c r="D33" s="5" t="s">
        <v>73</v>
      </c>
      <c r="E33" s="5" t="s">
        <v>41</v>
      </c>
      <c r="F33" s="6">
        <v>6388.8689999999997</v>
      </c>
      <c r="G33" s="6">
        <v>6716.9759999999997</v>
      </c>
      <c r="H33" s="6">
        <v>7136.8010000000004</v>
      </c>
      <c r="I33" s="6">
        <v>7499.3440000000001</v>
      </c>
      <c r="J33" s="6">
        <v>7905.6450000000004</v>
      </c>
      <c r="K33" s="6">
        <v>8271.6710000000003</v>
      </c>
      <c r="L33" s="6">
        <v>8658.5560000000005</v>
      </c>
      <c r="M33" s="6">
        <v>9000.8970000000008</v>
      </c>
      <c r="N33" s="6">
        <v>9313.7890000000007</v>
      </c>
      <c r="O33" s="6">
        <v>9584.1610000000001</v>
      </c>
      <c r="P33" s="6">
        <v>9788</v>
      </c>
      <c r="Q33" s="6">
        <v>9890.4140000000007</v>
      </c>
      <c r="R33" s="6">
        <v>10040.978999999999</v>
      </c>
      <c r="S33" s="6">
        <v>10163.049999999999</v>
      </c>
      <c r="T33" s="6">
        <v>10347.66</v>
      </c>
      <c r="U33" s="6">
        <v>10505.72</v>
      </c>
      <c r="V33" s="6">
        <v>10734.517</v>
      </c>
      <c r="W33" s="6">
        <v>11041.564</v>
      </c>
      <c r="X33" s="6">
        <v>11172.712</v>
      </c>
      <c r="Y33" s="6">
        <v>11242.775</v>
      </c>
      <c r="Z33" s="6">
        <v>3399.1309999999999</v>
      </c>
      <c r="AA33" s="7">
        <v>0.53203999999999996</v>
      </c>
      <c r="AB33" s="6">
        <v>1454.7750000000001</v>
      </c>
      <c r="AC33" s="7">
        <v>0.14863000000000001</v>
      </c>
    </row>
    <row r="34" spans="1:29" hidden="1" x14ac:dyDescent="0.2">
      <c r="A34" s="5" t="s">
        <v>119</v>
      </c>
      <c r="B34" s="5" t="s">
        <v>120</v>
      </c>
      <c r="C34" s="5" t="s">
        <v>121</v>
      </c>
      <c r="D34" s="5" t="s">
        <v>102</v>
      </c>
      <c r="E34" s="5" t="s">
        <v>41</v>
      </c>
      <c r="F34" s="6">
        <v>972.22</v>
      </c>
      <c r="G34" s="6">
        <v>963.89200000000005</v>
      </c>
      <c r="H34" s="6">
        <v>957.34299999999996</v>
      </c>
      <c r="I34" s="6">
        <v>950.923</v>
      </c>
      <c r="J34" s="6">
        <v>946.95500000000004</v>
      </c>
      <c r="K34" s="6">
        <v>946.77300000000002</v>
      </c>
      <c r="L34" s="6">
        <v>950.65099999999995</v>
      </c>
      <c r="M34" s="6">
        <v>948.32399999999996</v>
      </c>
      <c r="N34" s="6">
        <v>947.34500000000003</v>
      </c>
      <c r="O34" s="6">
        <v>939.83399999999995</v>
      </c>
      <c r="P34" s="6">
        <v>930</v>
      </c>
      <c r="Q34" s="6">
        <v>932.86800000000005</v>
      </c>
      <c r="R34" s="6">
        <v>932.86400000000003</v>
      </c>
      <c r="S34" s="6">
        <v>931.74400000000003</v>
      </c>
      <c r="T34" s="6">
        <v>932.33100000000002</v>
      </c>
      <c r="U34" s="6">
        <v>930.74300000000005</v>
      </c>
      <c r="V34" s="6">
        <v>932.01499999999999</v>
      </c>
      <c r="W34" s="6">
        <v>931.91</v>
      </c>
      <c r="X34" s="6">
        <v>932.90099999999995</v>
      </c>
      <c r="Y34" s="6">
        <v>933.48199999999997</v>
      </c>
      <c r="Z34" s="6">
        <v>-42.22</v>
      </c>
      <c r="AA34" s="7" t="s">
        <v>1346</v>
      </c>
      <c r="AB34" s="6">
        <v>3.4820000000000002</v>
      </c>
      <c r="AC34" s="7">
        <v>3.7399999999999998E-3</v>
      </c>
    </row>
    <row r="35" spans="1:29" hidden="1" x14ac:dyDescent="0.2">
      <c r="A35" s="5" t="s">
        <v>124</v>
      </c>
      <c r="B35" s="5" t="s">
        <v>125</v>
      </c>
      <c r="C35" s="5" t="s">
        <v>126</v>
      </c>
      <c r="D35" s="5" t="s">
        <v>66</v>
      </c>
      <c r="E35" s="5" t="s">
        <v>41</v>
      </c>
      <c r="F35" s="6">
        <v>252.22300000000001</v>
      </c>
      <c r="G35" s="6">
        <v>255.762</v>
      </c>
      <c r="H35" s="6">
        <v>260.41899999999998</v>
      </c>
      <c r="I35" s="6">
        <v>264.67200000000003</v>
      </c>
      <c r="J35" s="6">
        <v>269.17200000000003</v>
      </c>
      <c r="K35" s="6">
        <v>273.84500000000003</v>
      </c>
      <c r="L35" s="6">
        <v>280.274</v>
      </c>
      <c r="M35" s="6">
        <v>285.274</v>
      </c>
      <c r="N35" s="6">
        <v>288.50400000000002</v>
      </c>
      <c r="O35" s="6">
        <v>290.447</v>
      </c>
      <c r="P35" s="6">
        <v>292</v>
      </c>
      <c r="Q35" s="6">
        <v>292</v>
      </c>
      <c r="R35" s="6">
        <v>289.02</v>
      </c>
      <c r="S35" s="6">
        <v>289.02</v>
      </c>
      <c r="T35" s="6">
        <v>289.02</v>
      </c>
      <c r="U35" s="6">
        <v>288.08</v>
      </c>
      <c r="V35" s="6">
        <v>294.59500000000003</v>
      </c>
      <c r="W35" s="6">
        <v>307.23200000000003</v>
      </c>
      <c r="X35" s="6">
        <v>307.30799999999999</v>
      </c>
      <c r="Y35" s="6">
        <v>306.88299999999998</v>
      </c>
      <c r="Z35" s="6">
        <v>39.777000000000001</v>
      </c>
      <c r="AA35" s="7">
        <v>0.15770999999999999</v>
      </c>
      <c r="AB35" s="6">
        <v>14.882999999999999</v>
      </c>
      <c r="AC35" s="7">
        <v>5.0970000000000001E-2</v>
      </c>
    </row>
    <row r="36" spans="1:29" hidden="1" x14ac:dyDescent="0.2">
      <c r="A36" s="5" t="s">
        <v>127</v>
      </c>
      <c r="B36" s="5" t="s">
        <v>128</v>
      </c>
      <c r="C36" s="5" t="s">
        <v>129</v>
      </c>
      <c r="D36" s="5" t="s">
        <v>106</v>
      </c>
      <c r="E36" s="5" t="s">
        <v>41</v>
      </c>
      <c r="F36" s="6">
        <v>3665.9409999999998</v>
      </c>
      <c r="G36" s="6">
        <v>3685.0790000000002</v>
      </c>
      <c r="H36" s="6">
        <v>3710.518</v>
      </c>
      <c r="I36" s="6">
        <v>3717.067</v>
      </c>
      <c r="J36" s="6">
        <v>3747.116</v>
      </c>
      <c r="K36" s="6">
        <v>3796.7829999999999</v>
      </c>
      <c r="L36" s="6">
        <v>3852.5070000000001</v>
      </c>
      <c r="M36" s="6">
        <v>3901.663</v>
      </c>
      <c r="N36" s="6">
        <v>3965.2849999999999</v>
      </c>
      <c r="O36" s="6">
        <v>3994.08</v>
      </c>
      <c r="P36" s="6">
        <v>4016</v>
      </c>
      <c r="Q36" s="6">
        <v>4040.2820000000002</v>
      </c>
      <c r="R36" s="6">
        <v>4072.357</v>
      </c>
      <c r="S36" s="6">
        <v>4067.3960000000002</v>
      </c>
      <c r="T36" s="6">
        <v>4091.7080000000001</v>
      </c>
      <c r="U36" s="6">
        <v>4132.0780000000004</v>
      </c>
      <c r="V36" s="6">
        <v>4183.8490000000002</v>
      </c>
      <c r="W36" s="6">
        <v>4248.76</v>
      </c>
      <c r="X36" s="6">
        <v>4300.4549999999999</v>
      </c>
      <c r="Y36" s="6">
        <v>4338.598</v>
      </c>
      <c r="Z36" s="6">
        <v>350.05900000000003</v>
      </c>
      <c r="AA36" s="7">
        <v>9.5490000000000005E-2</v>
      </c>
      <c r="AB36" s="6">
        <v>322.59800000000001</v>
      </c>
      <c r="AC36" s="7">
        <v>8.0329999999999999E-2</v>
      </c>
    </row>
    <row r="37" spans="1:29" hidden="1" x14ac:dyDescent="0.2">
      <c r="A37" s="5" t="s">
        <v>130</v>
      </c>
      <c r="B37" s="5" t="s">
        <v>131</v>
      </c>
      <c r="C37" s="5" t="s">
        <v>132</v>
      </c>
      <c r="D37" s="5" t="s">
        <v>106</v>
      </c>
      <c r="E37" s="5" t="s">
        <v>41</v>
      </c>
      <c r="F37" s="6">
        <v>2545.2860000000001</v>
      </c>
      <c r="G37" s="6">
        <v>2550.962</v>
      </c>
      <c r="H37" s="6">
        <v>2561.0709999999999</v>
      </c>
      <c r="I37" s="6">
        <v>2558.19</v>
      </c>
      <c r="J37" s="6">
        <v>2571.5680000000002</v>
      </c>
      <c r="K37" s="6">
        <v>2598.3969999999999</v>
      </c>
      <c r="L37" s="6">
        <v>2629.2979999999998</v>
      </c>
      <c r="M37" s="6">
        <v>2655.6460000000002</v>
      </c>
      <c r="N37" s="6">
        <v>2691.752</v>
      </c>
      <c r="O37" s="6">
        <v>2704.1790000000001</v>
      </c>
      <c r="P37" s="6">
        <v>2712</v>
      </c>
      <c r="Q37" s="6">
        <v>2713.2460000000001</v>
      </c>
      <c r="R37" s="6">
        <v>2702.4349999999999</v>
      </c>
      <c r="S37" s="6">
        <v>2694.7620000000002</v>
      </c>
      <c r="T37" s="6">
        <v>2675.5279999999998</v>
      </c>
      <c r="U37" s="6">
        <v>2679.63</v>
      </c>
      <c r="V37" s="6">
        <v>2702.7939999999999</v>
      </c>
      <c r="W37" s="6">
        <v>2704.4209999999998</v>
      </c>
      <c r="X37" s="6">
        <v>2719.23</v>
      </c>
      <c r="Y37" s="6">
        <v>2722.7550000000001</v>
      </c>
      <c r="Z37" s="6">
        <v>166.714</v>
      </c>
      <c r="AA37" s="7">
        <v>6.5500000000000003E-2</v>
      </c>
      <c r="AB37" s="6">
        <v>10.755000000000001</v>
      </c>
      <c r="AC37" s="7">
        <v>3.9699999999999996E-3</v>
      </c>
    </row>
    <row r="38" spans="1:29" hidden="1" x14ac:dyDescent="0.2">
      <c r="A38" s="5" t="s">
        <v>133</v>
      </c>
      <c r="B38" s="5" t="s">
        <v>134</v>
      </c>
      <c r="C38" s="5" t="s">
        <v>135</v>
      </c>
      <c r="D38" s="5" t="s">
        <v>73</v>
      </c>
      <c r="E38" s="5" t="s">
        <v>41</v>
      </c>
      <c r="F38" s="6">
        <v>3621.884</v>
      </c>
      <c r="G38" s="6">
        <v>3659.85</v>
      </c>
      <c r="H38" s="6">
        <v>3686.692</v>
      </c>
      <c r="I38" s="6">
        <v>3718.3389999999999</v>
      </c>
      <c r="J38" s="6">
        <v>3744.4940000000001</v>
      </c>
      <c r="K38" s="6">
        <v>3781.9050000000002</v>
      </c>
      <c r="L38" s="6">
        <v>3832.34</v>
      </c>
      <c r="M38" s="6">
        <v>3878.884</v>
      </c>
      <c r="N38" s="6">
        <v>3921.989</v>
      </c>
      <c r="O38" s="6">
        <v>3941.6869999999999</v>
      </c>
      <c r="P38" s="6">
        <v>3948</v>
      </c>
      <c r="Q38" s="6">
        <v>3951.357</v>
      </c>
      <c r="R38" s="6">
        <v>3974.7260000000001</v>
      </c>
      <c r="S38" s="6">
        <v>3981.944</v>
      </c>
      <c r="T38" s="6">
        <v>3994.4290000000001</v>
      </c>
      <c r="U38" s="6">
        <v>4010.1889999999999</v>
      </c>
      <c r="V38" s="6">
        <v>4021.0030000000002</v>
      </c>
      <c r="W38" s="6">
        <v>4050.4830000000002</v>
      </c>
      <c r="X38" s="6">
        <v>4081.3910000000001</v>
      </c>
      <c r="Y38" s="6">
        <v>4107.7160000000003</v>
      </c>
      <c r="Z38" s="6">
        <v>326.11599999999999</v>
      </c>
      <c r="AA38" s="7">
        <v>9.0039999999999995E-2</v>
      </c>
      <c r="AB38" s="6">
        <v>159.71600000000001</v>
      </c>
      <c r="AC38" s="7">
        <v>4.045E-2</v>
      </c>
    </row>
    <row r="39" spans="1:29" hidden="1" x14ac:dyDescent="0.2">
      <c r="A39" s="5" t="s">
        <v>136</v>
      </c>
      <c r="B39" s="5" t="s">
        <v>137</v>
      </c>
      <c r="C39" s="5" t="s">
        <v>138</v>
      </c>
      <c r="D39" s="5" t="s">
        <v>73</v>
      </c>
      <c r="E39" s="5" t="s">
        <v>41</v>
      </c>
      <c r="F39" s="6">
        <v>202.23400000000001</v>
      </c>
      <c r="G39" s="6">
        <v>202.99700000000001</v>
      </c>
      <c r="H39" s="6">
        <v>203.28100000000001</v>
      </c>
      <c r="I39" s="6">
        <v>203.786</v>
      </c>
      <c r="J39" s="6">
        <v>205.31100000000001</v>
      </c>
      <c r="K39" s="6">
        <v>205.875</v>
      </c>
      <c r="L39" s="6">
        <v>207.68700000000001</v>
      </c>
      <c r="M39" s="6">
        <v>208.70099999999999</v>
      </c>
      <c r="N39" s="6">
        <v>209.43899999999999</v>
      </c>
      <c r="O39" s="6">
        <v>209.59</v>
      </c>
      <c r="P39" s="6">
        <v>210</v>
      </c>
      <c r="Q39" s="6">
        <v>215.517</v>
      </c>
      <c r="R39" s="6">
        <v>216.00200000000001</v>
      </c>
      <c r="S39" s="6">
        <v>219.56899999999999</v>
      </c>
      <c r="T39" s="6">
        <v>220.42400000000001</v>
      </c>
      <c r="U39" s="6">
        <v>220.80799999999999</v>
      </c>
      <c r="V39" s="6">
        <v>221.08799999999999</v>
      </c>
      <c r="W39" s="6">
        <v>224.19900000000001</v>
      </c>
      <c r="X39" s="6">
        <v>228.065</v>
      </c>
      <c r="Y39" s="6">
        <v>232.72499999999999</v>
      </c>
      <c r="Z39" s="6">
        <v>7.766</v>
      </c>
      <c r="AA39" s="7">
        <v>3.8399999999999997E-2</v>
      </c>
      <c r="AB39" s="6">
        <v>22.725000000000001</v>
      </c>
      <c r="AC39" s="7">
        <v>0.10822</v>
      </c>
    </row>
    <row r="40" spans="1:29" hidden="1" x14ac:dyDescent="0.2">
      <c r="A40" s="5" t="s">
        <v>140</v>
      </c>
      <c r="B40" s="5" t="s">
        <v>141</v>
      </c>
      <c r="C40" s="5" t="s">
        <v>142</v>
      </c>
      <c r="D40" s="5" t="s">
        <v>102</v>
      </c>
      <c r="E40" s="5" t="s">
        <v>41</v>
      </c>
      <c r="F40" s="6">
        <v>22924.87</v>
      </c>
      <c r="G40" s="6">
        <v>23119.86</v>
      </c>
      <c r="H40" s="6">
        <v>23408.625</v>
      </c>
      <c r="I40" s="6">
        <v>23574.273000000001</v>
      </c>
      <c r="J40" s="6">
        <v>23862.838</v>
      </c>
      <c r="K40" s="6">
        <v>24095.395</v>
      </c>
      <c r="L40" s="6">
        <v>24411.591</v>
      </c>
      <c r="M40" s="6">
        <v>24700.344000000001</v>
      </c>
      <c r="N40" s="6">
        <v>24982.697</v>
      </c>
      <c r="O40" s="6">
        <v>25183.462</v>
      </c>
      <c r="P40" s="6">
        <v>25224</v>
      </c>
      <c r="Q40" s="6">
        <v>25300.38</v>
      </c>
      <c r="R40" s="6">
        <v>25273.848000000002</v>
      </c>
      <c r="S40" s="6">
        <v>25304.55</v>
      </c>
      <c r="T40" s="6">
        <v>25469.072</v>
      </c>
      <c r="U40" s="6">
        <v>25537.200000000001</v>
      </c>
      <c r="V40" s="6">
        <v>25641.923999999999</v>
      </c>
      <c r="W40" s="6">
        <v>25754.547999999999</v>
      </c>
      <c r="X40" s="6">
        <v>25949.851999999999</v>
      </c>
      <c r="Y40" s="6">
        <v>26086.98</v>
      </c>
      <c r="Z40" s="6">
        <v>2299.13</v>
      </c>
      <c r="AA40" s="7">
        <v>0.10029</v>
      </c>
      <c r="AB40" s="6">
        <v>862.98</v>
      </c>
      <c r="AC40" s="7">
        <v>3.4209999999999997E-2</v>
      </c>
    </row>
    <row r="41" spans="1:29" hidden="1" x14ac:dyDescent="0.2">
      <c r="A41" s="5" t="s">
        <v>143</v>
      </c>
      <c r="B41" s="5" t="s">
        <v>144</v>
      </c>
      <c r="C41" s="5" t="s">
        <v>145</v>
      </c>
      <c r="D41" s="5" t="s">
        <v>49</v>
      </c>
      <c r="E41" s="5" t="s">
        <v>41</v>
      </c>
      <c r="F41" s="6">
        <v>24021.121999999999</v>
      </c>
      <c r="G41" s="6">
        <v>24502.984</v>
      </c>
      <c r="H41" s="6">
        <v>25053.732</v>
      </c>
      <c r="I41" s="6">
        <v>25615.37</v>
      </c>
      <c r="J41" s="6">
        <v>26075.137999999999</v>
      </c>
      <c r="K41" s="6">
        <v>26727.985000000001</v>
      </c>
      <c r="L41" s="6">
        <v>27510.780999999999</v>
      </c>
      <c r="M41" s="6">
        <v>28201.136999999999</v>
      </c>
      <c r="N41" s="6">
        <v>28865.994999999999</v>
      </c>
      <c r="O41" s="6">
        <v>29474.679</v>
      </c>
      <c r="P41" s="6">
        <v>29984</v>
      </c>
      <c r="Q41" s="6">
        <v>30227.827000000001</v>
      </c>
      <c r="R41" s="6">
        <v>30741.203000000001</v>
      </c>
      <c r="S41" s="6">
        <v>31270.065999999999</v>
      </c>
      <c r="T41" s="6">
        <v>31787.481</v>
      </c>
      <c r="U41" s="6">
        <v>32501.758999999998</v>
      </c>
      <c r="V41" s="6">
        <v>33044.317000000003</v>
      </c>
      <c r="W41" s="6">
        <v>33630.980000000003</v>
      </c>
      <c r="X41" s="6">
        <v>34361.667000000001</v>
      </c>
      <c r="Y41" s="6">
        <v>35029.493999999999</v>
      </c>
      <c r="Z41" s="6">
        <v>5962.8779999999997</v>
      </c>
      <c r="AA41" s="7">
        <v>0.24823000000000001</v>
      </c>
      <c r="AB41" s="6">
        <v>5045.4939999999997</v>
      </c>
      <c r="AC41" s="7">
        <v>0.16827</v>
      </c>
    </row>
    <row r="42" spans="1:29" hidden="1" x14ac:dyDescent="0.2">
      <c r="A42" s="5" t="s">
        <v>146</v>
      </c>
      <c r="B42" s="5" t="s">
        <v>147</v>
      </c>
      <c r="C42" s="5" t="s">
        <v>148</v>
      </c>
      <c r="D42" s="5" t="s">
        <v>40</v>
      </c>
      <c r="E42" s="5" t="s">
        <v>41</v>
      </c>
      <c r="F42" s="6">
        <v>8288.82</v>
      </c>
      <c r="G42" s="6">
        <v>8388.4650000000001</v>
      </c>
      <c r="H42" s="6">
        <v>8458.9</v>
      </c>
      <c r="I42" s="6">
        <v>8502.0429999999997</v>
      </c>
      <c r="J42" s="6">
        <v>8586.0499999999993</v>
      </c>
      <c r="K42" s="6">
        <v>8690.0650000000005</v>
      </c>
      <c r="L42" s="6">
        <v>8817.0840000000007</v>
      </c>
      <c r="M42" s="6">
        <v>8936.9210000000003</v>
      </c>
      <c r="N42" s="6">
        <v>9057.268</v>
      </c>
      <c r="O42" s="6">
        <v>9111.1479999999992</v>
      </c>
      <c r="P42" s="6">
        <v>9138</v>
      </c>
      <c r="Q42" s="6">
        <v>9163.15</v>
      </c>
      <c r="R42" s="6">
        <v>9160.259</v>
      </c>
      <c r="S42" s="6">
        <v>9097.5679999999993</v>
      </c>
      <c r="T42" s="6">
        <v>9121.9159999999993</v>
      </c>
      <c r="U42" s="6">
        <v>9131.8230000000003</v>
      </c>
      <c r="V42" s="6">
        <v>9144.17</v>
      </c>
      <c r="W42" s="6">
        <v>9179.2459999999992</v>
      </c>
      <c r="X42" s="6">
        <v>9229.3790000000008</v>
      </c>
      <c r="Y42" s="6">
        <v>9286.4670000000006</v>
      </c>
      <c r="Z42" s="6">
        <v>849.18</v>
      </c>
      <c r="AA42" s="7">
        <v>0.10245</v>
      </c>
      <c r="AB42" s="6">
        <v>148.46700000000001</v>
      </c>
      <c r="AC42" s="7">
        <v>1.6250000000000001E-2</v>
      </c>
    </row>
    <row r="43" spans="1:29" hidden="1" x14ac:dyDescent="0.2">
      <c r="A43" s="5" t="s">
        <v>149</v>
      </c>
      <c r="B43" s="5" t="s">
        <v>150</v>
      </c>
      <c r="C43" s="5" t="s">
        <v>151</v>
      </c>
      <c r="D43" s="5" t="s">
        <v>40</v>
      </c>
      <c r="E43" s="5" t="s">
        <v>41</v>
      </c>
      <c r="F43" s="6">
        <v>4980.0389999999998</v>
      </c>
      <c r="G43" s="6">
        <v>5050.7269999999999</v>
      </c>
      <c r="H43" s="6">
        <v>5102.857</v>
      </c>
      <c r="I43" s="6">
        <v>5138.5280000000002</v>
      </c>
      <c r="J43" s="6">
        <v>5198.7510000000002</v>
      </c>
      <c r="K43" s="6">
        <v>5270.6440000000002</v>
      </c>
      <c r="L43" s="6">
        <v>5357.4380000000001</v>
      </c>
      <c r="M43" s="6">
        <v>5439.4560000000001</v>
      </c>
      <c r="N43" s="6">
        <v>5522.0370000000003</v>
      </c>
      <c r="O43" s="6">
        <v>5563.567</v>
      </c>
      <c r="P43" s="6">
        <v>5589</v>
      </c>
      <c r="Q43" s="6">
        <v>5594.02</v>
      </c>
      <c r="R43" s="6">
        <v>5624.6589999999997</v>
      </c>
      <c r="S43" s="6">
        <v>5618.3429999999998</v>
      </c>
      <c r="T43" s="6">
        <v>5645.5559999999996</v>
      </c>
      <c r="U43" s="6">
        <v>5659.5069999999996</v>
      </c>
      <c r="V43" s="6">
        <v>5665.4530000000004</v>
      </c>
      <c r="W43" s="6">
        <v>5690.5839999999998</v>
      </c>
      <c r="X43" s="6">
        <v>5698.9790000000003</v>
      </c>
      <c r="Y43" s="6">
        <v>5769.1090000000004</v>
      </c>
      <c r="Z43" s="6">
        <v>608.96100000000001</v>
      </c>
      <c r="AA43" s="7">
        <v>0.12228</v>
      </c>
      <c r="AB43" s="6">
        <v>180.10900000000001</v>
      </c>
      <c r="AC43" s="7">
        <v>3.2230000000000002E-2</v>
      </c>
    </row>
    <row r="44" spans="1:29" hidden="1" x14ac:dyDescent="0.2">
      <c r="A44" s="5" t="s">
        <v>152</v>
      </c>
      <c r="B44" s="5" t="s">
        <v>153</v>
      </c>
      <c r="C44" s="5" t="s">
        <v>154</v>
      </c>
      <c r="D44" s="5" t="s">
        <v>49</v>
      </c>
      <c r="E44" s="5" t="s">
        <v>41</v>
      </c>
      <c r="F44" s="6">
        <v>8336.5709999999999</v>
      </c>
      <c r="G44" s="6">
        <v>8655.3760000000002</v>
      </c>
      <c r="H44" s="6">
        <v>8997.6299999999992</v>
      </c>
      <c r="I44" s="6">
        <v>9343.4320000000007</v>
      </c>
      <c r="J44" s="6">
        <v>9651.0849999999991</v>
      </c>
      <c r="K44" s="6">
        <v>10029.833000000001</v>
      </c>
      <c r="L44" s="6">
        <v>10458.611999999999</v>
      </c>
      <c r="M44" s="6">
        <v>10853.607</v>
      </c>
      <c r="N44" s="6">
        <v>11239.62</v>
      </c>
      <c r="O44" s="6">
        <v>11603.957</v>
      </c>
      <c r="P44" s="6">
        <v>11929</v>
      </c>
      <c r="Q44" s="6">
        <v>12242.326999999999</v>
      </c>
      <c r="R44" s="6">
        <v>12347.624</v>
      </c>
      <c r="S44" s="6">
        <v>12606.561</v>
      </c>
      <c r="T44" s="6">
        <v>12674.859</v>
      </c>
      <c r="U44" s="6">
        <v>13032.67</v>
      </c>
      <c r="V44" s="6">
        <v>13232.023999999999</v>
      </c>
      <c r="W44" s="6">
        <v>13683.138000000001</v>
      </c>
      <c r="X44" s="6">
        <v>14375.258</v>
      </c>
      <c r="Y44" s="6">
        <v>14876.031999999999</v>
      </c>
      <c r="Z44" s="6">
        <v>3592.4290000000001</v>
      </c>
      <c r="AA44" s="7">
        <v>0.43092000000000003</v>
      </c>
      <c r="AB44" s="6">
        <v>2947.0320000000002</v>
      </c>
      <c r="AC44" s="7">
        <v>0.24704999999999999</v>
      </c>
    </row>
    <row r="45" spans="1:29" hidden="1" x14ac:dyDescent="0.2">
      <c r="A45" s="5" t="s">
        <v>155</v>
      </c>
      <c r="B45" s="5" t="s">
        <v>156</v>
      </c>
      <c r="C45" s="5" t="s">
        <v>157</v>
      </c>
      <c r="D45" s="5" t="s">
        <v>49</v>
      </c>
      <c r="E45" s="5" t="s">
        <v>41</v>
      </c>
      <c r="F45" s="6">
        <v>2072.4969999999998</v>
      </c>
      <c r="G45" s="6">
        <v>2110.1550000000002</v>
      </c>
      <c r="H45" s="6">
        <v>2151.1950000000002</v>
      </c>
      <c r="I45" s="6">
        <v>2194.8719999999998</v>
      </c>
      <c r="J45" s="6">
        <v>2239.047</v>
      </c>
      <c r="K45" s="6">
        <v>2291.0709999999999</v>
      </c>
      <c r="L45" s="6">
        <v>2351.2570000000001</v>
      </c>
      <c r="M45" s="6">
        <v>2400.2399999999998</v>
      </c>
      <c r="N45" s="6">
        <v>2458.8539999999998</v>
      </c>
      <c r="O45" s="6">
        <v>2498.268</v>
      </c>
      <c r="P45" s="6">
        <v>2528</v>
      </c>
      <c r="Q45" s="6">
        <v>2527.2260000000001</v>
      </c>
      <c r="R45" s="6">
        <v>2534.0320000000002</v>
      </c>
      <c r="S45" s="6">
        <v>2532.7040000000002</v>
      </c>
      <c r="T45" s="6">
        <v>2530.8490000000002</v>
      </c>
      <c r="U45" s="6">
        <v>2545.7930000000001</v>
      </c>
      <c r="V45" s="6">
        <v>2545.2080000000001</v>
      </c>
      <c r="W45" s="6">
        <v>2540.8649999999998</v>
      </c>
      <c r="X45" s="6">
        <v>2550.6590000000001</v>
      </c>
      <c r="Y45" s="6">
        <v>2603.4090000000001</v>
      </c>
      <c r="Z45" s="6">
        <v>455.50299999999999</v>
      </c>
      <c r="AA45" s="7">
        <v>0.21978</v>
      </c>
      <c r="AB45" s="6">
        <v>75.409000000000006</v>
      </c>
      <c r="AC45" s="7">
        <v>2.9829999999999999E-2</v>
      </c>
    </row>
    <row r="46" spans="1:29" hidden="1" x14ac:dyDescent="0.2">
      <c r="A46" s="5" t="s">
        <v>158</v>
      </c>
      <c r="B46" s="5" t="s">
        <v>159</v>
      </c>
      <c r="C46" s="5" t="s">
        <v>160</v>
      </c>
      <c r="D46" s="5" t="s">
        <v>102</v>
      </c>
      <c r="E46" s="5" t="s">
        <v>41</v>
      </c>
      <c r="F46" s="6">
        <v>4133.5619999999999</v>
      </c>
      <c r="G46" s="6">
        <v>4242.5060000000003</v>
      </c>
      <c r="H46" s="6">
        <v>4364.7049999999999</v>
      </c>
      <c r="I46" s="6">
        <v>4441.5590000000002</v>
      </c>
      <c r="J46" s="6">
        <v>4552.5140000000001</v>
      </c>
      <c r="K46" s="6">
        <v>4710.1779999999999</v>
      </c>
      <c r="L46" s="6">
        <v>4844.1059999999998</v>
      </c>
      <c r="M46" s="6">
        <v>4966.8419999999996</v>
      </c>
      <c r="N46" s="6">
        <v>5086.7049999999999</v>
      </c>
      <c r="O46" s="6">
        <v>5163.232</v>
      </c>
      <c r="P46" s="6">
        <v>5235</v>
      </c>
      <c r="Q46" s="6">
        <v>5247.1509999999998</v>
      </c>
      <c r="R46" s="6">
        <v>5258.585</v>
      </c>
      <c r="S46" s="6">
        <v>5267.6620000000003</v>
      </c>
      <c r="T46" s="6">
        <v>5284.4449999999997</v>
      </c>
      <c r="U46" s="6">
        <v>5307.49</v>
      </c>
      <c r="V46" s="6">
        <v>5341.69</v>
      </c>
      <c r="W46" s="6">
        <v>5379.4549999999999</v>
      </c>
      <c r="X46" s="6">
        <v>5422.8220000000001</v>
      </c>
      <c r="Y46" s="6">
        <v>5462.2579999999998</v>
      </c>
      <c r="Z46" s="6">
        <v>1101.4380000000001</v>
      </c>
      <c r="AA46" s="7">
        <v>0.26645999999999997</v>
      </c>
      <c r="AB46" s="6">
        <v>227.25800000000001</v>
      </c>
      <c r="AC46" s="7">
        <v>4.3409999999999997E-2</v>
      </c>
    </row>
    <row r="47" spans="1:29" hidden="1" x14ac:dyDescent="0.2">
      <c r="A47" s="5" t="s">
        <v>161</v>
      </c>
      <c r="B47" s="5" t="s">
        <v>162</v>
      </c>
      <c r="C47" s="5" t="s">
        <v>163</v>
      </c>
      <c r="D47" s="5" t="s">
        <v>62</v>
      </c>
      <c r="E47" s="5" t="s">
        <v>41</v>
      </c>
      <c r="F47" s="6">
        <v>7286.3130000000001</v>
      </c>
      <c r="G47" s="6">
        <v>7342.2709999999997</v>
      </c>
      <c r="H47" s="6">
        <v>7373.1589999999997</v>
      </c>
      <c r="I47" s="6">
        <v>7429.1329999999998</v>
      </c>
      <c r="J47" s="6">
        <v>7487.75</v>
      </c>
      <c r="K47" s="6">
        <v>7565.4530000000004</v>
      </c>
      <c r="L47" s="6">
        <v>7675.0410000000002</v>
      </c>
      <c r="M47" s="6">
        <v>7788.8029999999999</v>
      </c>
      <c r="N47" s="6">
        <v>7855.2070000000003</v>
      </c>
      <c r="O47" s="6">
        <v>7910.3860000000004</v>
      </c>
      <c r="P47" s="6">
        <v>7952</v>
      </c>
      <c r="Q47" s="6">
        <v>7971.6989999999996</v>
      </c>
      <c r="R47" s="6">
        <v>7972.8270000000002</v>
      </c>
      <c r="S47" s="6">
        <v>7976.5619999999999</v>
      </c>
      <c r="T47" s="6">
        <v>7986.3410000000003</v>
      </c>
      <c r="U47" s="6">
        <v>8026.17</v>
      </c>
      <c r="V47" s="6">
        <v>8055.9679999999998</v>
      </c>
      <c r="W47" s="6">
        <v>8064.7160000000003</v>
      </c>
      <c r="X47" s="6">
        <v>8034.3959999999997</v>
      </c>
      <c r="Y47" s="6">
        <v>8058.9049999999997</v>
      </c>
      <c r="Z47" s="6">
        <v>665.68700000000001</v>
      </c>
      <c r="AA47" s="7">
        <v>9.1359999999999997E-2</v>
      </c>
      <c r="AB47" s="6">
        <v>106.905</v>
      </c>
      <c r="AC47" s="7">
        <v>1.3440000000000001E-2</v>
      </c>
    </row>
    <row r="48" spans="1:29" hidden="1" x14ac:dyDescent="0.2">
      <c r="A48" s="5" t="s">
        <v>164</v>
      </c>
      <c r="B48" s="5" t="s">
        <v>165</v>
      </c>
      <c r="C48" s="5" t="s">
        <v>166</v>
      </c>
      <c r="D48" s="5" t="s">
        <v>91</v>
      </c>
      <c r="E48" s="5" t="s">
        <v>41</v>
      </c>
      <c r="F48" s="6">
        <v>2725.9720000000002</v>
      </c>
      <c r="G48" s="6">
        <v>2764.81</v>
      </c>
      <c r="H48" s="6">
        <v>2802.33</v>
      </c>
      <c r="I48" s="6">
        <v>2873.567</v>
      </c>
      <c r="J48" s="6">
        <v>2933.2570000000001</v>
      </c>
      <c r="K48" s="6">
        <v>3002.9279999999999</v>
      </c>
      <c r="L48" s="6">
        <v>3048.2040000000002</v>
      </c>
      <c r="M48" s="6">
        <v>3146.0030000000002</v>
      </c>
      <c r="N48" s="6">
        <v>3236.4760000000001</v>
      </c>
      <c r="O48" s="6">
        <v>3331.7159999999999</v>
      </c>
      <c r="P48" s="6">
        <v>3335</v>
      </c>
      <c r="Q48" s="6">
        <v>3373.913</v>
      </c>
      <c r="R48" s="6">
        <v>3414.4169999999999</v>
      </c>
      <c r="S48" s="6">
        <v>3452.5219999999999</v>
      </c>
      <c r="T48" s="6">
        <v>3516.3780000000002</v>
      </c>
      <c r="U48" s="6">
        <v>3584.34</v>
      </c>
      <c r="V48" s="6">
        <v>3653.058</v>
      </c>
      <c r="W48" s="6">
        <v>3733.5509999999999</v>
      </c>
      <c r="X48" s="6">
        <v>3848.864</v>
      </c>
      <c r="Y48" s="6">
        <v>3996.0279999999998</v>
      </c>
      <c r="Z48" s="6">
        <v>609.02800000000002</v>
      </c>
      <c r="AA48" s="7">
        <v>0.22342000000000001</v>
      </c>
      <c r="AB48" s="6">
        <v>661.02800000000002</v>
      </c>
      <c r="AC48" s="7">
        <v>0.19821</v>
      </c>
    </row>
    <row r="49" spans="1:29" hidden="1" x14ac:dyDescent="0.2">
      <c r="A49" s="5" t="s">
        <v>167</v>
      </c>
      <c r="B49" s="5" t="s">
        <v>168</v>
      </c>
      <c r="C49" s="5" t="s">
        <v>169</v>
      </c>
      <c r="D49" s="5" t="s">
        <v>66</v>
      </c>
      <c r="E49" s="5" t="s">
        <v>41</v>
      </c>
      <c r="F49" s="6">
        <v>29527.164000000001</v>
      </c>
      <c r="G49" s="6">
        <v>29446.182000000001</v>
      </c>
      <c r="H49" s="6">
        <v>29493</v>
      </c>
      <c r="I49" s="6">
        <v>29493.073</v>
      </c>
      <c r="J49" s="6">
        <v>29518.506000000001</v>
      </c>
      <c r="K49" s="6">
        <v>29560.705999999998</v>
      </c>
      <c r="L49" s="6">
        <v>29788.82</v>
      </c>
      <c r="M49" s="6">
        <v>29857.496999999999</v>
      </c>
      <c r="N49" s="6">
        <v>29741.902999999998</v>
      </c>
      <c r="O49" s="6">
        <v>29497.994999999999</v>
      </c>
      <c r="P49" s="6">
        <v>29221</v>
      </c>
      <c r="Q49" s="6">
        <v>29262.244999999999</v>
      </c>
      <c r="R49" s="6">
        <v>29260.993999999999</v>
      </c>
      <c r="S49" s="6">
        <v>29264.902999999998</v>
      </c>
      <c r="T49" s="6">
        <v>29269.56</v>
      </c>
      <c r="U49" s="6">
        <v>29303.695</v>
      </c>
      <c r="V49" s="6">
        <v>29457.249</v>
      </c>
      <c r="W49" s="6">
        <v>29621.242999999999</v>
      </c>
      <c r="X49" s="6">
        <v>29660.003000000001</v>
      </c>
      <c r="Y49" s="6">
        <v>29700.151999999998</v>
      </c>
      <c r="Z49" s="6">
        <v>-306.16399999999999</v>
      </c>
      <c r="AA49" s="7" t="s">
        <v>1347</v>
      </c>
      <c r="AB49" s="6">
        <v>479.15199999999999</v>
      </c>
      <c r="AC49" s="7">
        <v>1.6400000000000001E-2</v>
      </c>
    </row>
    <row r="50" spans="1:29" hidden="1" x14ac:dyDescent="0.2">
      <c r="A50" s="5" t="s">
        <v>171</v>
      </c>
      <c r="B50" s="5" t="s">
        <v>172</v>
      </c>
      <c r="C50" s="5" t="s">
        <v>173</v>
      </c>
      <c r="D50" s="5" t="s">
        <v>49</v>
      </c>
      <c r="E50" s="5" t="s">
        <v>41</v>
      </c>
      <c r="F50" s="6">
        <v>1666.4670000000001</v>
      </c>
      <c r="G50" s="6">
        <v>1646.3489999999999</v>
      </c>
      <c r="H50" s="6">
        <v>1645.97</v>
      </c>
      <c r="I50" s="6">
        <v>1660.386</v>
      </c>
      <c r="J50" s="6">
        <v>1674.1759999999999</v>
      </c>
      <c r="K50" s="6">
        <v>1685.0550000000001</v>
      </c>
      <c r="L50" s="6">
        <v>1701.39</v>
      </c>
      <c r="M50" s="6">
        <v>1698.7570000000001</v>
      </c>
      <c r="N50" s="6">
        <v>1718.7460000000001</v>
      </c>
      <c r="O50" s="6">
        <v>1687.2049999999999</v>
      </c>
      <c r="P50" s="6">
        <v>1715</v>
      </c>
      <c r="Q50" s="6">
        <v>1713.93</v>
      </c>
      <c r="R50" s="6">
        <v>1712.7840000000001</v>
      </c>
      <c r="S50" s="6">
        <v>1711.7149999999999</v>
      </c>
      <c r="T50" s="6">
        <v>1699.8489999999999</v>
      </c>
      <c r="U50" s="6">
        <v>1705.4580000000001</v>
      </c>
      <c r="V50" s="6">
        <v>1706.385</v>
      </c>
      <c r="W50" s="6">
        <v>1691.9010000000001</v>
      </c>
      <c r="X50" s="6">
        <v>1699.069</v>
      </c>
      <c r="Y50" s="6">
        <v>1710.8219999999999</v>
      </c>
      <c r="Z50" s="6">
        <v>48.533000000000001</v>
      </c>
      <c r="AA50" s="7">
        <v>2.912E-2</v>
      </c>
      <c r="AB50" s="6">
        <v>-4.1779999999999999</v>
      </c>
      <c r="AC50" s="7" t="s">
        <v>1348</v>
      </c>
    </row>
    <row r="51" spans="1:29" hidden="1" x14ac:dyDescent="0.2">
      <c r="A51" s="5" t="s">
        <v>175</v>
      </c>
      <c r="B51" s="5" t="s">
        <v>176</v>
      </c>
      <c r="C51" s="5" t="s">
        <v>177</v>
      </c>
      <c r="D51" s="5" t="s">
        <v>62</v>
      </c>
      <c r="E51" s="5" t="s">
        <v>41</v>
      </c>
      <c r="F51" s="6">
        <v>3943.018</v>
      </c>
      <c r="G51" s="6">
        <v>4025.6190000000001</v>
      </c>
      <c r="H51" s="6">
        <v>4115.6490000000003</v>
      </c>
      <c r="I51" s="6">
        <v>4213.9210000000003</v>
      </c>
      <c r="J51" s="6">
        <v>4344.1809999999996</v>
      </c>
      <c r="K51" s="6">
        <v>4503.5010000000002</v>
      </c>
      <c r="L51" s="6">
        <v>4604.7960000000003</v>
      </c>
      <c r="M51" s="6">
        <v>4704.4989999999998</v>
      </c>
      <c r="N51" s="6">
        <v>4803.8649999999998</v>
      </c>
      <c r="O51" s="6">
        <v>4905.33</v>
      </c>
      <c r="P51" s="6">
        <v>4975</v>
      </c>
      <c r="Q51" s="6">
        <v>5000.3760000000002</v>
      </c>
      <c r="R51" s="6">
        <v>5020.0200000000004</v>
      </c>
      <c r="S51" s="6">
        <v>5035.558</v>
      </c>
      <c r="T51" s="6">
        <v>5176.2330000000002</v>
      </c>
      <c r="U51" s="6">
        <v>5225.1980000000003</v>
      </c>
      <c r="V51" s="6">
        <v>5282.4949999999999</v>
      </c>
      <c r="W51" s="6">
        <v>5344.701</v>
      </c>
      <c r="X51" s="6">
        <v>5406.7780000000002</v>
      </c>
      <c r="Y51" s="6">
        <v>5468.7169999999996</v>
      </c>
      <c r="Z51" s="6">
        <v>1031.982</v>
      </c>
      <c r="AA51" s="7">
        <v>0.26172000000000001</v>
      </c>
      <c r="AB51" s="6">
        <v>493.71699999999998</v>
      </c>
      <c r="AC51" s="7">
        <v>9.9239999999999995E-2</v>
      </c>
    </row>
    <row r="52" spans="1:29" hidden="1" x14ac:dyDescent="0.2">
      <c r="A52" s="5" t="s">
        <v>178</v>
      </c>
      <c r="B52" s="5" t="s">
        <v>179</v>
      </c>
      <c r="C52" s="5" t="s">
        <v>180</v>
      </c>
      <c r="D52" s="5" t="s">
        <v>49</v>
      </c>
      <c r="E52" s="5" t="s">
        <v>41</v>
      </c>
      <c r="F52" s="6">
        <v>440.35500000000002</v>
      </c>
      <c r="G52" s="6">
        <v>434.72699999999998</v>
      </c>
      <c r="H52" s="6">
        <v>434.30900000000003</v>
      </c>
      <c r="I52" s="6">
        <v>437.62299999999999</v>
      </c>
      <c r="J52" s="6">
        <v>440.70100000000002</v>
      </c>
      <c r="K52" s="6">
        <v>442.63299999999998</v>
      </c>
      <c r="L52" s="6">
        <v>446.73500000000001</v>
      </c>
      <c r="M52" s="6">
        <v>446.66300000000001</v>
      </c>
      <c r="N52" s="6">
        <v>451.596</v>
      </c>
      <c r="O52" s="6">
        <v>443.01900000000001</v>
      </c>
      <c r="P52" s="6">
        <v>450</v>
      </c>
      <c r="Q52" s="6">
        <v>455.90699999999998</v>
      </c>
      <c r="R52" s="6">
        <v>454.17899999999997</v>
      </c>
      <c r="S52" s="6">
        <v>461.166</v>
      </c>
      <c r="T52" s="6">
        <v>470.90899999999999</v>
      </c>
      <c r="U52" s="6">
        <v>472.80599999999998</v>
      </c>
      <c r="V52" s="6">
        <v>475.536</v>
      </c>
      <c r="W52" s="6">
        <v>483.43599999999998</v>
      </c>
      <c r="X52" s="6">
        <v>485.28399999999999</v>
      </c>
      <c r="Y52" s="6">
        <v>492.59100000000001</v>
      </c>
      <c r="Z52" s="6">
        <v>9.6449999999999996</v>
      </c>
      <c r="AA52" s="7">
        <v>2.1899999999999999E-2</v>
      </c>
      <c r="AB52" s="6">
        <v>42.591000000000001</v>
      </c>
      <c r="AC52" s="7">
        <v>9.4649999999999998E-2</v>
      </c>
    </row>
    <row r="53" spans="1:29" hidden="1" x14ac:dyDescent="0.2">
      <c r="A53" s="5" t="s">
        <v>182</v>
      </c>
      <c r="B53" s="5" t="s">
        <v>183</v>
      </c>
      <c r="C53" s="5" t="s">
        <v>184</v>
      </c>
      <c r="D53" s="5" t="s">
        <v>49</v>
      </c>
      <c r="E53" s="5" t="s">
        <v>41</v>
      </c>
      <c r="F53" s="6">
        <v>385.83800000000002</v>
      </c>
      <c r="G53" s="6">
        <v>392.279</v>
      </c>
      <c r="H53" s="6">
        <v>399.36099999999999</v>
      </c>
      <c r="I53" s="6">
        <v>406.92599999999999</v>
      </c>
      <c r="J53" s="6">
        <v>414.64</v>
      </c>
      <c r="K53" s="6">
        <v>423.75599999999997</v>
      </c>
      <c r="L53" s="6">
        <v>434.32900000000001</v>
      </c>
      <c r="M53" s="6">
        <v>442.87200000000001</v>
      </c>
      <c r="N53" s="6">
        <v>453.24400000000003</v>
      </c>
      <c r="O53" s="6">
        <v>459.99599999999998</v>
      </c>
      <c r="P53" s="6">
        <v>465</v>
      </c>
      <c r="Q53" s="6">
        <v>466.91500000000002</v>
      </c>
      <c r="R53" s="6">
        <v>467.84199999999998</v>
      </c>
      <c r="S53" s="6">
        <v>467.70100000000002</v>
      </c>
      <c r="T53" s="6">
        <v>471.03699999999998</v>
      </c>
      <c r="U53" s="6">
        <v>473.15100000000001</v>
      </c>
      <c r="V53" s="6">
        <v>472.96699999999998</v>
      </c>
      <c r="W53" s="6">
        <v>477.87200000000001</v>
      </c>
      <c r="X53" s="6">
        <v>484.38</v>
      </c>
      <c r="Y53" s="6">
        <v>487.21899999999999</v>
      </c>
      <c r="Z53" s="6">
        <v>79.162000000000006</v>
      </c>
      <c r="AA53" s="7">
        <v>0.20516999999999999</v>
      </c>
      <c r="AB53" s="6">
        <v>22.219000000000001</v>
      </c>
      <c r="AC53" s="7">
        <v>4.7780000000000003E-2</v>
      </c>
    </row>
    <row r="54" spans="1:29" hidden="1" x14ac:dyDescent="0.2">
      <c r="A54" s="5" t="s">
        <v>185</v>
      </c>
      <c r="B54" s="5" t="s">
        <v>186</v>
      </c>
      <c r="C54" s="5" t="s">
        <v>187</v>
      </c>
      <c r="D54" s="5" t="s">
        <v>62</v>
      </c>
      <c r="E54" s="5" t="s">
        <v>41</v>
      </c>
      <c r="F54" s="6">
        <v>1273.5</v>
      </c>
      <c r="G54" s="6">
        <v>1272.5419999999999</v>
      </c>
      <c r="H54" s="6">
        <v>1274.336</v>
      </c>
      <c r="I54" s="6">
        <v>1278.663</v>
      </c>
      <c r="J54" s="6">
        <v>1292.1310000000001</v>
      </c>
      <c r="K54" s="6">
        <v>1314.402</v>
      </c>
      <c r="L54" s="6">
        <v>1319.558</v>
      </c>
      <c r="M54" s="6">
        <v>1324.0440000000001</v>
      </c>
      <c r="N54" s="6">
        <v>1328.4770000000001</v>
      </c>
      <c r="O54" s="6">
        <v>1332.9749999999999</v>
      </c>
      <c r="P54" s="6">
        <v>1330</v>
      </c>
      <c r="Q54" s="6">
        <v>1337.992</v>
      </c>
      <c r="R54" s="6">
        <v>1346.0340000000001</v>
      </c>
      <c r="S54" s="6">
        <v>1353.63</v>
      </c>
      <c r="T54" s="6">
        <v>1366.6790000000001</v>
      </c>
      <c r="U54" s="6">
        <v>1379.172</v>
      </c>
      <c r="V54" s="6">
        <v>1359.375</v>
      </c>
      <c r="W54" s="6">
        <v>1371.348</v>
      </c>
      <c r="X54" s="6">
        <v>1375.9770000000001</v>
      </c>
      <c r="Y54" s="6">
        <v>1382.261</v>
      </c>
      <c r="Z54" s="6">
        <v>56.5</v>
      </c>
      <c r="AA54" s="7">
        <v>4.437E-2</v>
      </c>
      <c r="AB54" s="6">
        <v>52.261000000000003</v>
      </c>
      <c r="AC54" s="7">
        <v>3.9289999999999999E-2</v>
      </c>
    </row>
    <row r="55" spans="1:29" hidden="1" x14ac:dyDescent="0.2">
      <c r="A55" s="5" t="s">
        <v>188</v>
      </c>
      <c r="B55" s="5" t="s">
        <v>189</v>
      </c>
      <c r="C55" s="5" t="s">
        <v>190</v>
      </c>
      <c r="D55" s="5" t="s">
        <v>49</v>
      </c>
      <c r="E55" s="5" t="s">
        <v>41</v>
      </c>
      <c r="F55" s="6">
        <v>4534.3360000000002</v>
      </c>
      <c r="G55" s="6">
        <v>4538.66</v>
      </c>
      <c r="H55" s="6">
        <v>4550.7690000000002</v>
      </c>
      <c r="I55" s="6">
        <v>4568.5950000000003</v>
      </c>
      <c r="J55" s="6">
        <v>4587.6509999999998</v>
      </c>
      <c r="K55" s="6">
        <v>4622.5420000000004</v>
      </c>
      <c r="L55" s="6">
        <v>4673.2079999999996</v>
      </c>
      <c r="M55" s="6">
        <v>4701.2219999999998</v>
      </c>
      <c r="N55" s="6">
        <v>4747.5969999999998</v>
      </c>
      <c r="O55" s="6">
        <v>4756.7389999999996</v>
      </c>
      <c r="P55" s="6">
        <v>4748</v>
      </c>
      <c r="Q55" s="6">
        <v>4751.6750000000002</v>
      </c>
      <c r="R55" s="6">
        <v>4761.402</v>
      </c>
      <c r="S55" s="6">
        <v>4756.7139999999999</v>
      </c>
      <c r="T55" s="6">
        <v>4783.107</v>
      </c>
      <c r="U55" s="6">
        <v>4778.3530000000001</v>
      </c>
      <c r="V55" s="6">
        <v>4757.3639999999996</v>
      </c>
      <c r="W55" s="6">
        <v>4753.0190000000002</v>
      </c>
      <c r="X55" s="6">
        <v>4779.8339999999998</v>
      </c>
      <c r="Y55" s="6">
        <v>4800.1530000000002</v>
      </c>
      <c r="Z55" s="6">
        <v>213.66399999999999</v>
      </c>
      <c r="AA55" s="7">
        <v>4.7120000000000002E-2</v>
      </c>
      <c r="AB55" s="6">
        <v>52.152999999999999</v>
      </c>
      <c r="AC55" s="7">
        <v>1.098E-2</v>
      </c>
    </row>
    <row r="56" spans="1:29" hidden="1" x14ac:dyDescent="0.2">
      <c r="A56" s="5" t="s">
        <v>192</v>
      </c>
      <c r="B56" s="5" t="s">
        <v>193</v>
      </c>
      <c r="C56" s="5" t="s">
        <v>194</v>
      </c>
      <c r="D56" s="5" t="s">
        <v>55</v>
      </c>
      <c r="E56" s="5" t="s">
        <v>41</v>
      </c>
      <c r="F56" s="6">
        <v>1782.5119999999999</v>
      </c>
      <c r="G56" s="6">
        <v>1807.5029999999999</v>
      </c>
      <c r="H56" s="6">
        <v>1836.8789999999999</v>
      </c>
      <c r="I56" s="6">
        <v>1851.4079999999999</v>
      </c>
      <c r="J56" s="6">
        <v>1889.76</v>
      </c>
      <c r="K56" s="6">
        <v>1918.4190000000001</v>
      </c>
      <c r="L56" s="6">
        <v>1959.2049999999999</v>
      </c>
      <c r="M56" s="6">
        <v>1994.6120000000001</v>
      </c>
      <c r="N56" s="6">
        <v>2024.2470000000001</v>
      </c>
      <c r="O56" s="6">
        <v>2048.9479999999999</v>
      </c>
      <c r="P56" s="6">
        <v>2058</v>
      </c>
      <c r="Q56" s="6">
        <v>2060.183</v>
      </c>
      <c r="R56" s="6">
        <v>2063.6219999999998</v>
      </c>
      <c r="S56" s="6">
        <v>2064.1759999999999</v>
      </c>
      <c r="T56" s="6">
        <v>2070.6930000000002</v>
      </c>
      <c r="U56" s="6">
        <v>2053.944</v>
      </c>
      <c r="V56" s="6">
        <v>2042.7529999999999</v>
      </c>
      <c r="W56" s="6">
        <v>2049.8040000000001</v>
      </c>
      <c r="X56" s="6">
        <v>2056.3739999999998</v>
      </c>
      <c r="Y56" s="6">
        <v>2065.88</v>
      </c>
      <c r="Z56" s="6">
        <v>275.488</v>
      </c>
      <c r="AA56" s="7">
        <v>0.15454999999999999</v>
      </c>
      <c r="AB56" s="6">
        <v>7.88</v>
      </c>
      <c r="AC56" s="7">
        <v>3.8300000000000001E-3</v>
      </c>
    </row>
    <row r="57" spans="1:29" hidden="1" x14ac:dyDescent="0.2">
      <c r="A57" s="5" t="s">
        <v>195</v>
      </c>
      <c r="B57" s="5" t="s">
        <v>196</v>
      </c>
      <c r="C57" s="5" t="s">
        <v>197</v>
      </c>
      <c r="D57" s="5" t="s">
        <v>55</v>
      </c>
      <c r="E57" s="5" t="s">
        <v>41</v>
      </c>
      <c r="F57" s="6">
        <v>1005.513</v>
      </c>
      <c r="G57" s="6">
        <v>1019.53</v>
      </c>
      <c r="H57" s="6">
        <v>1035.5740000000001</v>
      </c>
      <c r="I57" s="6">
        <v>1044.425</v>
      </c>
      <c r="J57" s="6">
        <v>1066.088</v>
      </c>
      <c r="K57" s="6">
        <v>1081.5</v>
      </c>
      <c r="L57" s="6">
        <v>1104.2449999999999</v>
      </c>
      <c r="M57" s="6">
        <v>1124.548</v>
      </c>
      <c r="N57" s="6">
        <v>1141.752</v>
      </c>
      <c r="O57" s="6">
        <v>1155.7629999999999</v>
      </c>
      <c r="P57" s="6">
        <v>1161</v>
      </c>
      <c r="Q57" s="6">
        <v>1168.2850000000001</v>
      </c>
      <c r="R57" s="6">
        <v>1171.3720000000001</v>
      </c>
      <c r="S57" s="6">
        <v>1163.5719999999999</v>
      </c>
      <c r="T57" s="6">
        <v>1165.5050000000001</v>
      </c>
      <c r="U57" s="6">
        <v>1168.3019999999999</v>
      </c>
      <c r="V57" s="6">
        <v>1165.71</v>
      </c>
      <c r="W57" s="6">
        <v>1169.1859999999999</v>
      </c>
      <c r="X57" s="6">
        <v>1174.54</v>
      </c>
      <c r="Y57" s="6">
        <v>1178.8779999999999</v>
      </c>
      <c r="Z57" s="6">
        <v>155.48699999999999</v>
      </c>
      <c r="AA57" s="7">
        <v>0.15462999999999999</v>
      </c>
      <c r="AB57" s="6">
        <v>17.878</v>
      </c>
      <c r="AC57" s="7">
        <v>1.54E-2</v>
      </c>
    </row>
    <row r="58" spans="1:29" hidden="1" x14ac:dyDescent="0.2">
      <c r="A58" s="5" t="s">
        <v>198</v>
      </c>
      <c r="B58" s="5" t="s">
        <v>199</v>
      </c>
      <c r="C58" s="5" t="s">
        <v>200</v>
      </c>
      <c r="D58" s="5" t="s">
        <v>40</v>
      </c>
      <c r="E58" s="5" t="s">
        <v>41</v>
      </c>
      <c r="F58" s="6">
        <v>765.14400000000001</v>
      </c>
      <c r="G58" s="6">
        <v>769.42200000000003</v>
      </c>
      <c r="H58" s="6">
        <v>772.43200000000002</v>
      </c>
      <c r="I58" s="6">
        <v>770.54700000000003</v>
      </c>
      <c r="J58" s="6">
        <v>778.428</v>
      </c>
      <c r="K58" s="6">
        <v>787.88300000000004</v>
      </c>
      <c r="L58" s="6">
        <v>798.21299999999997</v>
      </c>
      <c r="M58" s="6">
        <v>805.21500000000003</v>
      </c>
      <c r="N58" s="6">
        <v>809.87300000000005</v>
      </c>
      <c r="O58" s="6">
        <v>812.23699999999997</v>
      </c>
      <c r="P58" s="6">
        <v>815</v>
      </c>
      <c r="Q58" s="6">
        <v>813.74900000000002</v>
      </c>
      <c r="R58" s="6">
        <v>811.09699999999998</v>
      </c>
      <c r="S58" s="6">
        <v>813.04600000000005</v>
      </c>
      <c r="T58" s="6">
        <v>810.899</v>
      </c>
      <c r="U58" s="6">
        <v>807.82299999999998</v>
      </c>
      <c r="V58" s="6">
        <v>811.72699999999998</v>
      </c>
      <c r="W58" s="6">
        <v>816.721</v>
      </c>
      <c r="X58" s="6">
        <v>818.33900000000006</v>
      </c>
      <c r="Y58" s="6">
        <v>826.524</v>
      </c>
      <c r="Z58" s="6">
        <v>49.856000000000002</v>
      </c>
      <c r="AA58" s="7">
        <v>6.5159999999999996E-2</v>
      </c>
      <c r="AB58" s="6">
        <v>11.523999999999999</v>
      </c>
      <c r="AC58" s="7">
        <v>1.414E-2</v>
      </c>
    </row>
    <row r="59" spans="1:29" hidden="1" x14ac:dyDescent="0.2">
      <c r="A59" s="5" t="s">
        <v>201</v>
      </c>
      <c r="B59" s="5" t="s">
        <v>202</v>
      </c>
      <c r="C59" s="5" t="s">
        <v>203</v>
      </c>
      <c r="D59" s="5" t="s">
        <v>106</v>
      </c>
      <c r="E59" s="5" t="s">
        <v>41</v>
      </c>
      <c r="F59" s="6">
        <v>605.19000000000005</v>
      </c>
      <c r="G59" s="6">
        <v>605.15099999999995</v>
      </c>
      <c r="H59" s="6">
        <v>604.14400000000001</v>
      </c>
      <c r="I59" s="6">
        <v>600.41999999999996</v>
      </c>
      <c r="J59" s="6">
        <v>602.44399999999996</v>
      </c>
      <c r="K59" s="6">
        <v>602.30399999999997</v>
      </c>
      <c r="L59" s="6">
        <v>607.846</v>
      </c>
      <c r="M59" s="6">
        <v>615.14400000000001</v>
      </c>
      <c r="N59" s="6">
        <v>624.23299999999995</v>
      </c>
      <c r="O59" s="6">
        <v>629.21600000000001</v>
      </c>
      <c r="P59" s="6">
        <v>631</v>
      </c>
      <c r="Q59" s="6">
        <v>639.35599999999999</v>
      </c>
      <c r="R59" s="6">
        <v>641.42600000000004</v>
      </c>
      <c r="S59" s="6">
        <v>650.51499999999999</v>
      </c>
      <c r="T59" s="6">
        <v>651.327</v>
      </c>
      <c r="U59" s="6">
        <v>653.69500000000005</v>
      </c>
      <c r="V59" s="6">
        <v>653.47299999999996</v>
      </c>
      <c r="W59" s="6">
        <v>659.97299999999996</v>
      </c>
      <c r="X59" s="6">
        <v>660.04</v>
      </c>
      <c r="Y59" s="6">
        <v>663.08399999999995</v>
      </c>
      <c r="Z59" s="6">
        <v>25.81</v>
      </c>
      <c r="AA59" s="7">
        <v>4.265E-2</v>
      </c>
      <c r="AB59" s="6">
        <v>32.084000000000003</v>
      </c>
      <c r="AC59" s="7">
        <v>5.0849999999999999E-2</v>
      </c>
    </row>
    <row r="60" spans="1:29" hidden="1" x14ac:dyDescent="0.2">
      <c r="A60" s="5" t="s">
        <v>205</v>
      </c>
      <c r="B60" s="5" t="s">
        <v>206</v>
      </c>
      <c r="C60" s="5" t="s">
        <v>207</v>
      </c>
      <c r="D60" s="5" t="s">
        <v>55</v>
      </c>
      <c r="E60" s="5" t="s">
        <v>41</v>
      </c>
      <c r="F60" s="6">
        <v>3662.5520000000001</v>
      </c>
      <c r="G60" s="6">
        <v>3722.2959999999998</v>
      </c>
      <c r="H60" s="6">
        <v>3802.4839999999999</v>
      </c>
      <c r="I60" s="6">
        <v>3869.73</v>
      </c>
      <c r="J60" s="6">
        <v>3945.442</v>
      </c>
      <c r="K60" s="6">
        <v>4048.279</v>
      </c>
      <c r="L60" s="6">
        <v>4147.8760000000002</v>
      </c>
      <c r="M60" s="6">
        <v>4239.768</v>
      </c>
      <c r="N60" s="6">
        <v>4312.4629999999997</v>
      </c>
      <c r="O60" s="6">
        <v>4360.9870000000001</v>
      </c>
      <c r="P60" s="6">
        <v>4379</v>
      </c>
      <c r="Q60" s="6">
        <v>4411.3429999999998</v>
      </c>
      <c r="R60" s="6">
        <v>4451.076</v>
      </c>
      <c r="S60" s="6">
        <v>4473.973</v>
      </c>
      <c r="T60" s="6">
        <v>4494.0209999999997</v>
      </c>
      <c r="U60" s="6">
        <v>4529.3860000000004</v>
      </c>
      <c r="V60" s="6">
        <v>4541.5919999999996</v>
      </c>
      <c r="W60" s="6">
        <v>4598.2439999999997</v>
      </c>
      <c r="X60" s="6">
        <v>4646.1080000000002</v>
      </c>
      <c r="Y60" s="6">
        <v>4698.3919999999998</v>
      </c>
      <c r="Z60" s="6">
        <v>716.44799999999998</v>
      </c>
      <c r="AA60" s="7">
        <v>0.19561000000000001</v>
      </c>
      <c r="AB60" s="6">
        <v>319.392</v>
      </c>
      <c r="AC60" s="7">
        <v>7.2940000000000005E-2</v>
      </c>
    </row>
    <row r="61" spans="1:29" hidden="1" x14ac:dyDescent="0.2">
      <c r="A61" s="5" t="s">
        <v>208</v>
      </c>
      <c r="B61" s="5" t="s">
        <v>209</v>
      </c>
      <c r="C61" s="5" t="s">
        <v>210</v>
      </c>
      <c r="D61" s="5" t="s">
        <v>102</v>
      </c>
      <c r="E61" s="5" t="s">
        <v>41</v>
      </c>
      <c r="F61" s="6">
        <v>942.52</v>
      </c>
      <c r="G61" s="6">
        <v>952.62400000000002</v>
      </c>
      <c r="H61" s="6">
        <v>964.36699999999996</v>
      </c>
      <c r="I61" s="6">
        <v>976.11199999999997</v>
      </c>
      <c r="J61" s="6">
        <v>990.38</v>
      </c>
      <c r="K61" s="6">
        <v>1008.65</v>
      </c>
      <c r="L61" s="6">
        <v>1031.566</v>
      </c>
      <c r="M61" s="6">
        <v>1047.8430000000001</v>
      </c>
      <c r="N61" s="6">
        <v>1065.739</v>
      </c>
      <c r="O61" s="6">
        <v>1076.277</v>
      </c>
      <c r="P61" s="6">
        <v>1084</v>
      </c>
      <c r="Q61" s="6">
        <v>1092.2850000000001</v>
      </c>
      <c r="R61" s="6">
        <v>1100.6199999999999</v>
      </c>
      <c r="S61" s="6">
        <v>1104.9570000000001</v>
      </c>
      <c r="T61" s="6">
        <v>1114.828</v>
      </c>
      <c r="U61" s="6">
        <v>1120.866</v>
      </c>
      <c r="V61" s="6">
        <v>1131.972</v>
      </c>
      <c r="W61" s="6">
        <v>1140.5319999999999</v>
      </c>
      <c r="X61" s="6">
        <v>1149.992</v>
      </c>
      <c r="Y61" s="6">
        <v>1156.7919999999999</v>
      </c>
      <c r="Z61" s="6">
        <v>141.47999999999999</v>
      </c>
      <c r="AA61" s="7">
        <v>0.15010999999999999</v>
      </c>
      <c r="AB61" s="6">
        <v>72.792000000000002</v>
      </c>
      <c r="AC61" s="7">
        <v>6.7150000000000001E-2</v>
      </c>
    </row>
    <row r="62" spans="1:29" hidden="1" x14ac:dyDescent="0.2">
      <c r="A62" s="5" t="s">
        <v>211</v>
      </c>
      <c r="B62" s="5" t="s">
        <v>212</v>
      </c>
      <c r="C62" s="5" t="s">
        <v>213</v>
      </c>
      <c r="D62" s="5" t="s">
        <v>49</v>
      </c>
      <c r="E62" s="5" t="s">
        <v>41</v>
      </c>
      <c r="F62" s="6">
        <v>418.32</v>
      </c>
      <c r="G62" s="6">
        <v>434.40899999999999</v>
      </c>
      <c r="H62" s="6">
        <v>444.67099999999999</v>
      </c>
      <c r="I62" s="6">
        <v>450.04399999999998</v>
      </c>
      <c r="J62" s="6">
        <v>466.69499999999999</v>
      </c>
      <c r="K62" s="6">
        <v>481.78199999999998</v>
      </c>
      <c r="L62" s="6">
        <v>495.93799999999999</v>
      </c>
      <c r="M62" s="6">
        <v>512.57500000000005</v>
      </c>
      <c r="N62" s="6">
        <v>528.75199999999995</v>
      </c>
      <c r="O62" s="6">
        <v>540.41300000000001</v>
      </c>
      <c r="P62" s="6">
        <v>550</v>
      </c>
      <c r="Q62" s="6">
        <v>563.05600000000004</v>
      </c>
      <c r="R62" s="6">
        <v>566.15700000000004</v>
      </c>
      <c r="S62" s="6">
        <v>575.44500000000005</v>
      </c>
      <c r="T62" s="6">
        <v>588.94500000000005</v>
      </c>
      <c r="U62" s="6">
        <v>605.19899999999996</v>
      </c>
      <c r="V62" s="6">
        <v>621.46500000000003</v>
      </c>
      <c r="W62" s="6">
        <v>635.23</v>
      </c>
      <c r="X62" s="6">
        <v>654.60299999999995</v>
      </c>
      <c r="Y62" s="6">
        <v>670.85500000000002</v>
      </c>
      <c r="Z62" s="6">
        <v>131.68</v>
      </c>
      <c r="AA62" s="7">
        <v>0.31478</v>
      </c>
      <c r="AB62" s="6">
        <v>120.855</v>
      </c>
      <c r="AC62" s="7">
        <v>0.21973999999999999</v>
      </c>
    </row>
    <row r="63" spans="1:29" hidden="1" x14ac:dyDescent="0.2">
      <c r="A63" s="5" t="s">
        <v>214</v>
      </c>
      <c r="B63" s="5" t="s">
        <v>215</v>
      </c>
      <c r="C63" s="5" t="s">
        <v>216</v>
      </c>
      <c r="D63" s="5" t="s">
        <v>49</v>
      </c>
      <c r="E63" s="5" t="s">
        <v>41</v>
      </c>
      <c r="F63" s="6">
        <v>576.99</v>
      </c>
      <c r="G63" s="6">
        <v>580.22500000000002</v>
      </c>
      <c r="H63" s="6">
        <v>580.23500000000001</v>
      </c>
      <c r="I63" s="6">
        <v>579.17100000000005</v>
      </c>
      <c r="J63" s="6">
        <v>574.34799999999996</v>
      </c>
      <c r="K63" s="6">
        <v>574.95100000000002</v>
      </c>
      <c r="L63" s="6">
        <v>577.32299999999998</v>
      </c>
      <c r="M63" s="6">
        <v>576.81600000000003</v>
      </c>
      <c r="N63" s="6">
        <v>578.45000000000005</v>
      </c>
      <c r="O63" s="6">
        <v>579.35699999999997</v>
      </c>
      <c r="P63" s="6">
        <v>577</v>
      </c>
      <c r="Q63" s="6">
        <v>578.83299999999997</v>
      </c>
      <c r="R63" s="6">
        <v>579.29499999999996</v>
      </c>
      <c r="S63" s="6">
        <v>583.46900000000005</v>
      </c>
      <c r="T63" s="6">
        <v>583.71799999999996</v>
      </c>
      <c r="U63" s="6">
        <v>585.11099999999999</v>
      </c>
      <c r="V63" s="6">
        <v>589.37300000000005</v>
      </c>
      <c r="W63" s="6">
        <v>593.101</v>
      </c>
      <c r="X63" s="6">
        <v>595.47699999999998</v>
      </c>
      <c r="Y63" s="6">
        <v>604.69500000000005</v>
      </c>
      <c r="Z63" s="6">
        <v>0.01</v>
      </c>
      <c r="AA63" s="7">
        <v>2.0000000000000002E-5</v>
      </c>
      <c r="AB63" s="6">
        <v>27.695</v>
      </c>
      <c r="AC63" s="7">
        <v>4.8000000000000001E-2</v>
      </c>
    </row>
    <row r="64" spans="1:29" hidden="1" x14ac:dyDescent="0.2">
      <c r="A64" s="5" t="s">
        <v>218</v>
      </c>
      <c r="B64" s="5" t="s">
        <v>219</v>
      </c>
      <c r="C64" s="5" t="s">
        <v>220</v>
      </c>
      <c r="D64" s="5" t="s">
        <v>49</v>
      </c>
      <c r="E64" s="5" t="s">
        <v>41</v>
      </c>
      <c r="F64" s="6">
        <v>712.68600000000004</v>
      </c>
      <c r="G64" s="6">
        <v>725.62300000000005</v>
      </c>
      <c r="H64" s="6">
        <v>733.49599999999998</v>
      </c>
      <c r="I64" s="6">
        <v>742.94200000000001</v>
      </c>
      <c r="J64" s="6">
        <v>749.02</v>
      </c>
      <c r="K64" s="6">
        <v>759.64</v>
      </c>
      <c r="L64" s="6">
        <v>769.82799999999997</v>
      </c>
      <c r="M64" s="6">
        <v>787.54700000000003</v>
      </c>
      <c r="N64" s="6">
        <v>800.26300000000003</v>
      </c>
      <c r="O64" s="6">
        <v>810.44100000000003</v>
      </c>
      <c r="P64" s="6">
        <v>816</v>
      </c>
      <c r="Q64" s="6">
        <v>821.19899999999996</v>
      </c>
      <c r="R64" s="6">
        <v>828.13</v>
      </c>
      <c r="S64" s="6">
        <v>828.08</v>
      </c>
      <c r="T64" s="6">
        <v>829.59500000000003</v>
      </c>
      <c r="U64" s="6">
        <v>833.02700000000004</v>
      </c>
      <c r="V64" s="6">
        <v>836.053</v>
      </c>
      <c r="W64" s="6">
        <v>838.24599999999998</v>
      </c>
      <c r="X64" s="6">
        <v>841.60900000000004</v>
      </c>
      <c r="Y64" s="6">
        <v>843.80700000000002</v>
      </c>
      <c r="Z64" s="6">
        <v>103.31399999999999</v>
      </c>
      <c r="AA64" s="7">
        <v>0.14496000000000001</v>
      </c>
      <c r="AB64" s="6">
        <v>27.806999999999999</v>
      </c>
      <c r="AC64" s="7">
        <v>3.4079999999999999E-2</v>
      </c>
    </row>
    <row r="65" spans="1:29" hidden="1" x14ac:dyDescent="0.2">
      <c r="A65" s="5" t="s">
        <v>221</v>
      </c>
      <c r="B65" s="5" t="s">
        <v>222</v>
      </c>
      <c r="C65" s="5" t="s">
        <v>223</v>
      </c>
      <c r="D65" s="5" t="s">
        <v>91</v>
      </c>
      <c r="E65" s="5" t="s">
        <v>41</v>
      </c>
      <c r="F65" s="6">
        <v>239.261</v>
      </c>
      <c r="G65" s="6">
        <v>243.30199999999999</v>
      </c>
      <c r="H65" s="6">
        <v>247.208</v>
      </c>
      <c r="I65" s="6">
        <v>254.08500000000001</v>
      </c>
      <c r="J65" s="6">
        <v>259.94499999999999</v>
      </c>
      <c r="K65" s="6">
        <v>266.52499999999998</v>
      </c>
      <c r="L65" s="6">
        <v>271.26499999999999</v>
      </c>
      <c r="M65" s="6">
        <v>280.52199999999999</v>
      </c>
      <c r="N65" s="6">
        <v>289.13200000000001</v>
      </c>
      <c r="O65" s="6">
        <v>297.08800000000002</v>
      </c>
      <c r="P65" s="6">
        <v>299</v>
      </c>
      <c r="Q65" s="6">
        <v>300.86900000000003</v>
      </c>
      <c r="R65" s="6">
        <v>301.25799999999998</v>
      </c>
      <c r="S65" s="6">
        <v>302.42399999999998</v>
      </c>
      <c r="T65" s="6">
        <v>305.87700000000001</v>
      </c>
      <c r="U65" s="6">
        <v>309.61</v>
      </c>
      <c r="V65" s="6">
        <v>312.21800000000002</v>
      </c>
      <c r="W65" s="6">
        <v>314.26</v>
      </c>
      <c r="X65" s="6">
        <v>316.08699999999999</v>
      </c>
      <c r="Y65" s="6">
        <v>316.73200000000003</v>
      </c>
      <c r="Z65" s="6">
        <v>59.738999999999997</v>
      </c>
      <c r="AA65" s="7">
        <v>0.24968000000000001</v>
      </c>
      <c r="AB65" s="6">
        <v>17.731999999999999</v>
      </c>
      <c r="AC65" s="7">
        <v>5.9299999999999999E-2</v>
      </c>
    </row>
    <row r="66" spans="1:29" hidden="1" x14ac:dyDescent="0.2">
      <c r="A66" s="5" t="s">
        <v>224</v>
      </c>
      <c r="B66" s="5" t="s">
        <v>225</v>
      </c>
      <c r="C66" s="5" t="s">
        <v>226</v>
      </c>
      <c r="D66" s="5" t="s">
        <v>55</v>
      </c>
      <c r="E66" s="5" t="s">
        <v>41</v>
      </c>
      <c r="F66" s="6">
        <v>1159.046</v>
      </c>
      <c r="G66" s="6">
        <v>1175.8699999999999</v>
      </c>
      <c r="H66" s="6">
        <v>1192.2750000000001</v>
      </c>
      <c r="I66" s="6">
        <v>1206.2380000000001</v>
      </c>
      <c r="J66" s="6">
        <v>1218.502</v>
      </c>
      <c r="K66" s="6">
        <v>1236.43</v>
      </c>
      <c r="L66" s="6">
        <v>1259.856</v>
      </c>
      <c r="M66" s="6">
        <v>1279.4780000000001</v>
      </c>
      <c r="N66" s="6">
        <v>1293.3800000000001</v>
      </c>
      <c r="O66" s="6">
        <v>1300.895</v>
      </c>
      <c r="P66" s="6">
        <v>1308</v>
      </c>
      <c r="Q66" s="6">
        <v>1314.8430000000001</v>
      </c>
      <c r="R66" s="6">
        <v>1316.9359999999999</v>
      </c>
      <c r="S66" s="6">
        <v>1324.0820000000001</v>
      </c>
      <c r="T66" s="6">
        <v>1304.684</v>
      </c>
      <c r="U66" s="6">
        <v>1307.521</v>
      </c>
      <c r="V66" s="6">
        <v>1312.913</v>
      </c>
      <c r="W66" s="6">
        <v>1326.0540000000001</v>
      </c>
      <c r="X66" s="6">
        <v>1326.431</v>
      </c>
      <c r="Y66" s="6">
        <v>1333.8810000000001</v>
      </c>
      <c r="Z66" s="6">
        <v>148.95400000000001</v>
      </c>
      <c r="AA66" s="7">
        <v>0.12851000000000001</v>
      </c>
      <c r="AB66" s="6">
        <v>25.881</v>
      </c>
      <c r="AC66" s="7">
        <v>1.9789999999999999E-2</v>
      </c>
    </row>
    <row r="67" spans="1:29" hidden="1" x14ac:dyDescent="0.2">
      <c r="A67" s="5" t="s">
        <v>227</v>
      </c>
      <c r="B67" s="5" t="s">
        <v>228</v>
      </c>
      <c r="C67" s="5" t="s">
        <v>229</v>
      </c>
      <c r="D67" s="5" t="s">
        <v>49</v>
      </c>
      <c r="E67" s="5" t="s">
        <v>41</v>
      </c>
      <c r="F67" s="6">
        <v>1077.9380000000001</v>
      </c>
      <c r="G67" s="6">
        <v>1092.7239999999999</v>
      </c>
      <c r="H67" s="6">
        <v>1093.0930000000001</v>
      </c>
      <c r="I67" s="6">
        <v>1081.9860000000001</v>
      </c>
      <c r="J67" s="6">
        <v>1098.1079999999999</v>
      </c>
      <c r="K67" s="6">
        <v>1110.421</v>
      </c>
      <c r="L67" s="6">
        <v>1120.2449999999999</v>
      </c>
      <c r="M67" s="6">
        <v>1135.69</v>
      </c>
      <c r="N67" s="6">
        <v>1149.894</v>
      </c>
      <c r="O67" s="6">
        <v>1153.954</v>
      </c>
      <c r="P67" s="6">
        <v>1154</v>
      </c>
      <c r="Q67" s="6">
        <v>1156.0899999999999</v>
      </c>
      <c r="R67" s="6">
        <v>1153.9770000000001</v>
      </c>
      <c r="S67" s="6">
        <v>1155.0619999999999</v>
      </c>
      <c r="T67" s="6">
        <v>1154.96</v>
      </c>
      <c r="U67" s="6">
        <v>1157.6030000000001</v>
      </c>
      <c r="V67" s="6">
        <v>1167.4649999999999</v>
      </c>
      <c r="W67" s="6">
        <v>1182.095</v>
      </c>
      <c r="X67" s="6">
        <v>1197.576</v>
      </c>
      <c r="Y67" s="6">
        <v>1213.981</v>
      </c>
      <c r="Z67" s="6">
        <v>76.061999999999998</v>
      </c>
      <c r="AA67" s="7">
        <v>7.0559999999999998E-2</v>
      </c>
      <c r="AB67" s="6">
        <v>59.981000000000002</v>
      </c>
      <c r="AC67" s="7">
        <v>5.1979999999999998E-2</v>
      </c>
    </row>
    <row r="68" spans="1:29" hidden="1" x14ac:dyDescent="0.2">
      <c r="A68" s="5" t="s">
        <v>230</v>
      </c>
      <c r="B68" s="5" t="s">
        <v>231</v>
      </c>
      <c r="C68" s="5" t="s">
        <v>232</v>
      </c>
      <c r="D68" s="5" t="s">
        <v>62</v>
      </c>
      <c r="E68" s="5" t="s">
        <v>41</v>
      </c>
      <c r="F68" s="6">
        <v>1550.1569999999999</v>
      </c>
      <c r="G68" s="6">
        <v>1576.894</v>
      </c>
      <c r="H68" s="6">
        <v>1583.423</v>
      </c>
      <c r="I68" s="6">
        <v>1585.355</v>
      </c>
      <c r="J68" s="6">
        <v>1598.3109999999999</v>
      </c>
      <c r="K68" s="6">
        <v>1607.6</v>
      </c>
      <c r="L68" s="6">
        <v>1612.2819999999999</v>
      </c>
      <c r="M68" s="6">
        <v>1605.94</v>
      </c>
      <c r="N68" s="6">
        <v>1617.9880000000001</v>
      </c>
      <c r="O68" s="6">
        <v>1620.827</v>
      </c>
      <c r="P68" s="6">
        <v>1620</v>
      </c>
      <c r="Q68" s="6">
        <v>1628.3230000000001</v>
      </c>
      <c r="R68" s="6">
        <v>1625.41</v>
      </c>
      <c r="S68" s="6">
        <v>1630.03</v>
      </c>
      <c r="T68" s="6">
        <v>1624.7739999999999</v>
      </c>
      <c r="U68" s="6">
        <v>1642.73</v>
      </c>
      <c r="V68" s="6">
        <v>1641.2739999999999</v>
      </c>
      <c r="W68" s="6">
        <v>1649.145</v>
      </c>
      <c r="X68" s="6">
        <v>1654.5</v>
      </c>
      <c r="Y68" s="6">
        <v>1660.6479999999999</v>
      </c>
      <c r="Z68" s="6">
        <v>69.843000000000004</v>
      </c>
      <c r="AA68" s="7">
        <v>4.5060000000000003E-2</v>
      </c>
      <c r="AB68" s="6">
        <v>40.648000000000003</v>
      </c>
      <c r="AC68" s="7">
        <v>2.5090000000000001E-2</v>
      </c>
    </row>
    <row r="69" spans="1:29" hidden="1" x14ac:dyDescent="0.2">
      <c r="A69" s="5" t="s">
        <v>233</v>
      </c>
      <c r="B69" s="5" t="s">
        <v>234</v>
      </c>
      <c r="C69" s="5" t="s">
        <v>235</v>
      </c>
      <c r="D69" s="5" t="s">
        <v>49</v>
      </c>
      <c r="E69" s="5" t="s">
        <v>41</v>
      </c>
      <c r="F69" s="6">
        <v>3171.2579999999998</v>
      </c>
      <c r="G69" s="6">
        <v>3236.1509999999998</v>
      </c>
      <c r="H69" s="6">
        <v>3308.8380000000002</v>
      </c>
      <c r="I69" s="6">
        <v>3383.6219999999998</v>
      </c>
      <c r="J69" s="6">
        <v>3449.2150000000001</v>
      </c>
      <c r="K69" s="6">
        <v>3536.299</v>
      </c>
      <c r="L69" s="6">
        <v>3639.152</v>
      </c>
      <c r="M69" s="6">
        <v>3728.6840000000002</v>
      </c>
      <c r="N69" s="6">
        <v>3819.9520000000002</v>
      </c>
      <c r="O69" s="6">
        <v>3897.37</v>
      </c>
      <c r="P69" s="6">
        <v>3961</v>
      </c>
      <c r="Q69" s="6">
        <v>3993.8510000000001</v>
      </c>
      <c r="R69" s="6">
        <v>4018.643</v>
      </c>
      <c r="S69" s="6">
        <v>4063.1889999999999</v>
      </c>
      <c r="T69" s="6">
        <v>4104.0600000000004</v>
      </c>
      <c r="U69" s="6">
        <v>4148.4380000000001</v>
      </c>
      <c r="V69" s="6">
        <v>4196.25</v>
      </c>
      <c r="W69" s="6">
        <v>4269.3440000000001</v>
      </c>
      <c r="X69" s="6">
        <v>4363.4859999999999</v>
      </c>
      <c r="Y69" s="6">
        <v>4435.0450000000001</v>
      </c>
      <c r="Z69" s="6">
        <v>789.74199999999996</v>
      </c>
      <c r="AA69" s="7">
        <v>0.24903</v>
      </c>
      <c r="AB69" s="6">
        <v>474.04500000000002</v>
      </c>
      <c r="AC69" s="7">
        <v>0.11967999999999999</v>
      </c>
    </row>
    <row r="70" spans="1:29" hidden="1" x14ac:dyDescent="0.2">
      <c r="A70" s="5" t="s">
        <v>236</v>
      </c>
      <c r="B70" s="5" t="s">
        <v>237</v>
      </c>
      <c r="C70" s="5" t="s">
        <v>238</v>
      </c>
      <c r="D70" s="5" t="s">
        <v>66</v>
      </c>
      <c r="E70" s="5" t="s">
        <v>41</v>
      </c>
      <c r="F70" s="6">
        <v>2178.799</v>
      </c>
      <c r="G70" s="6">
        <v>2275.7330000000002</v>
      </c>
      <c r="H70" s="6">
        <v>2382.64</v>
      </c>
      <c r="I70" s="6">
        <v>2486.1460000000002</v>
      </c>
      <c r="J70" s="6">
        <v>2592.0990000000002</v>
      </c>
      <c r="K70" s="6">
        <v>2699.9679999999998</v>
      </c>
      <c r="L70" s="6">
        <v>2825.9580000000001</v>
      </c>
      <c r="M70" s="6">
        <v>2938.1570000000002</v>
      </c>
      <c r="N70" s="6">
        <v>3032.232</v>
      </c>
      <c r="O70" s="6">
        <v>3112.183</v>
      </c>
      <c r="P70" s="6">
        <v>3187</v>
      </c>
      <c r="Q70" s="6">
        <v>3270.4009999999998</v>
      </c>
      <c r="R70" s="6">
        <v>3321.8490000000002</v>
      </c>
      <c r="S70" s="6">
        <v>3399.7440000000001</v>
      </c>
      <c r="T70" s="6">
        <v>3437.2890000000002</v>
      </c>
      <c r="U70" s="6">
        <v>3464.8409999999999</v>
      </c>
      <c r="V70" s="6">
        <v>3493.3710000000001</v>
      </c>
      <c r="W70" s="6">
        <v>3522.471</v>
      </c>
      <c r="X70" s="6">
        <v>3546.058</v>
      </c>
      <c r="Y70" s="6">
        <v>3561.7779999999998</v>
      </c>
      <c r="Z70" s="6">
        <v>1008.201</v>
      </c>
      <c r="AA70" s="7">
        <v>0.46272999999999997</v>
      </c>
      <c r="AB70" s="6">
        <v>374.77800000000002</v>
      </c>
      <c r="AC70" s="7">
        <v>0.1176</v>
      </c>
    </row>
    <row r="71" spans="1:29" hidden="1" x14ac:dyDescent="0.2">
      <c r="A71" s="5" t="s">
        <v>239</v>
      </c>
      <c r="B71" s="5" t="s">
        <v>240</v>
      </c>
      <c r="C71" s="5" t="s">
        <v>241</v>
      </c>
      <c r="D71" s="5" t="s">
        <v>62</v>
      </c>
      <c r="E71" s="5" t="s">
        <v>41</v>
      </c>
      <c r="F71" s="6">
        <v>190.102</v>
      </c>
      <c r="G71" s="6">
        <v>190.227</v>
      </c>
      <c r="H71" s="6">
        <v>190.71600000000001</v>
      </c>
      <c r="I71" s="6">
        <v>191.61</v>
      </c>
      <c r="J71" s="6">
        <v>193.86099999999999</v>
      </c>
      <c r="K71" s="6">
        <v>197.45</v>
      </c>
      <c r="L71" s="6">
        <v>198.47200000000001</v>
      </c>
      <c r="M71" s="6">
        <v>199.38200000000001</v>
      </c>
      <c r="N71" s="6">
        <v>200.28299999999999</v>
      </c>
      <c r="O71" s="6">
        <v>201.20500000000001</v>
      </c>
      <c r="P71" s="6">
        <v>201</v>
      </c>
      <c r="Q71" s="6">
        <v>202.733</v>
      </c>
      <c r="R71" s="6">
        <v>203.739</v>
      </c>
      <c r="S71" s="6">
        <v>206.90600000000001</v>
      </c>
      <c r="T71" s="6">
        <v>208.67699999999999</v>
      </c>
      <c r="U71" s="6">
        <v>210.52</v>
      </c>
      <c r="V71" s="6">
        <v>207.28800000000001</v>
      </c>
      <c r="W71" s="6">
        <v>204.67099999999999</v>
      </c>
      <c r="X71" s="6">
        <v>199.32400000000001</v>
      </c>
      <c r="Y71" s="6">
        <v>199.87200000000001</v>
      </c>
      <c r="Z71" s="6">
        <v>10.898</v>
      </c>
      <c r="AA71" s="7">
        <v>5.7329999999999999E-2</v>
      </c>
      <c r="AB71" s="6">
        <v>-1.1279999999999999</v>
      </c>
      <c r="AC71" s="7" t="s">
        <v>1349</v>
      </c>
    </row>
    <row r="72" spans="1:29" hidden="1" x14ac:dyDescent="0.2">
      <c r="A72" s="5" t="s">
        <v>244</v>
      </c>
      <c r="B72" s="5" t="s">
        <v>245</v>
      </c>
      <c r="C72" s="5" t="s">
        <v>246</v>
      </c>
      <c r="D72" s="5" t="s">
        <v>49</v>
      </c>
      <c r="E72" s="5" t="s">
        <v>41</v>
      </c>
      <c r="F72" s="6">
        <v>8740.31</v>
      </c>
      <c r="G72" s="6">
        <v>8824.0580000000009</v>
      </c>
      <c r="H72" s="6">
        <v>8933.1970000000001</v>
      </c>
      <c r="I72" s="6">
        <v>9046.6350000000002</v>
      </c>
      <c r="J72" s="6">
        <v>9124.2900000000009</v>
      </c>
      <c r="K72" s="6">
        <v>9269.8940000000002</v>
      </c>
      <c r="L72" s="6">
        <v>9459.8179999999993</v>
      </c>
      <c r="M72" s="6">
        <v>9617.116</v>
      </c>
      <c r="N72" s="6">
        <v>9765.2780000000002</v>
      </c>
      <c r="O72" s="6">
        <v>9894.2160000000003</v>
      </c>
      <c r="P72" s="6">
        <v>9990</v>
      </c>
      <c r="Q72" s="6">
        <v>10016.799000000001</v>
      </c>
      <c r="R72" s="6">
        <v>10088.968000000001</v>
      </c>
      <c r="S72" s="6">
        <v>10134.157999999999</v>
      </c>
      <c r="T72" s="6">
        <v>10260.338</v>
      </c>
      <c r="U72" s="6">
        <v>10334.519</v>
      </c>
      <c r="V72" s="6">
        <v>10404.226000000001</v>
      </c>
      <c r="W72" s="6">
        <v>10550.528</v>
      </c>
      <c r="X72" s="6">
        <v>10657.978999999999</v>
      </c>
      <c r="Y72" s="6">
        <v>10865.352999999999</v>
      </c>
      <c r="Z72" s="6">
        <v>1249.69</v>
      </c>
      <c r="AA72" s="7">
        <v>0.14298</v>
      </c>
      <c r="AB72" s="6">
        <v>875.35299999999995</v>
      </c>
      <c r="AC72" s="7">
        <v>8.7620000000000003E-2</v>
      </c>
    </row>
    <row r="73" spans="1:29" hidden="1" x14ac:dyDescent="0.2">
      <c r="A73" s="5" t="s">
        <v>247</v>
      </c>
      <c r="B73" s="5" t="s">
        <v>248</v>
      </c>
      <c r="C73" s="5" t="s">
        <v>249</v>
      </c>
      <c r="D73" s="5" t="s">
        <v>91</v>
      </c>
      <c r="E73" s="5" t="s">
        <v>41</v>
      </c>
      <c r="F73" s="6">
        <v>4547.3940000000002</v>
      </c>
      <c r="G73" s="6">
        <v>4646.5619999999999</v>
      </c>
      <c r="H73" s="6">
        <v>4736.5159999999996</v>
      </c>
      <c r="I73" s="6">
        <v>4859.1809999999996</v>
      </c>
      <c r="J73" s="6">
        <v>4960.9290000000001</v>
      </c>
      <c r="K73" s="6">
        <v>5058.7190000000001</v>
      </c>
      <c r="L73" s="6">
        <v>5178.7629999999999</v>
      </c>
      <c r="M73" s="6">
        <v>5301.2579999999998</v>
      </c>
      <c r="N73" s="6">
        <v>5416.9780000000001</v>
      </c>
      <c r="O73" s="6">
        <v>5514.4269999999997</v>
      </c>
      <c r="P73" s="6">
        <v>5613</v>
      </c>
      <c r="Q73" s="6">
        <v>5659.3590000000004</v>
      </c>
      <c r="R73" s="6">
        <v>5703.3149999999996</v>
      </c>
      <c r="S73" s="6">
        <v>5749.4120000000003</v>
      </c>
      <c r="T73" s="6">
        <v>5809.9570000000003</v>
      </c>
      <c r="U73" s="6">
        <v>6064.5590000000002</v>
      </c>
      <c r="V73" s="6">
        <v>6329.26</v>
      </c>
      <c r="W73" s="6">
        <v>6498.1220000000003</v>
      </c>
      <c r="X73" s="6">
        <v>6565.4440000000004</v>
      </c>
      <c r="Y73" s="6">
        <v>6632.7960000000003</v>
      </c>
      <c r="Z73" s="6">
        <v>1065.606</v>
      </c>
      <c r="AA73" s="7">
        <v>0.23433000000000001</v>
      </c>
      <c r="AB73" s="6">
        <v>1019.796</v>
      </c>
      <c r="AC73" s="7">
        <v>0.18168000000000001</v>
      </c>
    </row>
    <row r="74" spans="1:29" hidden="1" x14ac:dyDescent="0.2">
      <c r="A74" s="5" t="s">
        <v>250</v>
      </c>
      <c r="B74" s="5" t="s">
        <v>251</v>
      </c>
      <c r="C74" s="5" t="s">
        <v>252</v>
      </c>
      <c r="D74" s="5" t="s">
        <v>106</v>
      </c>
      <c r="E74" s="5" t="s">
        <v>41</v>
      </c>
      <c r="F74" s="6">
        <v>8948.3770000000004</v>
      </c>
      <c r="G74" s="6">
        <v>9040.6929999999993</v>
      </c>
      <c r="H74" s="6">
        <v>9156.8310000000001</v>
      </c>
      <c r="I74" s="6">
        <v>9372.67</v>
      </c>
      <c r="J74" s="6">
        <v>9505.8179999999993</v>
      </c>
      <c r="K74" s="6">
        <v>9671.1550000000007</v>
      </c>
      <c r="L74" s="6">
        <v>10046.32</v>
      </c>
      <c r="M74" s="6">
        <v>10297.708000000001</v>
      </c>
      <c r="N74" s="6">
        <v>10580.75</v>
      </c>
      <c r="O74" s="6">
        <v>10824.365</v>
      </c>
      <c r="P74" s="6">
        <v>10950</v>
      </c>
      <c r="Q74" s="6">
        <v>10993.866</v>
      </c>
      <c r="R74" s="6">
        <v>11041.924000000001</v>
      </c>
      <c r="S74" s="6">
        <v>11096.941000000001</v>
      </c>
      <c r="T74" s="6">
        <v>11156.163</v>
      </c>
      <c r="U74" s="6">
        <v>11279.674999999999</v>
      </c>
      <c r="V74" s="6">
        <v>11400.526</v>
      </c>
      <c r="W74" s="6">
        <v>11524.404</v>
      </c>
      <c r="X74" s="6">
        <v>11673.671</v>
      </c>
      <c r="Y74" s="6">
        <v>11813.52</v>
      </c>
      <c r="Z74" s="6">
        <v>2001.623</v>
      </c>
      <c r="AA74" s="7">
        <v>0.22369</v>
      </c>
      <c r="AB74" s="6">
        <v>863.52</v>
      </c>
      <c r="AC74" s="7">
        <v>7.886E-2</v>
      </c>
    </row>
    <row r="75" spans="1:29" hidden="1" x14ac:dyDescent="0.2">
      <c r="A75" s="5" t="s">
        <v>253</v>
      </c>
      <c r="B75" s="5" t="s">
        <v>254</v>
      </c>
      <c r="C75" s="5" t="s">
        <v>255</v>
      </c>
      <c r="D75" s="5" t="s">
        <v>91</v>
      </c>
      <c r="E75" s="5" t="s">
        <v>41</v>
      </c>
      <c r="F75" s="6">
        <v>362.37</v>
      </c>
      <c r="G75" s="6">
        <v>373.27699999999999</v>
      </c>
      <c r="H75" s="6">
        <v>383.88099999999997</v>
      </c>
      <c r="I75" s="6">
        <v>399.12400000000002</v>
      </c>
      <c r="J75" s="6">
        <v>412.68599999999998</v>
      </c>
      <c r="K75" s="6">
        <v>427.733</v>
      </c>
      <c r="L75" s="6">
        <v>439.34800000000001</v>
      </c>
      <c r="M75" s="6">
        <v>458.48599999999999</v>
      </c>
      <c r="N75" s="6">
        <v>476.71199999999999</v>
      </c>
      <c r="O75" s="6">
        <v>495.91</v>
      </c>
      <c r="P75" s="6">
        <v>501</v>
      </c>
      <c r="Q75" s="6">
        <v>504.73700000000002</v>
      </c>
      <c r="R75" s="6">
        <v>507.68599999999998</v>
      </c>
      <c r="S75" s="6">
        <v>510.23399999999998</v>
      </c>
      <c r="T75" s="6">
        <v>519.65599999999995</v>
      </c>
      <c r="U75" s="6">
        <v>526.37800000000004</v>
      </c>
      <c r="V75" s="6">
        <v>538.11199999999997</v>
      </c>
      <c r="W75" s="6">
        <v>547.69500000000005</v>
      </c>
      <c r="X75" s="6">
        <v>558.63400000000001</v>
      </c>
      <c r="Y75" s="6">
        <v>566.81200000000001</v>
      </c>
      <c r="Z75" s="6">
        <v>138.63</v>
      </c>
      <c r="AA75" s="7">
        <v>0.38256000000000001</v>
      </c>
      <c r="AB75" s="6">
        <v>65.811999999999998</v>
      </c>
      <c r="AC75" s="7">
        <v>0.13136</v>
      </c>
    </row>
    <row r="76" spans="1:29" hidden="1" x14ac:dyDescent="0.2">
      <c r="A76" s="5" t="s">
        <v>256</v>
      </c>
      <c r="B76" s="5" t="s">
        <v>257</v>
      </c>
      <c r="C76" s="5" t="s">
        <v>258</v>
      </c>
      <c r="D76" s="5" t="s">
        <v>66</v>
      </c>
      <c r="E76" s="5" t="s">
        <v>41</v>
      </c>
      <c r="F76" s="6">
        <v>3688.194</v>
      </c>
      <c r="G76" s="6">
        <v>3767.17</v>
      </c>
      <c r="H76" s="6">
        <v>3861.8829999999998</v>
      </c>
      <c r="I76" s="6">
        <v>3950.6390000000001</v>
      </c>
      <c r="J76" s="6">
        <v>4043.3969999999999</v>
      </c>
      <c r="K76" s="6">
        <v>4138.9669999999996</v>
      </c>
      <c r="L76" s="6">
        <v>4261.2470000000003</v>
      </c>
      <c r="M76" s="6">
        <v>4362.2629999999999</v>
      </c>
      <c r="N76" s="6">
        <v>4436.9189999999999</v>
      </c>
      <c r="O76" s="6">
        <v>4491.26</v>
      </c>
      <c r="P76" s="6">
        <v>4539</v>
      </c>
      <c r="Q76" s="6">
        <v>4569.192</v>
      </c>
      <c r="R76" s="6">
        <v>4592.6379999999999</v>
      </c>
      <c r="S76" s="6">
        <v>4616.509</v>
      </c>
      <c r="T76" s="6">
        <v>4635.75</v>
      </c>
      <c r="U76" s="6">
        <v>4640.6959999999999</v>
      </c>
      <c r="V76" s="6">
        <v>4678.7560000000003</v>
      </c>
      <c r="W76" s="6">
        <v>4732.1379999999999</v>
      </c>
      <c r="X76" s="6">
        <v>4777.2889999999998</v>
      </c>
      <c r="Y76" s="6">
        <v>4822.4560000000001</v>
      </c>
      <c r="Z76" s="6">
        <v>850.80600000000004</v>
      </c>
      <c r="AA76" s="7">
        <v>0.23068</v>
      </c>
      <c r="AB76" s="6">
        <v>283.45600000000002</v>
      </c>
      <c r="AC76" s="7">
        <v>6.2449999999999999E-2</v>
      </c>
    </row>
    <row r="77" spans="1:29" hidden="1" x14ac:dyDescent="0.2">
      <c r="A77" s="5" t="s">
        <v>259</v>
      </c>
      <c r="B77" s="5" t="s">
        <v>260</v>
      </c>
      <c r="C77" s="5" t="s">
        <v>261</v>
      </c>
      <c r="D77" s="5" t="s">
        <v>55</v>
      </c>
      <c r="E77" s="5" t="s">
        <v>41</v>
      </c>
      <c r="F77" s="6">
        <v>55514.394999999997</v>
      </c>
      <c r="G77" s="6">
        <v>56230.099000000002</v>
      </c>
      <c r="H77" s="6">
        <v>56914.220999999998</v>
      </c>
      <c r="I77" s="6">
        <v>57506.777999999998</v>
      </c>
      <c r="J77" s="6">
        <v>57948.7</v>
      </c>
      <c r="K77" s="6">
        <v>58711.959000000003</v>
      </c>
      <c r="L77" s="6">
        <v>59725.324999999997</v>
      </c>
      <c r="M77" s="6">
        <v>60554.883000000002</v>
      </c>
      <c r="N77" s="6">
        <v>61102.968000000001</v>
      </c>
      <c r="O77" s="6">
        <v>61337.711000000003</v>
      </c>
      <c r="P77" s="6">
        <v>61595</v>
      </c>
      <c r="Q77" s="6">
        <v>61810.262999999999</v>
      </c>
      <c r="R77" s="6">
        <v>62218.411</v>
      </c>
      <c r="S77" s="6">
        <v>62586.550999999999</v>
      </c>
      <c r="T77" s="6">
        <v>63580.298999999999</v>
      </c>
      <c r="U77" s="6">
        <v>64804.313000000002</v>
      </c>
      <c r="V77" s="6">
        <v>65619.524999999994</v>
      </c>
      <c r="W77" s="6">
        <v>66506.073999999993</v>
      </c>
      <c r="X77" s="6">
        <v>67915.808000000005</v>
      </c>
      <c r="Y77" s="6">
        <v>68836.694000000003</v>
      </c>
      <c r="Z77" s="6">
        <v>6080.6049999999996</v>
      </c>
      <c r="AA77" s="7">
        <v>0.10953</v>
      </c>
      <c r="AB77" s="6">
        <v>7241.6940000000004</v>
      </c>
      <c r="AC77" s="7">
        <v>0.11756999999999999</v>
      </c>
    </row>
    <row r="78" spans="1:29" hidden="1" x14ac:dyDescent="0.2">
      <c r="A78" s="5" t="s">
        <v>262</v>
      </c>
      <c r="B78" s="5" t="s">
        <v>263</v>
      </c>
      <c r="C78" s="5" t="s">
        <v>264</v>
      </c>
      <c r="D78" s="5" t="s">
        <v>91</v>
      </c>
      <c r="E78" s="5" t="s">
        <v>41</v>
      </c>
      <c r="F78" s="6">
        <v>8540.7240000000002</v>
      </c>
      <c r="G78" s="6">
        <v>8664.1389999999992</v>
      </c>
      <c r="H78" s="6">
        <v>8783.2939999999999</v>
      </c>
      <c r="I78" s="6">
        <v>9008.116</v>
      </c>
      <c r="J78" s="6">
        <v>9196.7199999999993</v>
      </c>
      <c r="K78" s="6">
        <v>9415.134</v>
      </c>
      <c r="L78" s="6">
        <v>9559.8780000000006</v>
      </c>
      <c r="M78" s="6">
        <v>9868.0589999999993</v>
      </c>
      <c r="N78" s="6">
        <v>10153.183000000001</v>
      </c>
      <c r="O78" s="6">
        <v>10440.155000000001</v>
      </c>
      <c r="P78" s="6">
        <v>10465</v>
      </c>
      <c r="Q78" s="6">
        <v>10540.776</v>
      </c>
      <c r="R78" s="6">
        <v>10609.531999999999</v>
      </c>
      <c r="S78" s="6">
        <v>10584.51</v>
      </c>
      <c r="T78" s="6">
        <v>10680.171</v>
      </c>
      <c r="U78" s="6">
        <v>10850.522999999999</v>
      </c>
      <c r="V78" s="6">
        <v>11009.621999999999</v>
      </c>
      <c r="W78" s="6">
        <v>11120.231</v>
      </c>
      <c r="X78" s="6">
        <v>11126.119000000001</v>
      </c>
      <c r="Y78" s="6">
        <v>11299.183999999999</v>
      </c>
      <c r="Z78" s="6">
        <v>1924.2760000000001</v>
      </c>
      <c r="AA78" s="7">
        <v>0.22531000000000001</v>
      </c>
      <c r="AB78" s="6">
        <v>834.18399999999997</v>
      </c>
      <c r="AC78" s="7">
        <v>7.9710000000000003E-2</v>
      </c>
    </row>
    <row r="79" spans="1:29" hidden="1" x14ac:dyDescent="0.2">
      <c r="A79" s="5" t="s">
        <v>265</v>
      </c>
      <c r="B79" s="5" t="s">
        <v>266</v>
      </c>
      <c r="C79" s="5" t="s">
        <v>267</v>
      </c>
      <c r="D79" s="5" t="s">
        <v>40</v>
      </c>
      <c r="E79" s="5" t="s">
        <v>41</v>
      </c>
      <c r="F79" s="6">
        <v>3016.9470000000001</v>
      </c>
      <c r="G79" s="6">
        <v>3048.1689999999999</v>
      </c>
      <c r="H79" s="6">
        <v>3073.826</v>
      </c>
      <c r="I79" s="6">
        <v>3079.4459999999999</v>
      </c>
      <c r="J79" s="6">
        <v>3124.299</v>
      </c>
      <c r="K79" s="6">
        <v>3175.9349999999999</v>
      </c>
      <c r="L79" s="6">
        <v>3231.5830000000001</v>
      </c>
      <c r="M79" s="6">
        <v>3275.078</v>
      </c>
      <c r="N79" s="6">
        <v>3308.2910000000002</v>
      </c>
      <c r="O79" s="6">
        <v>3330.91</v>
      </c>
      <c r="P79" s="6">
        <v>3354</v>
      </c>
      <c r="Q79" s="6">
        <v>3341.2460000000001</v>
      </c>
      <c r="R79" s="6">
        <v>3346.4470000000001</v>
      </c>
      <c r="S79" s="6">
        <v>3355.9180000000001</v>
      </c>
      <c r="T79" s="6">
        <v>3376.1579999999999</v>
      </c>
      <c r="U79" s="6">
        <v>3382.37</v>
      </c>
      <c r="V79" s="6">
        <v>3394.136</v>
      </c>
      <c r="W79" s="6">
        <v>3416.8989999999999</v>
      </c>
      <c r="X79" s="6">
        <v>3435.915</v>
      </c>
      <c r="Y79" s="6">
        <v>3466.4090000000001</v>
      </c>
      <c r="Z79" s="6">
        <v>337.053</v>
      </c>
      <c r="AA79" s="7">
        <v>0.11172</v>
      </c>
      <c r="AB79" s="6">
        <v>112.40900000000001</v>
      </c>
      <c r="AC79" s="7">
        <v>3.3509999999999998E-2</v>
      </c>
    </row>
    <row r="80" spans="1:29" hidden="1" x14ac:dyDescent="0.2">
      <c r="A80" s="5" t="s">
        <v>268</v>
      </c>
      <c r="B80" s="5" t="s">
        <v>269</v>
      </c>
      <c r="C80" s="5" t="s">
        <v>270</v>
      </c>
      <c r="D80" s="5" t="s">
        <v>49</v>
      </c>
      <c r="E80" s="5" t="s">
        <v>41</v>
      </c>
      <c r="F80" s="6">
        <v>253.328</v>
      </c>
      <c r="G80" s="6">
        <v>250.017</v>
      </c>
      <c r="H80" s="6">
        <v>249.69300000000001</v>
      </c>
      <c r="I80" s="6">
        <v>251.56100000000001</v>
      </c>
      <c r="J80" s="6">
        <v>253.321</v>
      </c>
      <c r="K80" s="6">
        <v>254.541</v>
      </c>
      <c r="L80" s="6">
        <v>256.77</v>
      </c>
      <c r="M80" s="6">
        <v>256.35500000000002</v>
      </c>
      <c r="N80" s="6">
        <v>259.084</v>
      </c>
      <c r="O80" s="6">
        <v>254.08799999999999</v>
      </c>
      <c r="P80" s="6">
        <v>258</v>
      </c>
      <c r="Q80" s="6">
        <v>255.994</v>
      </c>
      <c r="R80" s="6">
        <v>256.98500000000001</v>
      </c>
      <c r="S80" s="6">
        <v>256.88900000000001</v>
      </c>
      <c r="T80" s="6">
        <v>254.96899999999999</v>
      </c>
      <c r="U80" s="6">
        <v>256.78199999999998</v>
      </c>
      <c r="V80" s="6">
        <v>256.70999999999998</v>
      </c>
      <c r="W80" s="6">
        <v>258.26900000000001</v>
      </c>
      <c r="X80" s="6">
        <v>258.01600000000002</v>
      </c>
      <c r="Y80" s="6">
        <v>258.19900000000001</v>
      </c>
      <c r="Z80" s="6">
        <v>4.6719999999999997</v>
      </c>
      <c r="AA80" s="7">
        <v>1.8440000000000002E-2</v>
      </c>
      <c r="AB80" s="6">
        <v>0.19900000000000001</v>
      </c>
      <c r="AC80" s="7">
        <v>7.6999999999999996E-4</v>
      </c>
    </row>
    <row r="81" spans="1:29" hidden="1" x14ac:dyDescent="0.2">
      <c r="A81" s="5" t="s">
        <v>272</v>
      </c>
      <c r="B81" s="5" t="s">
        <v>273</v>
      </c>
      <c r="C81" s="5" t="s">
        <v>274</v>
      </c>
      <c r="D81" s="5" t="s">
        <v>106</v>
      </c>
      <c r="E81" s="5" t="s">
        <v>41</v>
      </c>
      <c r="F81" s="6">
        <v>809.45799999999997</v>
      </c>
      <c r="G81" s="6">
        <v>809.95899999999995</v>
      </c>
      <c r="H81" s="6">
        <v>811.96299999999997</v>
      </c>
      <c r="I81" s="6">
        <v>809.79899999999998</v>
      </c>
      <c r="J81" s="6">
        <v>812.827</v>
      </c>
      <c r="K81" s="6">
        <v>820.15899999999999</v>
      </c>
      <c r="L81" s="6">
        <v>828.76199999999994</v>
      </c>
      <c r="M81" s="6">
        <v>835.86599999999999</v>
      </c>
      <c r="N81" s="6">
        <v>845.94399999999996</v>
      </c>
      <c r="O81" s="6">
        <v>848.73900000000003</v>
      </c>
      <c r="P81" s="6">
        <v>850</v>
      </c>
      <c r="Q81" s="6">
        <v>864.58199999999999</v>
      </c>
      <c r="R81" s="6">
        <v>864.99400000000003</v>
      </c>
      <c r="S81" s="6">
        <v>871.64700000000005</v>
      </c>
      <c r="T81" s="6">
        <v>872.66800000000001</v>
      </c>
      <c r="U81" s="6">
        <v>883.79399999999998</v>
      </c>
      <c r="V81" s="6">
        <v>890.66</v>
      </c>
      <c r="W81" s="6">
        <v>903.35</v>
      </c>
      <c r="X81" s="6">
        <v>909.71100000000001</v>
      </c>
      <c r="Y81" s="6">
        <v>928.68600000000004</v>
      </c>
      <c r="Z81" s="6">
        <v>40.542000000000002</v>
      </c>
      <c r="AA81" s="7">
        <v>5.0090000000000003E-2</v>
      </c>
      <c r="AB81" s="6">
        <v>78.686000000000007</v>
      </c>
      <c r="AC81" s="7">
        <v>9.257E-2</v>
      </c>
    </row>
    <row r="82" spans="1:29" hidden="1" x14ac:dyDescent="0.2">
      <c r="A82" s="5" t="s">
        <v>275</v>
      </c>
      <c r="B82" s="5" t="s">
        <v>276</v>
      </c>
      <c r="C82" s="5" t="s">
        <v>277</v>
      </c>
      <c r="D82" s="5" t="s">
        <v>66</v>
      </c>
      <c r="E82" s="5" t="s">
        <v>41</v>
      </c>
      <c r="F82" s="6">
        <v>9361.4050000000007</v>
      </c>
      <c r="G82" s="6">
        <v>9406.8230000000003</v>
      </c>
      <c r="H82" s="6">
        <v>9470.6630000000005</v>
      </c>
      <c r="I82" s="6">
        <v>9474.5300000000007</v>
      </c>
      <c r="J82" s="6">
        <v>9482.6959999999999</v>
      </c>
      <c r="K82" s="6">
        <v>9496.2939999999999</v>
      </c>
      <c r="L82" s="6">
        <v>9603.5499999999993</v>
      </c>
      <c r="M82" s="6">
        <v>9692.1749999999993</v>
      </c>
      <c r="N82" s="6">
        <v>9757.4770000000008</v>
      </c>
      <c r="O82" s="6">
        <v>9804.7270000000008</v>
      </c>
      <c r="P82" s="6">
        <v>9877</v>
      </c>
      <c r="Q82" s="6">
        <v>9895.2630000000008</v>
      </c>
      <c r="R82" s="6">
        <v>9884.8860000000004</v>
      </c>
      <c r="S82" s="6">
        <v>9893.2610000000004</v>
      </c>
      <c r="T82" s="6">
        <v>9887.1290000000008</v>
      </c>
      <c r="U82" s="6">
        <v>9907.4009999999998</v>
      </c>
      <c r="V82" s="6">
        <v>10023.530000000001</v>
      </c>
      <c r="W82" s="6">
        <v>10042.120000000001</v>
      </c>
      <c r="X82" s="6">
        <v>10133.630999999999</v>
      </c>
      <c r="Y82" s="6">
        <v>10400.102999999999</v>
      </c>
      <c r="Z82" s="6">
        <v>515.59500000000003</v>
      </c>
      <c r="AA82" s="7">
        <v>5.5079999999999997E-2</v>
      </c>
      <c r="AB82" s="6">
        <v>523.10299999999995</v>
      </c>
      <c r="AC82" s="7">
        <v>5.296E-2</v>
      </c>
    </row>
    <row r="83" spans="1:29" hidden="1" x14ac:dyDescent="0.2">
      <c r="A83" s="5" t="s">
        <v>279</v>
      </c>
      <c r="B83" s="5" t="s">
        <v>280</v>
      </c>
      <c r="C83" s="5" t="s">
        <v>281</v>
      </c>
      <c r="D83" s="5" t="s">
        <v>106</v>
      </c>
      <c r="E83" s="5" t="s">
        <v>41</v>
      </c>
      <c r="F83" s="6">
        <v>3710.96</v>
      </c>
      <c r="G83" s="6">
        <v>3747.6030000000001</v>
      </c>
      <c r="H83" s="6">
        <v>3775.9740000000002</v>
      </c>
      <c r="I83" s="6">
        <v>3780.5610000000001</v>
      </c>
      <c r="J83" s="6">
        <v>3828.3629999999998</v>
      </c>
      <c r="K83" s="6">
        <v>3860.0459999999998</v>
      </c>
      <c r="L83" s="6">
        <v>3922.6289999999999</v>
      </c>
      <c r="M83" s="6">
        <v>4003.87</v>
      </c>
      <c r="N83" s="6">
        <v>4095.4050000000002</v>
      </c>
      <c r="O83" s="6">
        <v>4160.2330000000002</v>
      </c>
      <c r="P83" s="6">
        <v>4208</v>
      </c>
      <c r="Q83" s="6">
        <v>4235.7290000000003</v>
      </c>
      <c r="R83" s="6">
        <v>4262.1350000000002</v>
      </c>
      <c r="S83" s="6">
        <v>4324.6809999999996</v>
      </c>
      <c r="T83" s="6">
        <v>4353.3950000000004</v>
      </c>
      <c r="U83" s="6">
        <v>4377.4359999999997</v>
      </c>
      <c r="V83" s="6">
        <v>4402.0640000000003</v>
      </c>
      <c r="W83" s="6">
        <v>4390.2359999999999</v>
      </c>
      <c r="X83" s="6">
        <v>4459.9660000000003</v>
      </c>
      <c r="Y83" s="6">
        <v>4493.7820000000002</v>
      </c>
      <c r="Z83" s="6">
        <v>497.04</v>
      </c>
      <c r="AA83" s="7">
        <v>0.13394</v>
      </c>
      <c r="AB83" s="6">
        <v>285.78199999999998</v>
      </c>
      <c r="AC83" s="7">
        <v>6.7909999999999998E-2</v>
      </c>
    </row>
    <row r="84" spans="1:29" hidden="1" x14ac:dyDescent="0.2">
      <c r="A84" s="5" t="s">
        <v>282</v>
      </c>
      <c r="B84" s="5" t="s">
        <v>283</v>
      </c>
      <c r="C84" s="5" t="s">
        <v>284</v>
      </c>
      <c r="D84" s="5" t="s">
        <v>40</v>
      </c>
      <c r="E84" s="5" t="s">
        <v>41</v>
      </c>
      <c r="F84" s="6">
        <v>236.20699999999999</v>
      </c>
      <c r="G84" s="6">
        <v>244.441</v>
      </c>
      <c r="H84" s="6">
        <v>251.75</v>
      </c>
      <c r="I84" s="6">
        <v>258.33199999999999</v>
      </c>
      <c r="J84" s="6">
        <v>266.053</v>
      </c>
      <c r="K84" s="6">
        <v>274.38600000000002</v>
      </c>
      <c r="L84" s="6">
        <v>283.52300000000002</v>
      </c>
      <c r="M84" s="6">
        <v>292.45100000000002</v>
      </c>
      <c r="N84" s="6">
        <v>301.43400000000003</v>
      </c>
      <c r="O84" s="6">
        <v>308.18700000000001</v>
      </c>
      <c r="P84" s="6">
        <v>314</v>
      </c>
      <c r="Q84" s="6">
        <v>316.14400000000001</v>
      </c>
      <c r="R84" s="6">
        <v>318.89400000000001</v>
      </c>
      <c r="S84" s="6">
        <v>318.68</v>
      </c>
      <c r="T84" s="6">
        <v>322.01799999999997</v>
      </c>
      <c r="U84" s="6">
        <v>324.33699999999999</v>
      </c>
      <c r="V84" s="6">
        <v>325.99599999999998</v>
      </c>
      <c r="W84" s="6">
        <v>327.27600000000001</v>
      </c>
      <c r="X84" s="6">
        <v>328.59899999999999</v>
      </c>
      <c r="Y84" s="6">
        <v>332.17</v>
      </c>
      <c r="Z84" s="6">
        <v>77.793000000000006</v>
      </c>
      <c r="AA84" s="7">
        <v>0.32934000000000002</v>
      </c>
      <c r="AB84" s="6">
        <v>18.170000000000002</v>
      </c>
      <c r="AC84" s="7">
        <v>5.7869999999999998E-2</v>
      </c>
    </row>
    <row r="85" spans="1:29" hidden="1" x14ac:dyDescent="0.2">
      <c r="A85" s="5" t="s">
        <v>285</v>
      </c>
      <c r="B85" s="5" t="s">
        <v>286</v>
      </c>
      <c r="C85" s="5" t="s">
        <v>287</v>
      </c>
      <c r="D85" s="5" t="s">
        <v>55</v>
      </c>
      <c r="E85" s="5" t="s">
        <v>41</v>
      </c>
      <c r="F85" s="6">
        <v>42990.262000000002</v>
      </c>
      <c r="G85" s="6">
        <v>43788.892999999996</v>
      </c>
      <c r="H85" s="6">
        <v>44563.27</v>
      </c>
      <c r="I85" s="6">
        <v>45267.180999999997</v>
      </c>
      <c r="J85" s="6">
        <v>45851.891000000003</v>
      </c>
      <c r="K85" s="6">
        <v>46690.211000000003</v>
      </c>
      <c r="L85" s="6">
        <v>47729.506000000001</v>
      </c>
      <c r="M85" s="6">
        <v>48624.65</v>
      </c>
      <c r="N85" s="6">
        <v>49294.105000000003</v>
      </c>
      <c r="O85" s="6">
        <v>49709.252</v>
      </c>
      <c r="P85" s="6">
        <v>50140</v>
      </c>
      <c r="Q85" s="6">
        <v>50391.339</v>
      </c>
      <c r="R85" s="6">
        <v>50660.021999999997</v>
      </c>
      <c r="S85" s="6">
        <v>51286.851000000002</v>
      </c>
      <c r="T85" s="6">
        <v>52300.707999999999</v>
      </c>
      <c r="U85" s="6">
        <v>53475.212</v>
      </c>
      <c r="V85" s="6">
        <v>54637.108</v>
      </c>
      <c r="W85" s="6">
        <v>55449.122000000003</v>
      </c>
      <c r="X85" s="6">
        <v>56285.612999999998</v>
      </c>
      <c r="Y85" s="6">
        <v>56742.684999999998</v>
      </c>
      <c r="Z85" s="6">
        <v>7149.7380000000003</v>
      </c>
      <c r="AA85" s="7">
        <v>0.16631000000000001</v>
      </c>
      <c r="AB85" s="6">
        <v>6602.6850000000004</v>
      </c>
      <c r="AC85" s="7">
        <v>0.13167999999999999</v>
      </c>
    </row>
    <row r="86" spans="1:29" hidden="1" x14ac:dyDescent="0.2">
      <c r="A86" s="5" t="s">
        <v>288</v>
      </c>
      <c r="B86" s="5" t="s">
        <v>289</v>
      </c>
      <c r="C86" s="5" t="s">
        <v>290</v>
      </c>
      <c r="D86" s="5" t="s">
        <v>73</v>
      </c>
      <c r="E86" s="5" t="s">
        <v>41</v>
      </c>
      <c r="F86" s="6">
        <v>42365.966</v>
      </c>
      <c r="G86" s="6">
        <v>43167.279000000002</v>
      </c>
      <c r="H86" s="6">
        <v>44544.917000000001</v>
      </c>
      <c r="I86" s="6">
        <v>45547.792999999998</v>
      </c>
      <c r="J86" s="6">
        <v>46803.987999999998</v>
      </c>
      <c r="K86" s="6">
        <v>47809.993999999999</v>
      </c>
      <c r="L86" s="6">
        <v>48928.750999999997</v>
      </c>
      <c r="M86" s="6">
        <v>49791.718000000001</v>
      </c>
      <c r="N86" s="6">
        <v>50496.62</v>
      </c>
      <c r="O86" s="6">
        <v>50982.716</v>
      </c>
      <c r="P86" s="6">
        <v>51136</v>
      </c>
      <c r="Q86" s="6">
        <v>51163.633999999998</v>
      </c>
      <c r="R86" s="6">
        <v>51367.970999999998</v>
      </c>
      <c r="S86" s="6">
        <v>51654.792000000001</v>
      </c>
      <c r="T86" s="6">
        <v>52341.071000000004</v>
      </c>
      <c r="U86" s="6">
        <v>53082.887000000002</v>
      </c>
      <c r="V86" s="6">
        <v>53596.42</v>
      </c>
      <c r="W86" s="6">
        <v>54511.199000000001</v>
      </c>
      <c r="X86" s="6">
        <v>54983.453000000001</v>
      </c>
      <c r="Y86" s="6">
        <v>55597.972999999998</v>
      </c>
      <c r="Z86" s="6">
        <v>8770.0339999999997</v>
      </c>
      <c r="AA86" s="7">
        <v>0.20701</v>
      </c>
      <c r="AB86" s="6">
        <v>4461.973</v>
      </c>
      <c r="AC86" s="7">
        <v>8.7260000000000004E-2</v>
      </c>
    </row>
    <row r="87" spans="1:29" hidden="1" x14ac:dyDescent="0.2">
      <c r="A87" s="5" t="s">
        <v>291</v>
      </c>
      <c r="B87" s="5" t="s">
        <v>292</v>
      </c>
      <c r="C87" s="5" t="s">
        <v>293</v>
      </c>
      <c r="D87" s="5" t="s">
        <v>49</v>
      </c>
      <c r="E87" s="5" t="s">
        <v>41</v>
      </c>
      <c r="F87" s="6">
        <v>151.58099999999999</v>
      </c>
      <c r="G87" s="6">
        <v>153.74199999999999</v>
      </c>
      <c r="H87" s="6">
        <v>156.166</v>
      </c>
      <c r="I87" s="6">
        <v>158.768</v>
      </c>
      <c r="J87" s="6">
        <v>161.41399999999999</v>
      </c>
      <c r="K87" s="6">
        <v>164.62299999999999</v>
      </c>
      <c r="L87" s="6">
        <v>168.42500000000001</v>
      </c>
      <c r="M87" s="6">
        <v>171.40899999999999</v>
      </c>
      <c r="N87" s="6">
        <v>175.077</v>
      </c>
      <c r="O87" s="6">
        <v>177.37700000000001</v>
      </c>
      <c r="P87" s="6">
        <v>179</v>
      </c>
      <c r="Q87" s="6">
        <v>179.37700000000001</v>
      </c>
      <c r="R87" s="6">
        <v>179.45</v>
      </c>
      <c r="S87" s="6">
        <v>181.00200000000001</v>
      </c>
      <c r="T87" s="6">
        <v>182.495</v>
      </c>
      <c r="U87" s="6">
        <v>182.38300000000001</v>
      </c>
      <c r="V87" s="6">
        <v>183.995</v>
      </c>
      <c r="W87" s="6">
        <v>184.685</v>
      </c>
      <c r="X87" s="6">
        <v>186.08600000000001</v>
      </c>
      <c r="Y87" s="6">
        <v>188.18899999999999</v>
      </c>
      <c r="Z87" s="6">
        <v>27.419</v>
      </c>
      <c r="AA87" s="7">
        <v>0.18089</v>
      </c>
      <c r="AB87" s="6">
        <v>9.1890000000000001</v>
      </c>
      <c r="AC87" s="7">
        <v>5.1330000000000001E-2</v>
      </c>
    </row>
    <row r="88" spans="1:29" hidden="1" x14ac:dyDescent="0.2">
      <c r="A88" s="5" t="s">
        <v>294</v>
      </c>
      <c r="B88" s="5" t="s">
        <v>295</v>
      </c>
      <c r="C88" s="5" t="s">
        <v>296</v>
      </c>
      <c r="D88" s="5" t="s">
        <v>66</v>
      </c>
      <c r="E88" s="5" t="s">
        <v>41</v>
      </c>
      <c r="F88" s="6">
        <v>45734.095000000001</v>
      </c>
      <c r="G88" s="6">
        <v>45885.671000000002</v>
      </c>
      <c r="H88" s="6">
        <v>46127.154000000002</v>
      </c>
      <c r="I88" s="6">
        <v>46076.930999999997</v>
      </c>
      <c r="J88" s="6">
        <v>46048.288999999997</v>
      </c>
      <c r="K88" s="6">
        <v>46046.557999999997</v>
      </c>
      <c r="L88" s="6">
        <v>46498.79</v>
      </c>
      <c r="M88" s="6">
        <v>46860.135000000002</v>
      </c>
      <c r="N88" s="6">
        <v>47112.364999999998</v>
      </c>
      <c r="O88" s="6">
        <v>47271.72</v>
      </c>
      <c r="P88" s="6">
        <v>47551</v>
      </c>
      <c r="Q88" s="6">
        <v>47532.523999999998</v>
      </c>
      <c r="R88" s="6">
        <v>47606.658000000003</v>
      </c>
      <c r="S88" s="6">
        <v>47785.743999999999</v>
      </c>
      <c r="T88" s="6">
        <v>48029.743000000002</v>
      </c>
      <c r="U88" s="6">
        <v>48284.783000000003</v>
      </c>
      <c r="V88" s="6">
        <v>49452.256000000001</v>
      </c>
      <c r="W88" s="6">
        <v>49957.648000000001</v>
      </c>
      <c r="X88" s="6">
        <v>50315.853999999999</v>
      </c>
      <c r="Y88" s="6">
        <v>50510.042000000001</v>
      </c>
      <c r="Z88" s="6">
        <v>1816.905</v>
      </c>
      <c r="AA88" s="7">
        <v>3.9730000000000001E-2</v>
      </c>
      <c r="AB88" s="6">
        <v>2959.0419999999999</v>
      </c>
      <c r="AC88" s="7">
        <v>6.2230000000000001E-2</v>
      </c>
    </row>
    <row r="89" spans="1:29" hidden="1" x14ac:dyDescent="0.2">
      <c r="A89" s="5" t="s">
        <v>297</v>
      </c>
      <c r="B89" s="5" t="s">
        <v>298</v>
      </c>
      <c r="C89" s="5" t="s">
        <v>299</v>
      </c>
      <c r="D89" s="5" t="s">
        <v>55</v>
      </c>
      <c r="E89" s="5" t="s">
        <v>41</v>
      </c>
      <c r="F89" s="6">
        <v>9112.4889999999996</v>
      </c>
      <c r="G89" s="6">
        <v>9346.1790000000001</v>
      </c>
      <c r="H89" s="6">
        <v>9549.0910000000003</v>
      </c>
      <c r="I89" s="6">
        <v>9642.4500000000007</v>
      </c>
      <c r="J89" s="6">
        <v>9892.3970000000008</v>
      </c>
      <c r="K89" s="6">
        <v>10166.665000000001</v>
      </c>
      <c r="L89" s="6">
        <v>10466.795</v>
      </c>
      <c r="M89" s="6">
        <v>10775.512000000001</v>
      </c>
      <c r="N89" s="6">
        <v>10918.924000000001</v>
      </c>
      <c r="O89" s="6">
        <v>11038.234</v>
      </c>
      <c r="P89" s="6">
        <v>11152</v>
      </c>
      <c r="Q89" s="6">
        <v>11223.18</v>
      </c>
      <c r="R89" s="6">
        <v>11333.418</v>
      </c>
      <c r="S89" s="6">
        <v>11507.218999999999</v>
      </c>
      <c r="T89" s="6">
        <v>11716.388000000001</v>
      </c>
      <c r="U89" s="6">
        <v>11867.49</v>
      </c>
      <c r="V89" s="6">
        <v>12032.279</v>
      </c>
      <c r="W89" s="6">
        <v>12163.263999999999</v>
      </c>
      <c r="X89" s="6">
        <v>12263.444</v>
      </c>
      <c r="Y89" s="6">
        <v>12572.464</v>
      </c>
      <c r="Z89" s="6">
        <v>2039.511</v>
      </c>
      <c r="AA89" s="7">
        <v>0.22381000000000001</v>
      </c>
      <c r="AB89" s="6">
        <v>1420.4639999999999</v>
      </c>
      <c r="AC89" s="7">
        <v>0.12737000000000001</v>
      </c>
    </row>
    <row r="90" spans="1:29" hidden="1" x14ac:dyDescent="0.2">
      <c r="A90" s="5" t="s">
        <v>300</v>
      </c>
      <c r="B90" s="5" t="s">
        <v>301</v>
      </c>
      <c r="C90" s="5" t="s">
        <v>302</v>
      </c>
      <c r="D90" s="5" t="s">
        <v>66</v>
      </c>
      <c r="E90" s="5" t="s">
        <v>41</v>
      </c>
      <c r="F90" s="6">
        <v>6281.0039999999999</v>
      </c>
      <c r="G90" s="6">
        <v>6444.4939999999997</v>
      </c>
      <c r="H90" s="6">
        <v>6633.1790000000001</v>
      </c>
      <c r="I90" s="6">
        <v>6805.8050000000003</v>
      </c>
      <c r="J90" s="6">
        <v>6983.98</v>
      </c>
      <c r="K90" s="6">
        <v>7166.5780000000004</v>
      </c>
      <c r="L90" s="6">
        <v>7400.6949999999997</v>
      </c>
      <c r="M90" s="6">
        <v>7602.0450000000001</v>
      </c>
      <c r="N90" s="6">
        <v>7761.9849999999997</v>
      </c>
      <c r="O90" s="6">
        <v>7890.39</v>
      </c>
      <c r="P90" s="6">
        <v>8013</v>
      </c>
      <c r="Q90" s="6">
        <v>8024.933</v>
      </c>
      <c r="R90" s="6">
        <v>8030.6959999999999</v>
      </c>
      <c r="S90" s="6">
        <v>8047.5870000000004</v>
      </c>
      <c r="T90" s="6">
        <v>8175.9369999999999</v>
      </c>
      <c r="U90" s="6">
        <v>8323.7849999999999</v>
      </c>
      <c r="V90" s="6">
        <v>8552.76</v>
      </c>
      <c r="W90" s="6">
        <v>8717.848</v>
      </c>
      <c r="X90" s="6">
        <v>8745.6740000000009</v>
      </c>
      <c r="Y90" s="6">
        <v>8780.9030000000002</v>
      </c>
      <c r="Z90" s="6">
        <v>1731.9960000000001</v>
      </c>
      <c r="AA90" s="7">
        <v>0.27575</v>
      </c>
      <c r="AB90" s="6">
        <v>767.90300000000002</v>
      </c>
      <c r="AC90" s="7">
        <v>9.5829999999999999E-2</v>
      </c>
    </row>
    <row r="91" spans="1:29" hidden="1" x14ac:dyDescent="0.2">
      <c r="A91" s="5" t="s">
        <v>303</v>
      </c>
      <c r="B91" s="5" t="s">
        <v>304</v>
      </c>
      <c r="C91" s="5" t="s">
        <v>305</v>
      </c>
      <c r="D91" s="5" t="s">
        <v>62</v>
      </c>
      <c r="E91" s="5" t="s">
        <v>41</v>
      </c>
      <c r="F91" s="6">
        <v>1631.3910000000001</v>
      </c>
      <c r="G91" s="6">
        <v>1635.192</v>
      </c>
      <c r="H91" s="6">
        <v>1640.8420000000001</v>
      </c>
      <c r="I91" s="6">
        <v>1654.8119999999999</v>
      </c>
      <c r="J91" s="6">
        <v>1666.0319999999999</v>
      </c>
      <c r="K91" s="6">
        <v>1677.1859999999999</v>
      </c>
      <c r="L91" s="6">
        <v>1683.443</v>
      </c>
      <c r="M91" s="6">
        <v>1687.04</v>
      </c>
      <c r="N91" s="6">
        <v>1693.8009999999999</v>
      </c>
      <c r="O91" s="6">
        <v>1708.0039999999999</v>
      </c>
      <c r="P91" s="6">
        <v>1723</v>
      </c>
      <c r="Q91" s="6">
        <v>1735.7619999999999</v>
      </c>
      <c r="R91" s="6">
        <v>1748.01</v>
      </c>
      <c r="S91" s="6">
        <v>1751.854</v>
      </c>
      <c r="T91" s="6">
        <v>1765.069</v>
      </c>
      <c r="U91" s="6">
        <v>1743.624</v>
      </c>
      <c r="V91" s="6">
        <v>1753.748</v>
      </c>
      <c r="W91" s="6">
        <v>1771.8040000000001</v>
      </c>
      <c r="X91" s="6">
        <v>1784.61</v>
      </c>
      <c r="Y91" s="6">
        <v>1815.8810000000001</v>
      </c>
      <c r="Z91" s="6">
        <v>91.608999999999995</v>
      </c>
      <c r="AA91" s="7">
        <v>5.6149999999999999E-2</v>
      </c>
      <c r="AB91" s="6">
        <v>92.881</v>
      </c>
      <c r="AC91" s="7">
        <v>5.391E-2</v>
      </c>
    </row>
    <row r="92" spans="1:29" hidden="1" x14ac:dyDescent="0.2">
      <c r="A92" s="5" t="s">
        <v>306</v>
      </c>
      <c r="B92" s="5" t="s">
        <v>307</v>
      </c>
      <c r="C92" s="5" t="s">
        <v>308</v>
      </c>
      <c r="D92" s="5" t="s">
        <v>66</v>
      </c>
      <c r="E92" s="5" t="s">
        <v>41</v>
      </c>
      <c r="F92" s="6">
        <v>16217.771000000001</v>
      </c>
      <c r="G92" s="6">
        <v>16427.202000000001</v>
      </c>
      <c r="H92" s="6">
        <v>16708.215</v>
      </c>
      <c r="I92" s="6">
        <v>16963.616000000002</v>
      </c>
      <c r="J92" s="6">
        <v>17234.357</v>
      </c>
      <c r="K92" s="6">
        <v>17516</v>
      </c>
      <c r="L92" s="6">
        <v>17910.574000000001</v>
      </c>
      <c r="M92" s="6">
        <v>18212.684000000001</v>
      </c>
      <c r="N92" s="6">
        <v>18402.405999999999</v>
      </c>
      <c r="O92" s="6">
        <v>18510.102999999999</v>
      </c>
      <c r="P92" s="6">
        <v>18593</v>
      </c>
      <c r="Q92" s="6">
        <v>18601.491999999998</v>
      </c>
      <c r="R92" s="6">
        <v>18619.045999999998</v>
      </c>
      <c r="S92" s="6">
        <v>18645.95</v>
      </c>
      <c r="T92" s="6">
        <v>18770.623</v>
      </c>
      <c r="U92" s="6">
        <v>18827.748</v>
      </c>
      <c r="V92" s="6">
        <v>18927.226999999999</v>
      </c>
      <c r="W92" s="6">
        <v>19119.196</v>
      </c>
      <c r="X92" s="6">
        <v>19345.28</v>
      </c>
      <c r="Y92" s="6">
        <v>19576.831999999999</v>
      </c>
      <c r="Z92" s="6">
        <v>2375.2289999999998</v>
      </c>
      <c r="AA92" s="7">
        <v>0.14646000000000001</v>
      </c>
      <c r="AB92" s="6">
        <v>983.83199999999999</v>
      </c>
      <c r="AC92" s="7">
        <v>5.2909999999999999E-2</v>
      </c>
    </row>
    <row r="93" spans="1:29" hidden="1" x14ac:dyDescent="0.2">
      <c r="A93" s="5" t="s">
        <v>309</v>
      </c>
      <c r="B93" s="5" t="s">
        <v>310</v>
      </c>
      <c r="C93" s="5" t="s">
        <v>311</v>
      </c>
      <c r="D93" s="5" t="s">
        <v>49</v>
      </c>
      <c r="E93" s="5" t="s">
        <v>41</v>
      </c>
      <c r="F93" s="6">
        <v>1233.7560000000001</v>
      </c>
      <c r="G93" s="6">
        <v>1265.7819999999999</v>
      </c>
      <c r="H93" s="6">
        <v>1301.325</v>
      </c>
      <c r="I93" s="6">
        <v>1337.261</v>
      </c>
      <c r="J93" s="6">
        <v>1368.11</v>
      </c>
      <c r="K93" s="6">
        <v>1408.924</v>
      </c>
      <c r="L93" s="6">
        <v>1456.654</v>
      </c>
      <c r="M93" s="6">
        <v>1499.5519999999999</v>
      </c>
      <c r="N93" s="6">
        <v>1541.145</v>
      </c>
      <c r="O93" s="6">
        <v>1579.7429999999999</v>
      </c>
      <c r="P93" s="6">
        <v>1613</v>
      </c>
      <c r="Q93" s="6">
        <v>1620.182</v>
      </c>
      <c r="R93" s="6">
        <v>1628.643</v>
      </c>
      <c r="S93" s="6">
        <v>1638.809</v>
      </c>
      <c r="T93" s="6">
        <v>1643.471</v>
      </c>
      <c r="U93" s="6">
        <v>1650.9949999999999</v>
      </c>
      <c r="V93" s="6">
        <v>1668.0170000000001</v>
      </c>
      <c r="W93" s="6">
        <v>1715.02</v>
      </c>
      <c r="X93" s="6">
        <v>1739.2940000000001</v>
      </c>
      <c r="Y93" s="6">
        <v>1768.432</v>
      </c>
      <c r="Z93" s="6">
        <v>379.24400000000003</v>
      </c>
      <c r="AA93" s="7">
        <v>0.30739</v>
      </c>
      <c r="AB93" s="6">
        <v>155.43199999999999</v>
      </c>
      <c r="AC93" s="7">
        <v>9.6360000000000001E-2</v>
      </c>
    </row>
    <row r="94" spans="1:29" hidden="1" x14ac:dyDescent="0.2">
      <c r="A94" s="5" t="s">
        <v>312</v>
      </c>
      <c r="B94" s="5" t="s">
        <v>313</v>
      </c>
      <c r="C94" s="5" t="s">
        <v>314</v>
      </c>
      <c r="D94" s="5" t="s">
        <v>49</v>
      </c>
      <c r="E94" s="5" t="s">
        <v>41</v>
      </c>
      <c r="F94" s="6">
        <v>335.315</v>
      </c>
      <c r="G94" s="6">
        <v>333.24400000000003</v>
      </c>
      <c r="H94" s="6">
        <v>335.11900000000003</v>
      </c>
      <c r="I94" s="6">
        <v>339.94600000000003</v>
      </c>
      <c r="J94" s="6">
        <v>344.64800000000002</v>
      </c>
      <c r="K94" s="6">
        <v>348.62900000000002</v>
      </c>
      <c r="L94" s="6">
        <v>354.02600000000001</v>
      </c>
      <c r="M94" s="6">
        <v>355.76799999999997</v>
      </c>
      <c r="N94" s="6">
        <v>361.90100000000001</v>
      </c>
      <c r="O94" s="6">
        <v>357.18599999999998</v>
      </c>
      <c r="P94" s="6">
        <v>365</v>
      </c>
      <c r="Q94" s="6">
        <v>365.65</v>
      </c>
      <c r="R94" s="6">
        <v>367.02699999999999</v>
      </c>
      <c r="S94" s="6">
        <v>369.02800000000002</v>
      </c>
      <c r="T94" s="6">
        <v>370.85</v>
      </c>
      <c r="U94" s="6">
        <v>370.82100000000003</v>
      </c>
      <c r="V94" s="6">
        <v>370.78500000000003</v>
      </c>
      <c r="W94" s="6">
        <v>371.06700000000001</v>
      </c>
      <c r="X94" s="6">
        <v>368.38400000000001</v>
      </c>
      <c r="Y94" s="6">
        <v>370.13799999999998</v>
      </c>
      <c r="Z94" s="6">
        <v>29.684999999999999</v>
      </c>
      <c r="AA94" s="7">
        <v>8.8529999999999998E-2</v>
      </c>
      <c r="AB94" s="6">
        <v>5.1379999999999999</v>
      </c>
      <c r="AC94" s="7">
        <v>1.4080000000000001E-2</v>
      </c>
    </row>
    <row r="95" spans="1:29" hidden="1" x14ac:dyDescent="0.2">
      <c r="A95" s="5" t="s">
        <v>316</v>
      </c>
      <c r="B95" s="5" t="s">
        <v>317</v>
      </c>
      <c r="C95" s="5" t="s">
        <v>318</v>
      </c>
      <c r="D95" s="5" t="s">
        <v>73</v>
      </c>
      <c r="E95" s="5" t="s">
        <v>41</v>
      </c>
      <c r="F95" s="6">
        <v>209.053</v>
      </c>
      <c r="G95" s="6">
        <v>207.33699999999999</v>
      </c>
      <c r="H95" s="6">
        <v>205.137</v>
      </c>
      <c r="I95" s="6">
        <v>203.16300000000001</v>
      </c>
      <c r="J95" s="6">
        <v>202.21100000000001</v>
      </c>
      <c r="K95" s="6">
        <v>200.30699999999999</v>
      </c>
      <c r="L95" s="6">
        <v>199.584</v>
      </c>
      <c r="M95" s="6">
        <v>198.1</v>
      </c>
      <c r="N95" s="6">
        <v>196.34200000000001</v>
      </c>
      <c r="O95" s="6">
        <v>194.042</v>
      </c>
      <c r="P95" s="6">
        <v>192</v>
      </c>
      <c r="Q95" s="6">
        <v>194.03299999999999</v>
      </c>
      <c r="R95" s="6">
        <v>194.95</v>
      </c>
      <c r="S95" s="6">
        <v>196.58</v>
      </c>
      <c r="T95" s="6">
        <v>200.81899999999999</v>
      </c>
      <c r="U95" s="6">
        <v>201.67599999999999</v>
      </c>
      <c r="V95" s="6">
        <v>202.48599999999999</v>
      </c>
      <c r="W95" s="6">
        <v>206.964</v>
      </c>
      <c r="X95" s="6">
        <v>208.74799999999999</v>
      </c>
      <c r="Y95" s="6">
        <v>210.48</v>
      </c>
      <c r="Z95" s="6">
        <v>-17.053000000000001</v>
      </c>
      <c r="AA95" s="7" t="s">
        <v>1350</v>
      </c>
      <c r="AB95" s="6">
        <v>18.48</v>
      </c>
      <c r="AC95" s="7">
        <v>9.6250000000000002E-2</v>
      </c>
    </row>
    <row r="96" spans="1:29" hidden="1" x14ac:dyDescent="0.2">
      <c r="A96" s="5" t="s">
        <v>320</v>
      </c>
      <c r="B96" s="5" t="s">
        <v>321</v>
      </c>
      <c r="C96" s="5" t="s">
        <v>322</v>
      </c>
      <c r="D96" s="5" t="s">
        <v>91</v>
      </c>
      <c r="E96" s="5" t="s">
        <v>41</v>
      </c>
      <c r="F96" s="6">
        <v>2688.953</v>
      </c>
      <c r="G96" s="6">
        <v>2719.3960000000002</v>
      </c>
      <c r="H96" s="6">
        <v>2743.4050000000002</v>
      </c>
      <c r="I96" s="6">
        <v>2770.26</v>
      </c>
      <c r="J96" s="6">
        <v>2811.1550000000002</v>
      </c>
      <c r="K96" s="6">
        <v>2838.7170000000001</v>
      </c>
      <c r="L96" s="6">
        <v>2883.5990000000002</v>
      </c>
      <c r="M96" s="6">
        <v>2917.6460000000002</v>
      </c>
      <c r="N96" s="6">
        <v>2947.75</v>
      </c>
      <c r="O96" s="6">
        <v>2969.5819999999999</v>
      </c>
      <c r="P96" s="6">
        <v>2995</v>
      </c>
      <c r="Q96" s="6">
        <v>2978.2339999999999</v>
      </c>
      <c r="R96" s="6">
        <v>3009.3209999999999</v>
      </c>
      <c r="S96" s="6">
        <v>3015.1179999999999</v>
      </c>
      <c r="T96" s="6">
        <v>3037.549</v>
      </c>
      <c r="U96" s="6">
        <v>3080.6909999999998</v>
      </c>
      <c r="V96" s="6">
        <v>3104.2779999999998</v>
      </c>
      <c r="W96" s="6">
        <v>3148.556</v>
      </c>
      <c r="X96" s="6">
        <v>3196.2420000000002</v>
      </c>
      <c r="Y96" s="6">
        <v>3239.7829999999999</v>
      </c>
      <c r="Z96" s="6">
        <v>306.04700000000003</v>
      </c>
      <c r="AA96" s="7">
        <v>0.11382</v>
      </c>
      <c r="AB96" s="6">
        <v>244.78299999999999</v>
      </c>
      <c r="AC96" s="7">
        <v>8.1729999999999997E-2</v>
      </c>
    </row>
    <row r="97" spans="1:29" hidden="1" x14ac:dyDescent="0.2">
      <c r="A97" s="5" t="s">
        <v>323</v>
      </c>
      <c r="B97" s="5" t="s">
        <v>324</v>
      </c>
      <c r="C97" s="5" t="s">
        <v>325</v>
      </c>
      <c r="D97" s="5" t="s">
        <v>106</v>
      </c>
      <c r="E97" s="5" t="s">
        <v>41</v>
      </c>
      <c r="F97" s="6">
        <v>1840.0889999999999</v>
      </c>
      <c r="G97" s="6">
        <v>1846.2439999999999</v>
      </c>
      <c r="H97" s="6">
        <v>1848.0250000000001</v>
      </c>
      <c r="I97" s="6">
        <v>1840.636</v>
      </c>
      <c r="J97" s="6">
        <v>1849.0740000000001</v>
      </c>
      <c r="K97" s="6">
        <v>1852.0160000000001</v>
      </c>
      <c r="L97" s="6">
        <v>1869.672</v>
      </c>
      <c r="M97" s="6">
        <v>1882.9680000000001</v>
      </c>
      <c r="N97" s="6">
        <v>1904.2460000000001</v>
      </c>
      <c r="O97" s="6">
        <v>1921.0029999999999</v>
      </c>
      <c r="P97" s="6">
        <v>1928</v>
      </c>
      <c r="Q97" s="6">
        <v>1955.595</v>
      </c>
      <c r="R97" s="6">
        <v>1931.3779999999999</v>
      </c>
      <c r="S97" s="6">
        <v>1942.328</v>
      </c>
      <c r="T97" s="6">
        <v>1940.3810000000001</v>
      </c>
      <c r="U97" s="6">
        <v>1953.5989999999999</v>
      </c>
      <c r="V97" s="6">
        <v>1950.6289999999999</v>
      </c>
      <c r="W97" s="6">
        <v>1958.127</v>
      </c>
      <c r="X97" s="6">
        <v>1964.2629999999999</v>
      </c>
      <c r="Y97" s="6">
        <v>1973.0450000000001</v>
      </c>
      <c r="Z97" s="6">
        <v>87.911000000000001</v>
      </c>
      <c r="AA97" s="7">
        <v>4.7780000000000003E-2</v>
      </c>
      <c r="AB97" s="6">
        <v>45.045000000000002</v>
      </c>
      <c r="AC97" s="7">
        <v>2.3359999999999999E-2</v>
      </c>
    </row>
    <row r="98" spans="1:29" hidden="1" x14ac:dyDescent="0.2">
      <c r="A98" s="5" t="s">
        <v>327</v>
      </c>
      <c r="B98" s="5" t="s">
        <v>328</v>
      </c>
      <c r="C98" s="5" t="s">
        <v>329</v>
      </c>
      <c r="D98" s="5" t="s">
        <v>91</v>
      </c>
      <c r="E98" s="5" t="s">
        <v>41</v>
      </c>
      <c r="F98" s="6">
        <v>3802.5830000000001</v>
      </c>
      <c r="G98" s="6">
        <v>3840.3739999999998</v>
      </c>
      <c r="H98" s="6">
        <v>3871.1889999999999</v>
      </c>
      <c r="I98" s="6">
        <v>3928.4839999999999</v>
      </c>
      <c r="J98" s="6">
        <v>3969.1779999999999</v>
      </c>
      <c r="K98" s="6">
        <v>4006.8510000000001</v>
      </c>
      <c r="L98" s="6">
        <v>4061.14</v>
      </c>
      <c r="M98" s="6">
        <v>4116.7879999999996</v>
      </c>
      <c r="N98" s="6">
        <v>4167.4709999999995</v>
      </c>
      <c r="O98" s="6">
        <v>4205.2190000000001</v>
      </c>
      <c r="P98" s="6">
        <v>4244</v>
      </c>
      <c r="Q98" s="6">
        <v>4262.2950000000001</v>
      </c>
      <c r="R98" s="6">
        <v>4290.3149999999996</v>
      </c>
      <c r="S98" s="6">
        <v>4290.4799999999996</v>
      </c>
      <c r="T98" s="6">
        <v>4343.9539999999997</v>
      </c>
      <c r="U98" s="6">
        <v>4363.0479999999998</v>
      </c>
      <c r="V98" s="6">
        <v>4330.3389999999999</v>
      </c>
      <c r="W98" s="6">
        <v>4314.866</v>
      </c>
      <c r="X98" s="6">
        <v>4325.835</v>
      </c>
      <c r="Y98" s="6">
        <v>4332.3029999999999</v>
      </c>
      <c r="Z98" s="6">
        <v>441.41699999999997</v>
      </c>
      <c r="AA98" s="7">
        <v>0.11608</v>
      </c>
      <c r="AB98" s="6">
        <v>88.302999999999997</v>
      </c>
      <c r="AC98" s="7">
        <v>2.0809999999999999E-2</v>
      </c>
    </row>
    <row r="99" spans="1:29" hidden="1" x14ac:dyDescent="0.2">
      <c r="A99" s="5" t="s">
        <v>330</v>
      </c>
      <c r="B99" s="5" t="s">
        <v>331</v>
      </c>
      <c r="C99" s="5" t="s">
        <v>332</v>
      </c>
      <c r="D99" s="5" t="s">
        <v>91</v>
      </c>
      <c r="E99" s="5" t="s">
        <v>41</v>
      </c>
      <c r="F99" s="6">
        <v>1306.7940000000001</v>
      </c>
      <c r="G99" s="6">
        <v>1323.6089999999999</v>
      </c>
      <c r="H99" s="6">
        <v>1337.855</v>
      </c>
      <c r="I99" s="6">
        <v>1361.338</v>
      </c>
      <c r="J99" s="6">
        <v>1378.95</v>
      </c>
      <c r="K99" s="6">
        <v>1395.4649999999999</v>
      </c>
      <c r="L99" s="6">
        <v>1418.125</v>
      </c>
      <c r="M99" s="6">
        <v>1441.3920000000001</v>
      </c>
      <c r="N99" s="6">
        <v>1462.7750000000001</v>
      </c>
      <c r="O99" s="6">
        <v>1479.221</v>
      </c>
      <c r="P99" s="6">
        <v>1496</v>
      </c>
      <c r="Q99" s="6">
        <v>1503.9169999999999</v>
      </c>
      <c r="R99" s="6">
        <v>1506.106</v>
      </c>
      <c r="S99" s="6">
        <v>1519.5229999999999</v>
      </c>
      <c r="T99" s="6">
        <v>1576.2460000000001</v>
      </c>
      <c r="U99" s="6">
        <v>1604.511</v>
      </c>
      <c r="V99" s="6">
        <v>1689.7429999999999</v>
      </c>
      <c r="W99" s="6">
        <v>1696.7180000000001</v>
      </c>
      <c r="X99" s="6">
        <v>1709.99</v>
      </c>
      <c r="Y99" s="6">
        <v>1719.7809999999999</v>
      </c>
      <c r="Z99" s="6">
        <v>189.20599999999999</v>
      </c>
      <c r="AA99" s="7">
        <v>0.14479</v>
      </c>
      <c r="AB99" s="6">
        <v>223.78100000000001</v>
      </c>
      <c r="AC99" s="7">
        <v>0.14959</v>
      </c>
    </row>
    <row r="100" spans="1:29" hidden="1" x14ac:dyDescent="0.2">
      <c r="A100" s="5" t="s">
        <v>333</v>
      </c>
      <c r="B100" s="5" t="s">
        <v>334</v>
      </c>
      <c r="C100" s="5" t="s">
        <v>335</v>
      </c>
      <c r="D100" s="5" t="s">
        <v>55</v>
      </c>
      <c r="E100" s="5" t="s">
        <v>41</v>
      </c>
      <c r="F100" s="6">
        <v>3723.047</v>
      </c>
      <c r="G100" s="6">
        <v>3851.6370000000002</v>
      </c>
      <c r="H100" s="6">
        <v>3978.33</v>
      </c>
      <c r="I100" s="6">
        <v>4098.6509999999998</v>
      </c>
      <c r="J100" s="6">
        <v>4207.9870000000001</v>
      </c>
      <c r="K100" s="6">
        <v>4340.6629999999996</v>
      </c>
      <c r="L100" s="6">
        <v>4492.5510000000004</v>
      </c>
      <c r="M100" s="6">
        <v>4631.3860000000004</v>
      </c>
      <c r="N100" s="6">
        <v>4748.8919999999998</v>
      </c>
      <c r="O100" s="6">
        <v>4841.4920000000002</v>
      </c>
      <c r="P100" s="6">
        <v>4935</v>
      </c>
      <c r="Q100" s="6">
        <v>4982.8109999999997</v>
      </c>
      <c r="R100" s="6">
        <v>5011.9970000000003</v>
      </c>
      <c r="S100" s="6">
        <v>5035.8270000000002</v>
      </c>
      <c r="T100" s="6">
        <v>5080.28</v>
      </c>
      <c r="U100" s="6">
        <v>5122.0339999999997</v>
      </c>
      <c r="V100" s="6">
        <v>5146.8</v>
      </c>
      <c r="W100" s="6">
        <v>5235.8779999999997</v>
      </c>
      <c r="X100" s="6">
        <v>5317.1549999999997</v>
      </c>
      <c r="Y100" s="6">
        <v>5425.5230000000001</v>
      </c>
      <c r="Z100" s="6">
        <v>1211.953</v>
      </c>
      <c r="AA100" s="7">
        <v>0.32552999999999999</v>
      </c>
      <c r="AB100" s="6">
        <v>490.52300000000002</v>
      </c>
      <c r="AC100" s="7">
        <v>9.9400000000000002E-2</v>
      </c>
    </row>
    <row r="101" spans="1:29" hidden="1" x14ac:dyDescent="0.2">
      <c r="A101" s="5" t="s">
        <v>336</v>
      </c>
      <c r="B101" s="5" t="s">
        <v>337</v>
      </c>
      <c r="C101" s="5" t="s">
        <v>338</v>
      </c>
      <c r="D101" s="5" t="s">
        <v>40</v>
      </c>
      <c r="E101" s="5" t="s">
        <v>41</v>
      </c>
      <c r="F101" s="6">
        <v>777.07899999999995</v>
      </c>
      <c r="G101" s="6">
        <v>811.37</v>
      </c>
      <c r="H101" s="6">
        <v>846.88800000000003</v>
      </c>
      <c r="I101" s="6">
        <v>883.75599999999997</v>
      </c>
      <c r="J101" s="6">
        <v>925.15300000000002</v>
      </c>
      <c r="K101" s="6">
        <v>969.94799999999998</v>
      </c>
      <c r="L101" s="6">
        <v>1019.2670000000001</v>
      </c>
      <c r="M101" s="6">
        <v>1070.1759999999999</v>
      </c>
      <c r="N101" s="6">
        <v>1116.414</v>
      </c>
      <c r="O101" s="6">
        <v>1150.441</v>
      </c>
      <c r="P101" s="6">
        <v>1178</v>
      </c>
      <c r="Q101" s="6">
        <v>1187.4829999999999</v>
      </c>
      <c r="R101" s="6">
        <v>1194.934</v>
      </c>
      <c r="S101" s="6">
        <v>1199.74</v>
      </c>
      <c r="T101" s="6">
        <v>1205.74</v>
      </c>
      <c r="U101" s="6">
        <v>1214.337</v>
      </c>
      <c r="V101" s="6">
        <v>1229.2460000000001</v>
      </c>
      <c r="W101" s="6">
        <v>1257.914</v>
      </c>
      <c r="X101" s="6">
        <v>1280.454</v>
      </c>
      <c r="Y101" s="6">
        <v>1292.068</v>
      </c>
      <c r="Z101" s="6">
        <v>400.92099999999999</v>
      </c>
      <c r="AA101" s="7">
        <v>0.51593</v>
      </c>
      <c r="AB101" s="6">
        <v>114.068</v>
      </c>
      <c r="AC101" s="7">
        <v>9.6829999999999999E-2</v>
      </c>
    </row>
    <row r="102" spans="1:29" hidden="1" x14ac:dyDescent="0.2">
      <c r="A102" s="5" t="s">
        <v>339</v>
      </c>
      <c r="B102" s="5" t="s">
        <v>340</v>
      </c>
      <c r="C102" s="5" t="s">
        <v>341</v>
      </c>
      <c r="D102" s="5" t="s">
        <v>49</v>
      </c>
      <c r="E102" s="5" t="s">
        <v>41</v>
      </c>
      <c r="F102" s="6">
        <v>224.69399999999999</v>
      </c>
      <c r="G102" s="6">
        <v>228.458</v>
      </c>
      <c r="H102" s="6">
        <v>232.87100000000001</v>
      </c>
      <c r="I102" s="6">
        <v>237.386</v>
      </c>
      <c r="J102" s="6">
        <v>240.95599999999999</v>
      </c>
      <c r="K102" s="6">
        <v>246.32</v>
      </c>
      <c r="L102" s="6">
        <v>252.86699999999999</v>
      </c>
      <c r="M102" s="6">
        <v>258.56400000000002</v>
      </c>
      <c r="N102" s="6">
        <v>264.02199999999999</v>
      </c>
      <c r="O102" s="6">
        <v>268.96499999999997</v>
      </c>
      <c r="P102" s="6">
        <v>273</v>
      </c>
      <c r="Q102" s="6">
        <v>276.13799999999998</v>
      </c>
      <c r="R102" s="6">
        <v>278.875</v>
      </c>
      <c r="S102" s="6">
        <v>280.25200000000001</v>
      </c>
      <c r="T102" s="6">
        <v>281.685</v>
      </c>
      <c r="U102" s="6">
        <v>286.19600000000003</v>
      </c>
      <c r="V102" s="6">
        <v>287.68200000000002</v>
      </c>
      <c r="W102" s="6">
        <v>290.63400000000001</v>
      </c>
      <c r="X102" s="6">
        <v>294.73099999999999</v>
      </c>
      <c r="Y102" s="6">
        <v>301.42399999999998</v>
      </c>
      <c r="Z102" s="6">
        <v>48.305999999999997</v>
      </c>
      <c r="AA102" s="7">
        <v>0.21498999999999999</v>
      </c>
      <c r="AB102" s="6">
        <v>28.423999999999999</v>
      </c>
      <c r="AC102" s="7">
        <v>0.10412</v>
      </c>
    </row>
    <row r="103" spans="1:29" hidden="1" x14ac:dyDescent="0.2">
      <c r="A103" s="5" t="s">
        <v>342</v>
      </c>
      <c r="B103" s="5" t="s">
        <v>343</v>
      </c>
      <c r="C103" s="5" t="s">
        <v>344</v>
      </c>
      <c r="D103" s="5" t="s">
        <v>73</v>
      </c>
      <c r="E103" s="5" t="s">
        <v>41</v>
      </c>
      <c r="F103" s="6">
        <v>234.167</v>
      </c>
      <c r="G103" s="6">
        <v>239.624</v>
      </c>
      <c r="H103" s="6">
        <v>248.30600000000001</v>
      </c>
      <c r="I103" s="6">
        <v>254.89599999999999</v>
      </c>
      <c r="J103" s="6">
        <v>262.94099999999997</v>
      </c>
      <c r="K103" s="6">
        <v>269.56900000000002</v>
      </c>
      <c r="L103" s="6">
        <v>276.834</v>
      </c>
      <c r="M103" s="6">
        <v>282.66300000000001</v>
      </c>
      <c r="N103" s="6">
        <v>287.59300000000002</v>
      </c>
      <c r="O103" s="6">
        <v>291.24799999999999</v>
      </c>
      <c r="P103" s="6">
        <v>293</v>
      </c>
      <c r="Q103" s="6">
        <v>293.709</v>
      </c>
      <c r="R103" s="6">
        <v>293.36200000000002</v>
      </c>
      <c r="S103" s="6">
        <v>294.28699999999998</v>
      </c>
      <c r="T103" s="6">
        <v>294.90899999999999</v>
      </c>
      <c r="U103" s="6">
        <v>298.12099999999998</v>
      </c>
      <c r="V103" s="6">
        <v>300.45400000000001</v>
      </c>
      <c r="W103" s="6">
        <v>306.52</v>
      </c>
      <c r="X103" s="6">
        <v>307.5</v>
      </c>
      <c r="Y103" s="6">
        <v>311.57400000000001</v>
      </c>
      <c r="Z103" s="6">
        <v>58.832999999999998</v>
      </c>
      <c r="AA103" s="7">
        <v>0.25124000000000002</v>
      </c>
      <c r="AB103" s="6">
        <v>18.574000000000002</v>
      </c>
      <c r="AC103" s="7">
        <v>6.3390000000000002E-2</v>
      </c>
    </row>
    <row r="104" spans="1:29" hidden="1" x14ac:dyDescent="0.2">
      <c r="A104" s="5" t="s">
        <v>345</v>
      </c>
      <c r="B104" s="5" t="s">
        <v>346</v>
      </c>
      <c r="C104" s="5" t="s">
        <v>347</v>
      </c>
      <c r="D104" s="5" t="s">
        <v>40</v>
      </c>
      <c r="E104" s="5" t="s">
        <v>41</v>
      </c>
      <c r="F104" s="6">
        <v>2135.5569999999998</v>
      </c>
      <c r="G104" s="6">
        <v>2146.9279999999999</v>
      </c>
      <c r="H104" s="6">
        <v>2171.8029999999999</v>
      </c>
      <c r="I104" s="6">
        <v>2197.3359999999998</v>
      </c>
      <c r="J104" s="6">
        <v>2230.3359999999998</v>
      </c>
      <c r="K104" s="6">
        <v>2278.6840000000002</v>
      </c>
      <c r="L104" s="6">
        <v>2311.7339999999999</v>
      </c>
      <c r="M104" s="6">
        <v>2354.4490000000001</v>
      </c>
      <c r="N104" s="6">
        <v>2394.7089999999998</v>
      </c>
      <c r="O104" s="6">
        <v>2428.1750000000002</v>
      </c>
      <c r="P104" s="6">
        <v>2444</v>
      </c>
      <c r="Q104" s="6">
        <v>2456.6869999999999</v>
      </c>
      <c r="R104" s="6">
        <v>2471.9850000000001</v>
      </c>
      <c r="S104" s="6">
        <v>2479.54</v>
      </c>
      <c r="T104" s="6">
        <v>2507.808</v>
      </c>
      <c r="U104" s="6">
        <v>2523.116</v>
      </c>
      <c r="V104" s="6">
        <v>2538.3530000000001</v>
      </c>
      <c r="W104" s="6">
        <v>2566.0830000000001</v>
      </c>
      <c r="X104" s="6">
        <v>2593.9430000000002</v>
      </c>
      <c r="Y104" s="6">
        <v>2622.4780000000001</v>
      </c>
      <c r="Z104" s="6">
        <v>308.44299999999998</v>
      </c>
      <c r="AA104" s="7">
        <v>0.14443</v>
      </c>
      <c r="AB104" s="6">
        <v>178.47800000000001</v>
      </c>
      <c r="AC104" s="7">
        <v>7.3029999999999998E-2</v>
      </c>
    </row>
    <row r="105" spans="1:29" hidden="1" x14ac:dyDescent="0.2">
      <c r="A105" s="5" t="s">
        <v>348</v>
      </c>
      <c r="B105" s="5" t="s">
        <v>349</v>
      </c>
      <c r="C105" s="5" t="s">
        <v>350</v>
      </c>
      <c r="D105" s="5" t="s">
        <v>49</v>
      </c>
      <c r="E105" s="5" t="s">
        <v>41</v>
      </c>
      <c r="F105" s="6">
        <v>305.14100000000002</v>
      </c>
      <c r="G105" s="6">
        <v>308.18</v>
      </c>
      <c r="H105" s="6">
        <v>307.096</v>
      </c>
      <c r="I105" s="6">
        <v>302.82600000000002</v>
      </c>
      <c r="J105" s="6">
        <v>306.22199999999998</v>
      </c>
      <c r="K105" s="6">
        <v>308.50400000000002</v>
      </c>
      <c r="L105" s="6">
        <v>310.14699999999999</v>
      </c>
      <c r="M105" s="6">
        <v>313.28800000000001</v>
      </c>
      <c r="N105" s="6">
        <v>316.036</v>
      </c>
      <c r="O105" s="6">
        <v>316.09699999999998</v>
      </c>
      <c r="P105" s="6">
        <v>315</v>
      </c>
      <c r="Q105" s="6">
        <v>312.48</v>
      </c>
      <c r="R105" s="6">
        <v>313.74900000000002</v>
      </c>
      <c r="S105" s="6">
        <v>313.791</v>
      </c>
      <c r="T105" s="6">
        <v>311.45400000000001</v>
      </c>
      <c r="U105" s="6">
        <v>313.18</v>
      </c>
      <c r="V105" s="6">
        <v>312.09699999999998</v>
      </c>
      <c r="W105" s="6">
        <v>309.40300000000002</v>
      </c>
      <c r="X105" s="6">
        <v>310.14400000000001</v>
      </c>
      <c r="Y105" s="6">
        <v>313.88299999999998</v>
      </c>
      <c r="Z105" s="6">
        <v>9.859</v>
      </c>
      <c r="AA105" s="7">
        <v>3.2309999999999998E-2</v>
      </c>
      <c r="AB105" s="6">
        <v>-1.117</v>
      </c>
      <c r="AC105" s="7" t="s">
        <v>1351</v>
      </c>
    </row>
    <row r="106" spans="1:29" hidden="1" x14ac:dyDescent="0.2">
      <c r="A106" s="5" t="s">
        <v>352</v>
      </c>
      <c r="B106" s="5" t="s">
        <v>353</v>
      </c>
      <c r="C106" s="5" t="s">
        <v>354</v>
      </c>
      <c r="D106" s="5" t="s">
        <v>91</v>
      </c>
      <c r="E106" s="5" t="s">
        <v>41</v>
      </c>
      <c r="F106" s="6">
        <v>1718.87</v>
      </c>
      <c r="G106" s="6">
        <v>1724.5440000000001</v>
      </c>
      <c r="H106" s="6">
        <v>1726.941</v>
      </c>
      <c r="I106" s="6">
        <v>1741.28</v>
      </c>
      <c r="J106" s="6">
        <v>1748.0419999999999</v>
      </c>
      <c r="K106" s="6">
        <v>1753.482</v>
      </c>
      <c r="L106" s="6">
        <v>1766.617</v>
      </c>
      <c r="M106" s="6">
        <v>1780.4280000000001</v>
      </c>
      <c r="N106" s="6">
        <v>1791.825</v>
      </c>
      <c r="O106" s="6">
        <v>1797.18</v>
      </c>
      <c r="P106" s="6">
        <v>1803</v>
      </c>
      <c r="Q106" s="6">
        <v>1810.1179999999999</v>
      </c>
      <c r="R106" s="6">
        <v>1814.9860000000001</v>
      </c>
      <c r="S106" s="6">
        <v>1838.0989999999999</v>
      </c>
      <c r="T106" s="6">
        <v>1846.491</v>
      </c>
      <c r="U106" s="6">
        <v>1855.23</v>
      </c>
      <c r="V106" s="6">
        <v>1861.8230000000001</v>
      </c>
      <c r="W106" s="6">
        <v>1870.694</v>
      </c>
      <c r="X106" s="6">
        <v>1879.39</v>
      </c>
      <c r="Y106" s="6">
        <v>1887.123</v>
      </c>
      <c r="Z106" s="6">
        <v>84.13</v>
      </c>
      <c r="AA106" s="7">
        <v>4.8939999999999997E-2</v>
      </c>
      <c r="AB106" s="6">
        <v>84.123000000000005</v>
      </c>
      <c r="AC106" s="7">
        <v>4.666E-2</v>
      </c>
    </row>
    <row r="107" spans="1:29" hidden="1" x14ac:dyDescent="0.2">
      <c r="A107" s="5" t="s">
        <v>355</v>
      </c>
      <c r="B107" s="5" t="s">
        <v>356</v>
      </c>
      <c r="C107" s="5" t="s">
        <v>357</v>
      </c>
      <c r="D107" s="5" t="s">
        <v>66</v>
      </c>
      <c r="E107" s="5" t="s">
        <v>41</v>
      </c>
      <c r="F107" s="6">
        <v>47779.493000000002</v>
      </c>
      <c r="G107" s="6">
        <v>47686.194000000003</v>
      </c>
      <c r="H107" s="6">
        <v>47686.254999999997</v>
      </c>
      <c r="I107" s="6">
        <v>47385.633999999998</v>
      </c>
      <c r="J107" s="6">
        <v>47109.576000000001</v>
      </c>
      <c r="K107" s="6">
        <v>46863.133999999998</v>
      </c>
      <c r="L107" s="6">
        <v>47078.23</v>
      </c>
      <c r="M107" s="6">
        <v>47198.957000000002</v>
      </c>
      <c r="N107" s="6">
        <v>47208.726999999999</v>
      </c>
      <c r="O107" s="6">
        <v>47124.843999999997</v>
      </c>
      <c r="P107" s="6">
        <v>47160</v>
      </c>
      <c r="Q107" s="6">
        <v>47148.896000000001</v>
      </c>
      <c r="R107" s="6">
        <v>47455.957000000002</v>
      </c>
      <c r="S107" s="6">
        <v>47727.608</v>
      </c>
      <c r="T107" s="6">
        <v>48132.576999999997</v>
      </c>
      <c r="U107" s="6">
        <v>48433.07</v>
      </c>
      <c r="V107" s="6">
        <v>49062.966999999997</v>
      </c>
      <c r="W107" s="6">
        <v>49388.601000000002</v>
      </c>
      <c r="X107" s="6">
        <v>49746.887999999999</v>
      </c>
      <c r="Y107" s="6">
        <v>50040.762000000002</v>
      </c>
      <c r="Z107" s="6">
        <v>-619.49300000000005</v>
      </c>
      <c r="AA107" s="7" t="s">
        <v>1352</v>
      </c>
      <c r="AB107" s="6">
        <v>2880.7620000000002</v>
      </c>
      <c r="AC107" s="7">
        <v>6.1080000000000002E-2</v>
      </c>
    </row>
    <row r="108" spans="1:29" hidden="1" x14ac:dyDescent="0.2">
      <c r="A108" s="5" t="s">
        <v>358</v>
      </c>
      <c r="B108" s="5" t="s">
        <v>359</v>
      </c>
      <c r="C108" s="5" t="s">
        <v>360</v>
      </c>
      <c r="D108" s="5" t="s">
        <v>73</v>
      </c>
      <c r="E108" s="5" t="s">
        <v>41</v>
      </c>
      <c r="F108" s="6">
        <v>2263.5749999999998</v>
      </c>
      <c r="G108" s="6">
        <v>2307.0709999999999</v>
      </c>
      <c r="H108" s="6">
        <v>2381.3820000000001</v>
      </c>
      <c r="I108" s="6">
        <v>2435.6570000000002</v>
      </c>
      <c r="J108" s="6">
        <v>2503.4920000000002</v>
      </c>
      <c r="K108" s="6">
        <v>2557.9479999999999</v>
      </c>
      <c r="L108" s="6">
        <v>2618.4409999999998</v>
      </c>
      <c r="M108" s="6">
        <v>2665.2530000000002</v>
      </c>
      <c r="N108" s="6">
        <v>2703.5970000000002</v>
      </c>
      <c r="O108" s="6">
        <v>2730.212</v>
      </c>
      <c r="P108" s="6">
        <v>2739</v>
      </c>
      <c r="Q108" s="6">
        <v>2745.5680000000002</v>
      </c>
      <c r="R108" s="6">
        <v>2753.6959999999999</v>
      </c>
      <c r="S108" s="6">
        <v>2758.252</v>
      </c>
      <c r="T108" s="6">
        <v>2783.3310000000001</v>
      </c>
      <c r="U108" s="6">
        <v>2808.9059999999999</v>
      </c>
      <c r="V108" s="6">
        <v>2892.788</v>
      </c>
      <c r="W108" s="6">
        <v>2987.127</v>
      </c>
      <c r="X108" s="6">
        <v>3102.165</v>
      </c>
      <c r="Y108" s="6">
        <v>3269.0920000000001</v>
      </c>
      <c r="Z108" s="6">
        <v>475.42500000000001</v>
      </c>
      <c r="AA108" s="7">
        <v>0.21002999999999999</v>
      </c>
      <c r="AB108" s="6">
        <v>530.09199999999998</v>
      </c>
      <c r="AC108" s="7">
        <v>0.19353000000000001</v>
      </c>
    </row>
    <row r="109" spans="1:29" hidden="1" x14ac:dyDescent="0.2">
      <c r="A109" s="5" t="s">
        <v>361</v>
      </c>
      <c r="B109" s="5" t="s">
        <v>362</v>
      </c>
      <c r="C109" s="5" t="s">
        <v>363</v>
      </c>
      <c r="D109" s="5" t="s">
        <v>40</v>
      </c>
      <c r="E109" s="5" t="s">
        <v>41</v>
      </c>
      <c r="F109" s="6">
        <v>2159.5540000000001</v>
      </c>
      <c r="G109" s="6">
        <v>2195.922</v>
      </c>
      <c r="H109" s="6">
        <v>2236.3879999999999</v>
      </c>
      <c r="I109" s="6">
        <v>2280.9050000000002</v>
      </c>
      <c r="J109" s="6">
        <v>2337.0520000000001</v>
      </c>
      <c r="K109" s="6">
        <v>2401.4670000000001</v>
      </c>
      <c r="L109" s="6">
        <v>2476.3539999999998</v>
      </c>
      <c r="M109" s="6">
        <v>2554.2420000000002</v>
      </c>
      <c r="N109" s="6">
        <v>2620.3409999999999</v>
      </c>
      <c r="O109" s="6">
        <v>2657.8159999999998</v>
      </c>
      <c r="P109" s="6">
        <v>2681</v>
      </c>
      <c r="Q109" s="6">
        <v>2706.8429999999998</v>
      </c>
      <c r="R109" s="6">
        <v>2718.0320000000002</v>
      </c>
      <c r="S109" s="6">
        <v>2734.8040000000001</v>
      </c>
      <c r="T109" s="6">
        <v>2751.7179999999998</v>
      </c>
      <c r="U109" s="6">
        <v>2769.4490000000001</v>
      </c>
      <c r="V109" s="6">
        <v>2787.4160000000002</v>
      </c>
      <c r="W109" s="6">
        <v>2822.3760000000002</v>
      </c>
      <c r="X109" s="6">
        <v>2851.598</v>
      </c>
      <c r="Y109" s="6">
        <v>2884.5369999999998</v>
      </c>
      <c r="Z109" s="6">
        <v>521.44600000000003</v>
      </c>
      <c r="AA109" s="7">
        <v>0.24146000000000001</v>
      </c>
      <c r="AB109" s="6">
        <v>203.53700000000001</v>
      </c>
      <c r="AC109" s="7">
        <v>7.5920000000000001E-2</v>
      </c>
    </row>
    <row r="110" spans="1:29" hidden="1" x14ac:dyDescent="0.2">
      <c r="A110" s="5" t="s">
        <v>364</v>
      </c>
      <c r="B110" s="5" t="s">
        <v>365</v>
      </c>
      <c r="C110" s="5" t="s">
        <v>366</v>
      </c>
      <c r="D110" s="5" t="s">
        <v>40</v>
      </c>
      <c r="E110" s="5" t="s">
        <v>41</v>
      </c>
      <c r="F110" s="6">
        <v>4446.9799999999996</v>
      </c>
      <c r="G110" s="6">
        <v>4431.76</v>
      </c>
      <c r="H110" s="6">
        <v>4406.7730000000001</v>
      </c>
      <c r="I110" s="6">
        <v>4350.1080000000002</v>
      </c>
      <c r="J110" s="6">
        <v>4352.4570000000003</v>
      </c>
      <c r="K110" s="6">
        <v>4363.5749999999998</v>
      </c>
      <c r="L110" s="6">
        <v>4378.4229999999998</v>
      </c>
      <c r="M110" s="6">
        <v>4375.4769999999999</v>
      </c>
      <c r="N110" s="6">
        <v>4358.5919999999996</v>
      </c>
      <c r="O110" s="6">
        <v>4330.1059999999998</v>
      </c>
      <c r="P110" s="6">
        <v>4304</v>
      </c>
      <c r="Q110" s="6">
        <v>4247.2070000000003</v>
      </c>
      <c r="R110" s="6">
        <v>4229.7690000000002</v>
      </c>
      <c r="S110" s="6">
        <v>4204.2920000000004</v>
      </c>
      <c r="T110" s="6">
        <v>4208.9369999999999</v>
      </c>
      <c r="U110" s="6">
        <v>4207.8190000000004</v>
      </c>
      <c r="V110" s="6">
        <v>4198.7709999999997</v>
      </c>
      <c r="W110" s="6">
        <v>4188.8909999999996</v>
      </c>
      <c r="X110" s="6">
        <v>4186.6729999999998</v>
      </c>
      <c r="Y110" s="6">
        <v>4174.7070000000003</v>
      </c>
      <c r="Z110" s="6">
        <v>-142.97999999999999</v>
      </c>
      <c r="AA110" s="7" t="s">
        <v>1353</v>
      </c>
      <c r="AB110" s="6">
        <v>-129.29300000000001</v>
      </c>
      <c r="AC110" s="7" t="s">
        <v>1354</v>
      </c>
    </row>
    <row r="111" spans="1:29" hidden="1" x14ac:dyDescent="0.2">
      <c r="A111" s="5" t="s">
        <v>369</v>
      </c>
      <c r="B111" s="5" t="s">
        <v>370</v>
      </c>
      <c r="C111" s="5" t="s">
        <v>371</v>
      </c>
      <c r="D111" s="5" t="s">
        <v>49</v>
      </c>
      <c r="E111" s="5" t="s">
        <v>41</v>
      </c>
      <c r="F111" s="6">
        <v>441.14</v>
      </c>
      <c r="G111" s="6">
        <v>444.76900000000001</v>
      </c>
      <c r="H111" s="6">
        <v>445.96699999999998</v>
      </c>
      <c r="I111" s="6">
        <v>446.43200000000002</v>
      </c>
      <c r="J111" s="6">
        <v>443.73200000000003</v>
      </c>
      <c r="K111" s="6">
        <v>445.428</v>
      </c>
      <c r="L111" s="6">
        <v>448.45400000000001</v>
      </c>
      <c r="M111" s="6">
        <v>449.392</v>
      </c>
      <c r="N111" s="6">
        <v>451.95400000000001</v>
      </c>
      <c r="O111" s="6">
        <v>453.774</v>
      </c>
      <c r="P111" s="6">
        <v>453</v>
      </c>
      <c r="Q111" s="6">
        <v>454.25400000000002</v>
      </c>
      <c r="R111" s="6">
        <v>455.95800000000003</v>
      </c>
      <c r="S111" s="6">
        <v>456.81200000000001</v>
      </c>
      <c r="T111" s="6">
        <v>457.95600000000002</v>
      </c>
      <c r="U111" s="6">
        <v>459.25799999999998</v>
      </c>
      <c r="V111" s="6">
        <v>459.25799999999998</v>
      </c>
      <c r="W111" s="6">
        <v>461.45100000000002</v>
      </c>
      <c r="X111" s="6">
        <v>461.45100000000002</v>
      </c>
      <c r="Y111" s="6">
        <v>462.26</v>
      </c>
      <c r="Z111" s="6">
        <v>11.86</v>
      </c>
      <c r="AA111" s="7">
        <v>2.6880000000000001E-2</v>
      </c>
      <c r="AB111" s="6">
        <v>9.26</v>
      </c>
      <c r="AC111" s="7">
        <v>2.044E-2</v>
      </c>
    </row>
    <row r="112" spans="1:29" hidden="1" x14ac:dyDescent="0.2">
      <c r="A112" s="5" t="s">
        <v>372</v>
      </c>
      <c r="B112" s="5" t="s">
        <v>373</v>
      </c>
      <c r="C112" s="5" t="s">
        <v>374</v>
      </c>
      <c r="D112" s="5" t="s">
        <v>55</v>
      </c>
      <c r="E112" s="5" t="s">
        <v>41</v>
      </c>
      <c r="F112" s="6">
        <v>263.005</v>
      </c>
      <c r="G112" s="6">
        <v>265.012</v>
      </c>
      <c r="H112" s="6">
        <v>266.87799999999999</v>
      </c>
      <c r="I112" s="6">
        <v>268.29599999999999</v>
      </c>
      <c r="J112" s="6">
        <v>269.01</v>
      </c>
      <c r="K112" s="6">
        <v>271.23</v>
      </c>
      <c r="L112" s="6">
        <v>274.589</v>
      </c>
      <c r="M112" s="6">
        <v>277.08800000000002</v>
      </c>
      <c r="N112" s="6">
        <v>278.3</v>
      </c>
      <c r="O112" s="6">
        <v>278.09399999999999</v>
      </c>
      <c r="P112" s="6">
        <v>278</v>
      </c>
      <c r="Q112" s="6">
        <v>278.95</v>
      </c>
      <c r="R112" s="6">
        <v>280.51600000000002</v>
      </c>
      <c r="S112" s="6">
        <v>281.851</v>
      </c>
      <c r="T112" s="6">
        <v>281.94200000000001</v>
      </c>
      <c r="U112" s="6">
        <v>272.10500000000002</v>
      </c>
      <c r="V112" s="6">
        <v>277.08999999999997</v>
      </c>
      <c r="W112" s="6">
        <v>280.08999999999997</v>
      </c>
      <c r="X112" s="6">
        <v>280.72399999999999</v>
      </c>
      <c r="Y112" s="6">
        <v>280.64499999999998</v>
      </c>
      <c r="Z112" s="6">
        <v>14.994999999999999</v>
      </c>
      <c r="AA112" s="7">
        <v>5.7009999999999998E-2</v>
      </c>
      <c r="AB112" s="6">
        <v>2.645</v>
      </c>
      <c r="AC112" s="7">
        <v>9.5200000000000007E-3</v>
      </c>
    </row>
    <row r="113" spans="1:29" hidden="1" x14ac:dyDescent="0.2">
      <c r="A113" s="5" t="s">
        <v>375</v>
      </c>
      <c r="B113" s="5" t="s">
        <v>376</v>
      </c>
      <c r="C113" s="5" t="s">
        <v>377</v>
      </c>
      <c r="D113" s="5" t="s">
        <v>66</v>
      </c>
      <c r="E113" s="5" t="s">
        <v>41</v>
      </c>
      <c r="F113" s="6">
        <v>26576.756000000001</v>
      </c>
      <c r="G113" s="6">
        <v>27565.237000000001</v>
      </c>
      <c r="H113" s="6">
        <v>28608.294000000002</v>
      </c>
      <c r="I113" s="6">
        <v>29467.112000000001</v>
      </c>
      <c r="J113" s="6">
        <v>30331.203000000001</v>
      </c>
      <c r="K113" s="6">
        <v>31205.584999999999</v>
      </c>
      <c r="L113" s="6">
        <v>32389.315999999999</v>
      </c>
      <c r="M113" s="6">
        <v>33518.233</v>
      </c>
      <c r="N113" s="6">
        <v>34573.879000000001</v>
      </c>
      <c r="O113" s="6">
        <v>35562.154999999999</v>
      </c>
      <c r="P113" s="6">
        <v>36642</v>
      </c>
      <c r="Q113" s="6">
        <v>36862.790999999997</v>
      </c>
      <c r="R113" s="6">
        <v>37266.152000000002</v>
      </c>
      <c r="S113" s="6">
        <v>37988.273000000001</v>
      </c>
      <c r="T113" s="6">
        <v>38662.305999999997</v>
      </c>
      <c r="U113" s="6">
        <v>39129.553</v>
      </c>
      <c r="V113" s="6">
        <v>39851.192999999999</v>
      </c>
      <c r="W113" s="6">
        <v>40823.800000000003</v>
      </c>
      <c r="X113" s="6">
        <v>42118.995999999999</v>
      </c>
      <c r="Y113" s="6">
        <v>42438.226000000002</v>
      </c>
      <c r="Z113" s="6">
        <v>10065.244000000001</v>
      </c>
      <c r="AA113" s="7">
        <v>0.37872</v>
      </c>
      <c r="AB113" s="6">
        <v>5796.2259999999997</v>
      </c>
      <c r="AC113" s="7">
        <v>0.15819</v>
      </c>
    </row>
    <row r="114" spans="1:29" hidden="1" x14ac:dyDescent="0.2">
      <c r="A114" s="5" t="s">
        <v>378</v>
      </c>
      <c r="B114" s="5" t="s">
        <v>379</v>
      </c>
      <c r="C114" s="5" t="s">
        <v>380</v>
      </c>
      <c r="D114" s="5" t="s">
        <v>62</v>
      </c>
      <c r="E114" s="5" t="s">
        <v>41</v>
      </c>
      <c r="F114" s="6">
        <v>166.01900000000001</v>
      </c>
      <c r="G114" s="6">
        <v>160.20400000000001</v>
      </c>
      <c r="H114" s="6">
        <v>156.839</v>
      </c>
      <c r="I114" s="6">
        <v>156.01499999999999</v>
      </c>
      <c r="J114" s="6">
        <v>158.43199999999999</v>
      </c>
      <c r="K114" s="6">
        <v>161.22</v>
      </c>
      <c r="L114" s="6">
        <v>163.35499999999999</v>
      </c>
      <c r="M114" s="6">
        <v>163.959</v>
      </c>
      <c r="N114" s="6">
        <v>162.965</v>
      </c>
      <c r="O114" s="6">
        <v>162.46299999999999</v>
      </c>
      <c r="P114" s="6">
        <v>161</v>
      </c>
      <c r="Q114" s="6">
        <v>159.196</v>
      </c>
      <c r="R114" s="6">
        <v>160.18700000000001</v>
      </c>
      <c r="S114" s="6">
        <v>158.18199999999999</v>
      </c>
      <c r="T114" s="6">
        <v>152.322</v>
      </c>
      <c r="U114" s="6">
        <v>153.09800000000001</v>
      </c>
      <c r="V114" s="6">
        <v>153.09800000000001</v>
      </c>
      <c r="W114" s="6">
        <v>135.95500000000001</v>
      </c>
      <c r="X114" s="6">
        <v>132.30099999999999</v>
      </c>
      <c r="Y114" s="6">
        <v>132.29900000000001</v>
      </c>
      <c r="Z114" s="6">
        <v>-5.0190000000000001</v>
      </c>
      <c r="AA114" s="7" t="s">
        <v>1355</v>
      </c>
      <c r="AB114" s="6">
        <v>-28.701000000000001</v>
      </c>
      <c r="AC114" s="7" t="s">
        <v>1356</v>
      </c>
    </row>
    <row r="115" spans="1:29" hidden="1" x14ac:dyDescent="0.2">
      <c r="A115" s="5" t="s">
        <v>383</v>
      </c>
      <c r="B115" s="5" t="s">
        <v>384</v>
      </c>
      <c r="C115" s="5" t="s">
        <v>385</v>
      </c>
      <c r="D115" s="5" t="s">
        <v>73</v>
      </c>
      <c r="E115" s="5" t="s">
        <v>41</v>
      </c>
      <c r="F115" s="6">
        <v>1828.1120000000001</v>
      </c>
      <c r="G115" s="6">
        <v>1895.9390000000001</v>
      </c>
      <c r="H115" s="6">
        <v>1958.201</v>
      </c>
      <c r="I115" s="6">
        <v>2024.385</v>
      </c>
      <c r="J115" s="6">
        <v>2085.4639999999999</v>
      </c>
      <c r="K115" s="6">
        <v>2153.0030000000002</v>
      </c>
      <c r="L115" s="6">
        <v>2228.4650000000001</v>
      </c>
      <c r="M115" s="6">
        <v>2302.002</v>
      </c>
      <c r="N115" s="6">
        <v>2373.413</v>
      </c>
      <c r="O115" s="6">
        <v>2431.1660000000002</v>
      </c>
      <c r="P115" s="6">
        <v>2480</v>
      </c>
      <c r="Q115" s="6">
        <v>2503.1729999999998</v>
      </c>
      <c r="R115" s="6">
        <v>2526.5459999999998</v>
      </c>
      <c r="S115" s="6">
        <v>2544.4290000000001</v>
      </c>
      <c r="T115" s="6">
        <v>2569.1039999999998</v>
      </c>
      <c r="U115" s="6">
        <v>2605.953</v>
      </c>
      <c r="V115" s="6">
        <v>2653.2469999999998</v>
      </c>
      <c r="W115" s="6">
        <v>2720.4079999999999</v>
      </c>
      <c r="X115" s="6">
        <v>2810.5149999999999</v>
      </c>
      <c r="Y115" s="6">
        <v>2906.0360000000001</v>
      </c>
      <c r="Z115" s="6">
        <v>651.88800000000003</v>
      </c>
      <c r="AA115" s="7">
        <v>0.35659000000000002</v>
      </c>
      <c r="AB115" s="6">
        <v>426.036</v>
      </c>
      <c r="AC115" s="7">
        <v>0.17179</v>
      </c>
    </row>
    <row r="116" spans="1:29" hidden="1" x14ac:dyDescent="0.2">
      <c r="A116" s="5" t="s">
        <v>386</v>
      </c>
      <c r="B116" s="5" t="s">
        <v>387</v>
      </c>
      <c r="C116" s="5" t="s">
        <v>388</v>
      </c>
      <c r="D116" s="5" t="s">
        <v>49</v>
      </c>
      <c r="E116" s="5" t="s">
        <v>41</v>
      </c>
      <c r="F116" s="6">
        <v>170.44800000000001</v>
      </c>
      <c r="G116" s="6">
        <v>173.255</v>
      </c>
      <c r="H116" s="6">
        <v>175.10400000000001</v>
      </c>
      <c r="I116" s="6">
        <v>176.71100000000001</v>
      </c>
      <c r="J116" s="6">
        <v>177.03100000000001</v>
      </c>
      <c r="K116" s="6">
        <v>179.05</v>
      </c>
      <c r="L116" s="6">
        <v>181.667</v>
      </c>
      <c r="M116" s="6">
        <v>183.399</v>
      </c>
      <c r="N116" s="6">
        <v>185.84200000000001</v>
      </c>
      <c r="O116" s="6">
        <v>187.95599999999999</v>
      </c>
      <c r="P116" s="6">
        <v>189</v>
      </c>
      <c r="Q116" s="6">
        <v>189</v>
      </c>
      <c r="R116" s="6">
        <v>189</v>
      </c>
      <c r="S116" s="6">
        <v>189</v>
      </c>
      <c r="T116" s="6">
        <v>189</v>
      </c>
      <c r="U116" s="6">
        <v>189</v>
      </c>
      <c r="V116" s="6">
        <v>189</v>
      </c>
      <c r="W116" s="6">
        <v>189</v>
      </c>
      <c r="X116" s="6">
        <v>189</v>
      </c>
      <c r="Y116" s="6">
        <v>189</v>
      </c>
      <c r="Z116" s="6">
        <v>18.552</v>
      </c>
      <c r="AA116" s="7">
        <v>0.10884000000000001</v>
      </c>
      <c r="AB116" s="6">
        <v>0</v>
      </c>
      <c r="AC116" s="7">
        <v>0</v>
      </c>
    </row>
    <row r="117" spans="1:29" hidden="1" x14ac:dyDescent="0.2">
      <c r="A117" s="5" t="s">
        <v>390</v>
      </c>
      <c r="B117" s="5" t="s">
        <v>391</v>
      </c>
      <c r="C117" s="5" t="s">
        <v>392</v>
      </c>
      <c r="D117" s="5" t="s">
        <v>73</v>
      </c>
      <c r="E117" s="5" t="s">
        <v>41</v>
      </c>
      <c r="F117" s="6">
        <v>9783.8790000000008</v>
      </c>
      <c r="G117" s="6">
        <v>9898.25</v>
      </c>
      <c r="H117" s="6">
        <v>9983.5660000000007</v>
      </c>
      <c r="I117" s="6">
        <v>10089.165999999999</v>
      </c>
      <c r="J117" s="6">
        <v>10169.618</v>
      </c>
      <c r="K117" s="6">
        <v>10281.797</v>
      </c>
      <c r="L117" s="6">
        <v>10430.626</v>
      </c>
      <c r="M117" s="6">
        <v>10568.764999999999</v>
      </c>
      <c r="N117" s="6">
        <v>10695.924000000001</v>
      </c>
      <c r="O117" s="6">
        <v>10761.727999999999</v>
      </c>
      <c r="P117" s="6">
        <v>10790</v>
      </c>
      <c r="Q117" s="6">
        <v>10810.317999999999</v>
      </c>
      <c r="R117" s="6">
        <v>10828.674000000001</v>
      </c>
      <c r="S117" s="6">
        <v>10858.93</v>
      </c>
      <c r="T117" s="6">
        <v>10890.083000000001</v>
      </c>
      <c r="U117" s="6">
        <v>10892.946</v>
      </c>
      <c r="V117" s="6">
        <v>10911.514999999999</v>
      </c>
      <c r="W117" s="6">
        <v>10932.933999999999</v>
      </c>
      <c r="X117" s="6">
        <v>11029.982</v>
      </c>
      <c r="Y117" s="6">
        <v>11105.403</v>
      </c>
      <c r="Z117" s="6">
        <v>1006.121</v>
      </c>
      <c r="AA117" s="7">
        <v>0.10283</v>
      </c>
      <c r="AB117" s="6">
        <v>315.40300000000002</v>
      </c>
      <c r="AC117" s="7">
        <v>2.9229999999999999E-2</v>
      </c>
    </row>
    <row r="118" spans="1:29" hidden="1" x14ac:dyDescent="0.2">
      <c r="A118" s="5" t="s">
        <v>393</v>
      </c>
      <c r="B118" s="5" t="s">
        <v>394</v>
      </c>
      <c r="C118" s="5" t="s">
        <v>395</v>
      </c>
      <c r="D118" s="5" t="s">
        <v>62</v>
      </c>
      <c r="E118" s="5" t="s">
        <v>41</v>
      </c>
      <c r="F118" s="6">
        <v>25523.439999999999</v>
      </c>
      <c r="G118" s="6">
        <v>26018.814999999999</v>
      </c>
      <c r="H118" s="6">
        <v>26541.294000000002</v>
      </c>
      <c r="I118" s="6">
        <v>27198.741999999998</v>
      </c>
      <c r="J118" s="6">
        <v>27812.762999999999</v>
      </c>
      <c r="K118" s="6">
        <v>28426.704000000002</v>
      </c>
      <c r="L118" s="6">
        <v>28957.435000000001</v>
      </c>
      <c r="M118" s="6">
        <v>29440.241000000002</v>
      </c>
      <c r="N118" s="6">
        <v>29976.407999999999</v>
      </c>
      <c r="O118" s="6">
        <v>30644.606</v>
      </c>
      <c r="P118" s="6">
        <v>31330</v>
      </c>
      <c r="Q118" s="6">
        <v>31607.035</v>
      </c>
      <c r="R118" s="6">
        <v>31812.463</v>
      </c>
      <c r="S118" s="6">
        <v>32329.789000000001</v>
      </c>
      <c r="T118" s="6">
        <v>32853.75</v>
      </c>
      <c r="U118" s="6">
        <v>33303.67</v>
      </c>
      <c r="V118" s="6">
        <v>33700.277000000002</v>
      </c>
      <c r="W118" s="6">
        <v>34220.940999999999</v>
      </c>
      <c r="X118" s="6">
        <v>34865.336000000003</v>
      </c>
      <c r="Y118" s="6">
        <v>35638.955000000002</v>
      </c>
      <c r="Z118" s="6">
        <v>5806.56</v>
      </c>
      <c r="AA118" s="7">
        <v>0.22750000000000001</v>
      </c>
      <c r="AB118" s="6">
        <v>4308.9549999999999</v>
      </c>
      <c r="AC118" s="7">
        <v>0.13753000000000001</v>
      </c>
    </row>
    <row r="119" spans="1:29" hidden="1" x14ac:dyDescent="0.2">
      <c r="A119" s="5" t="s">
        <v>396</v>
      </c>
      <c r="B119" s="5" t="s">
        <v>397</v>
      </c>
      <c r="C119" s="5" t="s">
        <v>398</v>
      </c>
      <c r="D119" s="5" t="s">
        <v>66</v>
      </c>
      <c r="E119" s="5" t="s">
        <v>41</v>
      </c>
      <c r="F119" s="6">
        <v>50489.906999999999</v>
      </c>
      <c r="G119" s="6">
        <v>51069.504000000001</v>
      </c>
      <c r="H119" s="6">
        <v>51749.459000000003</v>
      </c>
      <c r="I119" s="6">
        <v>52100.627999999997</v>
      </c>
      <c r="J119" s="6">
        <v>52472.25</v>
      </c>
      <c r="K119" s="6">
        <v>52871.16</v>
      </c>
      <c r="L119" s="6">
        <v>53792.089</v>
      </c>
      <c r="M119" s="6">
        <v>54611.784</v>
      </c>
      <c r="N119" s="6">
        <v>55307.023000000001</v>
      </c>
      <c r="O119" s="6">
        <v>55892.743000000002</v>
      </c>
      <c r="P119" s="6">
        <v>56621</v>
      </c>
      <c r="Q119" s="6">
        <v>56382.15</v>
      </c>
      <c r="R119" s="6">
        <v>57206.389000000003</v>
      </c>
      <c r="S119" s="6">
        <v>57762.2</v>
      </c>
      <c r="T119" s="6">
        <v>58104.12</v>
      </c>
      <c r="U119" s="6">
        <v>58627.834999999999</v>
      </c>
      <c r="V119" s="6">
        <v>59076.557000000001</v>
      </c>
      <c r="W119" s="6">
        <v>59977.533000000003</v>
      </c>
      <c r="X119" s="6">
        <v>60477.262999999999</v>
      </c>
      <c r="Y119" s="6">
        <v>61029.059000000001</v>
      </c>
      <c r="Z119" s="6">
        <v>6131.0929999999998</v>
      </c>
      <c r="AA119" s="7">
        <v>0.12143</v>
      </c>
      <c r="AB119" s="6">
        <v>4408.0590000000002</v>
      </c>
      <c r="AC119" s="7">
        <v>7.7850000000000003E-2</v>
      </c>
    </row>
    <row r="120" spans="1:29" hidden="1" x14ac:dyDescent="0.2">
      <c r="A120" s="5" t="s">
        <v>399</v>
      </c>
      <c r="B120" s="5" t="s">
        <v>400</v>
      </c>
      <c r="C120" s="5" t="s">
        <v>401</v>
      </c>
      <c r="D120" s="5" t="s">
        <v>49</v>
      </c>
      <c r="E120" s="5" t="s">
        <v>41</v>
      </c>
      <c r="F120" s="6">
        <v>2021.5719999999999</v>
      </c>
      <c r="G120" s="6">
        <v>2047.683</v>
      </c>
      <c r="H120" s="6">
        <v>2074.6559999999999</v>
      </c>
      <c r="I120" s="6">
        <v>2103.0909999999999</v>
      </c>
      <c r="J120" s="6">
        <v>2129.335</v>
      </c>
      <c r="K120" s="6">
        <v>2165.317</v>
      </c>
      <c r="L120" s="6">
        <v>2208.61</v>
      </c>
      <c r="M120" s="6">
        <v>2241.527</v>
      </c>
      <c r="N120" s="6">
        <v>2283.0880000000002</v>
      </c>
      <c r="O120" s="6">
        <v>2309.3649999999998</v>
      </c>
      <c r="P120" s="6">
        <v>2326</v>
      </c>
      <c r="Q120" s="6">
        <v>2327.8359999999998</v>
      </c>
      <c r="R120" s="6">
        <v>2336.444</v>
      </c>
      <c r="S120" s="6">
        <v>2337.473</v>
      </c>
      <c r="T120" s="6">
        <v>2351.2469999999998</v>
      </c>
      <c r="U120" s="6">
        <v>2358.0210000000002</v>
      </c>
      <c r="V120" s="6">
        <v>2365.8589999999999</v>
      </c>
      <c r="W120" s="6">
        <v>2379.636</v>
      </c>
      <c r="X120" s="6">
        <v>2392.0189999999998</v>
      </c>
      <c r="Y120" s="6">
        <v>2405.8420000000001</v>
      </c>
      <c r="Z120" s="6">
        <v>304.428</v>
      </c>
      <c r="AA120" s="7">
        <v>0.15059</v>
      </c>
      <c r="AB120" s="6">
        <v>79.841999999999999</v>
      </c>
      <c r="AC120" s="7">
        <v>3.4329999999999999E-2</v>
      </c>
    </row>
    <row r="121" spans="1:29" hidden="1" x14ac:dyDescent="0.2">
      <c r="A121" s="5" t="s">
        <v>402</v>
      </c>
      <c r="B121" s="5" t="s">
        <v>403</v>
      </c>
      <c r="C121" s="5" t="s">
        <v>404</v>
      </c>
      <c r="D121" s="5" t="s">
        <v>62</v>
      </c>
      <c r="E121" s="5" t="s">
        <v>41</v>
      </c>
      <c r="F121" s="6">
        <v>2550.366</v>
      </c>
      <c r="G121" s="6">
        <v>2589.835</v>
      </c>
      <c r="H121" s="6">
        <v>2632.069</v>
      </c>
      <c r="I121" s="6">
        <v>2687.66</v>
      </c>
      <c r="J121" s="6">
        <v>2738.9470000000001</v>
      </c>
      <c r="K121" s="6">
        <v>2790.163</v>
      </c>
      <c r="L121" s="6">
        <v>2833.2469999999998</v>
      </c>
      <c r="M121" s="6">
        <v>2871.6979999999999</v>
      </c>
      <c r="N121" s="6">
        <v>2915.373</v>
      </c>
      <c r="O121" s="6">
        <v>2971.8890000000001</v>
      </c>
      <c r="P121" s="6">
        <v>3030</v>
      </c>
      <c r="Q121" s="6">
        <v>3088.8710000000001</v>
      </c>
      <c r="R121" s="6">
        <v>3166.7469999999998</v>
      </c>
      <c r="S121" s="6">
        <v>3121.808</v>
      </c>
      <c r="T121" s="6">
        <v>3151.5079999999998</v>
      </c>
      <c r="U121" s="6">
        <v>3160.7310000000002</v>
      </c>
      <c r="V121" s="6">
        <v>3188.9380000000001</v>
      </c>
      <c r="W121" s="6">
        <v>3230.991</v>
      </c>
      <c r="X121" s="6">
        <v>3269.7710000000002</v>
      </c>
      <c r="Y121" s="6">
        <v>3355.277</v>
      </c>
      <c r="Z121" s="6">
        <v>479.63400000000001</v>
      </c>
      <c r="AA121" s="7">
        <v>0.18806</v>
      </c>
      <c r="AB121" s="6">
        <v>325.27699999999999</v>
      </c>
      <c r="AC121" s="7">
        <v>0.10735</v>
      </c>
    </row>
    <row r="122" spans="1:29" hidden="1" x14ac:dyDescent="0.2">
      <c r="A122" s="5" t="s">
        <v>405</v>
      </c>
      <c r="B122" s="5" t="s">
        <v>406</v>
      </c>
      <c r="C122" s="5" t="s">
        <v>407</v>
      </c>
      <c r="D122" s="5" t="s">
        <v>91</v>
      </c>
      <c r="E122" s="5" t="s">
        <v>41</v>
      </c>
      <c r="F122" s="6">
        <v>1054.3219999999999</v>
      </c>
      <c r="G122" s="6">
        <v>1080.788</v>
      </c>
      <c r="H122" s="6">
        <v>1106.5440000000001</v>
      </c>
      <c r="I122" s="6">
        <v>1145.566</v>
      </c>
      <c r="J122" s="6">
        <v>1180.0229999999999</v>
      </c>
      <c r="K122" s="6">
        <v>1218.1679999999999</v>
      </c>
      <c r="L122" s="6">
        <v>1247.075</v>
      </c>
      <c r="M122" s="6">
        <v>1297.22</v>
      </c>
      <c r="N122" s="6">
        <v>1344.539</v>
      </c>
      <c r="O122" s="6">
        <v>1391.1659999999999</v>
      </c>
      <c r="P122" s="6">
        <v>1405</v>
      </c>
      <c r="Q122" s="6">
        <v>1420.835</v>
      </c>
      <c r="R122" s="6">
        <v>1431.5219999999999</v>
      </c>
      <c r="S122" s="6">
        <v>1431.9169999999999</v>
      </c>
      <c r="T122" s="6">
        <v>1453.6610000000001</v>
      </c>
      <c r="U122" s="6">
        <v>1453.6880000000001</v>
      </c>
      <c r="V122" s="6">
        <v>1465.2429999999999</v>
      </c>
      <c r="W122" s="6">
        <v>1488.925</v>
      </c>
      <c r="X122" s="6">
        <v>1503.163</v>
      </c>
      <c r="Y122" s="6">
        <v>1515.252</v>
      </c>
      <c r="Z122" s="6">
        <v>350.678</v>
      </c>
      <c r="AA122" s="7">
        <v>0.33261000000000002</v>
      </c>
      <c r="AB122" s="6">
        <v>110.252</v>
      </c>
      <c r="AC122" s="7">
        <v>7.8469999999999998E-2</v>
      </c>
    </row>
    <row r="123" spans="1:29" hidden="1" x14ac:dyDescent="0.2">
      <c r="A123" s="5" t="s">
        <v>408</v>
      </c>
      <c r="B123" s="5" t="s">
        <v>409</v>
      </c>
      <c r="C123" s="5" t="s">
        <v>410</v>
      </c>
      <c r="D123" s="5" t="s">
        <v>73</v>
      </c>
      <c r="E123" s="5" t="s">
        <v>41</v>
      </c>
      <c r="F123" s="6">
        <v>235.477</v>
      </c>
      <c r="G123" s="6">
        <v>237.00899999999999</v>
      </c>
      <c r="H123" s="6">
        <v>237.995</v>
      </c>
      <c r="I123" s="6">
        <v>239.22200000000001</v>
      </c>
      <c r="J123" s="6">
        <v>241.66200000000001</v>
      </c>
      <c r="K123" s="6">
        <v>242.95099999999999</v>
      </c>
      <c r="L123" s="6">
        <v>245.72900000000001</v>
      </c>
      <c r="M123" s="6">
        <v>247.571</v>
      </c>
      <c r="N123" s="6">
        <v>249.07900000000001</v>
      </c>
      <c r="O123" s="6">
        <v>249.887</v>
      </c>
      <c r="P123" s="6">
        <v>251</v>
      </c>
      <c r="Q123" s="6">
        <v>252.47399999999999</v>
      </c>
      <c r="R123" s="6">
        <v>253.792</v>
      </c>
      <c r="S123" s="6">
        <v>254.054</v>
      </c>
      <c r="T123" s="6">
        <v>253.41200000000001</v>
      </c>
      <c r="U123" s="6">
        <v>253.631</v>
      </c>
      <c r="V123" s="6">
        <v>257.113</v>
      </c>
      <c r="W123" s="6">
        <v>258.25599999999997</v>
      </c>
      <c r="X123" s="6">
        <v>259.435</v>
      </c>
      <c r="Y123" s="6">
        <v>261.42500000000001</v>
      </c>
      <c r="Z123" s="6">
        <v>15.523</v>
      </c>
      <c r="AA123" s="7">
        <v>6.5920000000000006E-2</v>
      </c>
      <c r="AB123" s="6">
        <v>10.425000000000001</v>
      </c>
      <c r="AC123" s="7">
        <v>4.1540000000000001E-2</v>
      </c>
    </row>
    <row r="124" spans="1:29" hidden="1" x14ac:dyDescent="0.2">
      <c r="A124" s="5" t="s">
        <v>412</v>
      </c>
      <c r="B124" s="5" t="s">
        <v>413</v>
      </c>
      <c r="C124" s="5" t="s">
        <v>414</v>
      </c>
      <c r="D124" s="5" t="s">
        <v>73</v>
      </c>
      <c r="E124" s="5" t="s">
        <v>41</v>
      </c>
      <c r="F124" s="6">
        <v>2266.12</v>
      </c>
      <c r="G124" s="6">
        <v>2319.8330000000001</v>
      </c>
      <c r="H124" s="6">
        <v>2404.6439999999998</v>
      </c>
      <c r="I124" s="6">
        <v>2469.3539999999998</v>
      </c>
      <c r="J124" s="6">
        <v>2547.902</v>
      </c>
      <c r="K124" s="6">
        <v>2612.9409999999998</v>
      </c>
      <c r="L124" s="6">
        <v>2684.203</v>
      </c>
      <c r="M124" s="6">
        <v>2741.4870000000001</v>
      </c>
      <c r="N124" s="6">
        <v>2790.0169999999998</v>
      </c>
      <c r="O124" s="6">
        <v>2826.3290000000002</v>
      </c>
      <c r="P124" s="6">
        <v>2844</v>
      </c>
      <c r="Q124" s="6">
        <v>2871.9459999999999</v>
      </c>
      <c r="R124" s="6">
        <v>2889.5419999999999</v>
      </c>
      <c r="S124" s="6">
        <v>2909.404</v>
      </c>
      <c r="T124" s="6">
        <v>2935.3490000000002</v>
      </c>
      <c r="U124" s="6">
        <v>2963.4740000000002</v>
      </c>
      <c r="V124" s="6">
        <v>3007.8780000000002</v>
      </c>
      <c r="W124" s="6">
        <v>3057.2359999999999</v>
      </c>
      <c r="X124" s="6">
        <v>3114.835</v>
      </c>
      <c r="Y124" s="6">
        <v>3174.6210000000001</v>
      </c>
      <c r="Z124" s="6">
        <v>577.88</v>
      </c>
      <c r="AA124" s="7">
        <v>0.25501000000000001</v>
      </c>
      <c r="AB124" s="6">
        <v>330.62099999999998</v>
      </c>
      <c r="AC124" s="7">
        <v>0.11625000000000001</v>
      </c>
    </row>
    <row r="125" spans="1:29" hidden="1" x14ac:dyDescent="0.2">
      <c r="A125" s="5" t="s">
        <v>415</v>
      </c>
      <c r="B125" s="5" t="s">
        <v>416</v>
      </c>
      <c r="C125" s="5" t="s">
        <v>417</v>
      </c>
      <c r="D125" s="5" t="s">
        <v>55</v>
      </c>
      <c r="E125" s="5" t="s">
        <v>41</v>
      </c>
      <c r="F125" s="6">
        <v>1769.3130000000001</v>
      </c>
      <c r="G125" s="6">
        <v>1799.684</v>
      </c>
      <c r="H125" s="6">
        <v>1834.43</v>
      </c>
      <c r="I125" s="6">
        <v>1854.7919999999999</v>
      </c>
      <c r="J125" s="6">
        <v>1898.702</v>
      </c>
      <c r="K125" s="6">
        <v>1932.4469999999999</v>
      </c>
      <c r="L125" s="6">
        <v>1978.73</v>
      </c>
      <c r="M125" s="6">
        <v>2019.6959999999999</v>
      </c>
      <c r="N125" s="6">
        <v>2055.3029999999999</v>
      </c>
      <c r="O125" s="6">
        <v>2085.7550000000001</v>
      </c>
      <c r="P125" s="6">
        <v>2100</v>
      </c>
      <c r="Q125" s="6">
        <v>2095.6170000000002</v>
      </c>
      <c r="R125" s="6">
        <v>2099.627</v>
      </c>
      <c r="S125" s="6">
        <v>2098.7939999999999</v>
      </c>
      <c r="T125" s="6">
        <v>2108.8629999999998</v>
      </c>
      <c r="U125" s="6">
        <v>2109.6329999999998</v>
      </c>
      <c r="V125" s="6">
        <v>2111.1350000000002</v>
      </c>
      <c r="W125" s="6">
        <v>2125.8809999999999</v>
      </c>
      <c r="X125" s="6">
        <v>2137.33</v>
      </c>
      <c r="Y125" s="6">
        <v>2148.5459999999998</v>
      </c>
      <c r="Z125" s="6">
        <v>330.68700000000001</v>
      </c>
      <c r="AA125" s="7">
        <v>0.18690000000000001</v>
      </c>
      <c r="AB125" s="6">
        <v>48.545999999999999</v>
      </c>
      <c r="AC125" s="7">
        <v>2.3120000000000002E-2</v>
      </c>
    </row>
    <row r="126" spans="1:29" hidden="1" x14ac:dyDescent="0.2">
      <c r="A126" s="5" t="s">
        <v>418</v>
      </c>
      <c r="B126" s="5" t="s">
        <v>419</v>
      </c>
      <c r="C126" s="5" t="s">
        <v>420</v>
      </c>
      <c r="D126" s="5" t="s">
        <v>49</v>
      </c>
      <c r="E126" s="5" t="s">
        <v>41</v>
      </c>
      <c r="F126" s="6">
        <v>328.98</v>
      </c>
      <c r="G126" s="6">
        <v>322.89600000000002</v>
      </c>
      <c r="H126" s="6">
        <v>320.529</v>
      </c>
      <c r="I126" s="6">
        <v>320.84199999999998</v>
      </c>
      <c r="J126" s="6">
        <v>321.14600000000002</v>
      </c>
      <c r="K126" s="6">
        <v>320.61099999999999</v>
      </c>
      <c r="L126" s="6">
        <v>321.26600000000002</v>
      </c>
      <c r="M126" s="6">
        <v>318.86399999999998</v>
      </c>
      <c r="N126" s="6">
        <v>320.20299999999997</v>
      </c>
      <c r="O126" s="6">
        <v>312.226</v>
      </c>
      <c r="P126" s="6">
        <v>315</v>
      </c>
      <c r="Q126" s="6">
        <v>314.55399999999997</v>
      </c>
      <c r="R126" s="6">
        <v>314.315</v>
      </c>
      <c r="S126" s="6">
        <v>313.62</v>
      </c>
      <c r="T126" s="6">
        <v>314.53199999999998</v>
      </c>
      <c r="U126" s="6">
        <v>315.012</v>
      </c>
      <c r="V126" s="6">
        <v>314.517</v>
      </c>
      <c r="W126" s="6">
        <v>310.77300000000002</v>
      </c>
      <c r="X126" s="6">
        <v>309.22800000000001</v>
      </c>
      <c r="Y126" s="6">
        <v>308.50799999999998</v>
      </c>
      <c r="Z126" s="6">
        <v>-13.98</v>
      </c>
      <c r="AA126" s="7" t="s">
        <v>1357</v>
      </c>
      <c r="AB126" s="6">
        <v>-6.492</v>
      </c>
      <c r="AC126" s="7" t="s">
        <v>1358</v>
      </c>
    </row>
    <row r="127" spans="1:29" hidden="1" x14ac:dyDescent="0.2">
      <c r="A127" s="5" t="s">
        <v>422</v>
      </c>
      <c r="B127" s="5" t="s">
        <v>423</v>
      </c>
      <c r="C127" s="5" t="s">
        <v>424</v>
      </c>
      <c r="D127" s="5" t="s">
        <v>106</v>
      </c>
      <c r="E127" s="5" t="s">
        <v>41</v>
      </c>
      <c r="F127" s="6">
        <v>2657.5410000000002</v>
      </c>
      <c r="G127" s="6">
        <v>2657.8809999999999</v>
      </c>
      <c r="H127" s="6">
        <v>2662.875</v>
      </c>
      <c r="I127" s="6">
        <v>2655.8580000000002</v>
      </c>
      <c r="J127" s="6">
        <v>2664.3760000000002</v>
      </c>
      <c r="K127" s="6">
        <v>2686.5309999999999</v>
      </c>
      <c r="L127" s="6">
        <v>2714.8820000000001</v>
      </c>
      <c r="M127" s="6">
        <v>2737.1880000000001</v>
      </c>
      <c r="N127" s="6">
        <v>2769.41</v>
      </c>
      <c r="O127" s="6">
        <v>2778.0659999999998</v>
      </c>
      <c r="P127" s="6">
        <v>2781</v>
      </c>
      <c r="Q127" s="6">
        <v>2814.268</v>
      </c>
      <c r="R127" s="6">
        <v>2840.799</v>
      </c>
      <c r="S127" s="6">
        <v>2865.9989999999998</v>
      </c>
      <c r="T127" s="6">
        <v>2917.8110000000001</v>
      </c>
      <c r="U127" s="6">
        <v>2949.7</v>
      </c>
      <c r="V127" s="6">
        <v>3014.9070000000002</v>
      </c>
      <c r="W127" s="6">
        <v>3092.6680000000001</v>
      </c>
      <c r="X127" s="6">
        <v>3169.1460000000002</v>
      </c>
      <c r="Y127" s="6">
        <v>3221.5549999999998</v>
      </c>
      <c r="Z127" s="6">
        <v>123.459</v>
      </c>
      <c r="AA127" s="7">
        <v>4.6460000000000001E-2</v>
      </c>
      <c r="AB127" s="6">
        <v>440.55500000000001</v>
      </c>
      <c r="AC127" s="7">
        <v>0.15842000000000001</v>
      </c>
    </row>
    <row r="128" spans="1:29" hidden="1" x14ac:dyDescent="0.2">
      <c r="A128" s="5" t="s">
        <v>425</v>
      </c>
      <c r="B128" s="5" t="s">
        <v>426</v>
      </c>
      <c r="C128" s="5" t="s">
        <v>427</v>
      </c>
      <c r="D128" s="5" t="s">
        <v>40</v>
      </c>
      <c r="E128" s="5" t="s">
        <v>41</v>
      </c>
      <c r="F128" s="6">
        <v>483.887</v>
      </c>
      <c r="G128" s="6">
        <v>483.31400000000002</v>
      </c>
      <c r="H128" s="6">
        <v>481.74099999999999</v>
      </c>
      <c r="I128" s="6">
        <v>476.798</v>
      </c>
      <c r="J128" s="6">
        <v>478.233</v>
      </c>
      <c r="K128" s="6">
        <v>480.62299999999999</v>
      </c>
      <c r="L128" s="6">
        <v>483.46499999999997</v>
      </c>
      <c r="M128" s="6">
        <v>484.31599999999997</v>
      </c>
      <c r="N128" s="6">
        <v>483.66300000000001</v>
      </c>
      <c r="O128" s="6">
        <v>481.70100000000002</v>
      </c>
      <c r="P128" s="6">
        <v>480</v>
      </c>
      <c r="Q128" s="6">
        <v>480.738</v>
      </c>
      <c r="R128" s="6">
        <v>480.06</v>
      </c>
      <c r="S128" s="6">
        <v>479.87599999999998</v>
      </c>
      <c r="T128" s="6">
        <v>479.89</v>
      </c>
      <c r="U128" s="6">
        <v>478.56</v>
      </c>
      <c r="V128" s="6">
        <v>479.43400000000003</v>
      </c>
      <c r="W128" s="6">
        <v>478.26299999999998</v>
      </c>
      <c r="X128" s="6">
        <v>475.58800000000002</v>
      </c>
      <c r="Y128" s="6">
        <v>477.18</v>
      </c>
      <c r="Z128" s="6">
        <v>-3.887</v>
      </c>
      <c r="AA128" s="7" t="s">
        <v>1359</v>
      </c>
      <c r="AB128" s="6">
        <v>-2.82</v>
      </c>
      <c r="AC128" s="7" t="s">
        <v>1360</v>
      </c>
    </row>
    <row r="129" spans="1:29" hidden="1" x14ac:dyDescent="0.2">
      <c r="A129" s="5" t="s">
        <v>430</v>
      </c>
      <c r="B129" s="5" t="s">
        <v>431</v>
      </c>
      <c r="C129" s="5" t="s">
        <v>432</v>
      </c>
      <c r="D129" s="5" t="s">
        <v>55</v>
      </c>
      <c r="E129" s="5" t="s">
        <v>41</v>
      </c>
      <c r="F129" s="6">
        <v>10204.105</v>
      </c>
      <c r="G129" s="6">
        <v>10589.081</v>
      </c>
      <c r="H129" s="6">
        <v>10969.022000000001</v>
      </c>
      <c r="I129" s="6">
        <v>11331.37</v>
      </c>
      <c r="J129" s="6">
        <v>11663.288</v>
      </c>
      <c r="K129" s="6">
        <v>12059.877</v>
      </c>
      <c r="L129" s="6">
        <v>12510.093000000001</v>
      </c>
      <c r="M129" s="6">
        <v>12924.287</v>
      </c>
      <c r="N129" s="6">
        <v>13278.994000000001</v>
      </c>
      <c r="O129" s="6">
        <v>13563.892</v>
      </c>
      <c r="P129" s="6">
        <v>13851</v>
      </c>
      <c r="Q129" s="6">
        <v>13936.212</v>
      </c>
      <c r="R129" s="6">
        <v>14079.189</v>
      </c>
      <c r="S129" s="6">
        <v>14310.038</v>
      </c>
      <c r="T129" s="6">
        <v>14474.543</v>
      </c>
      <c r="U129" s="6">
        <v>14776.17</v>
      </c>
      <c r="V129" s="6">
        <v>15167.713</v>
      </c>
      <c r="W129" s="6">
        <v>15508.016</v>
      </c>
      <c r="X129" s="6">
        <v>15745.69</v>
      </c>
      <c r="Y129" s="6">
        <v>15931.254000000001</v>
      </c>
      <c r="Z129" s="6">
        <v>3646.895</v>
      </c>
      <c r="AA129" s="7">
        <v>0.35738999999999999</v>
      </c>
      <c r="AB129" s="6">
        <v>2080.2539999999999</v>
      </c>
      <c r="AC129" s="7">
        <v>0.15018999999999999</v>
      </c>
    </row>
    <row r="130" spans="1:29" hidden="1" x14ac:dyDescent="0.2">
      <c r="A130" s="5" t="s">
        <v>433</v>
      </c>
      <c r="B130" s="5" t="s">
        <v>434</v>
      </c>
      <c r="C130" s="5" t="s">
        <v>435</v>
      </c>
      <c r="D130" s="5" t="s">
        <v>66</v>
      </c>
      <c r="E130" s="5" t="s">
        <v>41</v>
      </c>
      <c r="F130" s="6">
        <v>62200.718999999997</v>
      </c>
      <c r="G130" s="6">
        <v>63110.379000000001</v>
      </c>
      <c r="H130" s="6">
        <v>64144.137999999999</v>
      </c>
      <c r="I130" s="6">
        <v>64769.587</v>
      </c>
      <c r="J130" s="6">
        <v>65418.8</v>
      </c>
      <c r="K130" s="6">
        <v>66100.388999999996</v>
      </c>
      <c r="L130" s="6">
        <v>67434.995999999999</v>
      </c>
      <c r="M130" s="6">
        <v>68644.422000000006</v>
      </c>
      <c r="N130" s="6">
        <v>69699.221000000005</v>
      </c>
      <c r="O130" s="6">
        <v>70615.016000000003</v>
      </c>
      <c r="P130" s="6">
        <v>71711</v>
      </c>
      <c r="Q130" s="6">
        <v>72435.335999999996</v>
      </c>
      <c r="R130" s="6">
        <v>73302.676999999996</v>
      </c>
      <c r="S130" s="6">
        <v>73686.165999999997</v>
      </c>
      <c r="T130" s="6">
        <v>75156.713000000003</v>
      </c>
      <c r="U130" s="6">
        <v>76368.873000000007</v>
      </c>
      <c r="V130" s="6">
        <v>77284.654999999999</v>
      </c>
      <c r="W130" s="6">
        <v>77773.790999999997</v>
      </c>
      <c r="X130" s="6">
        <v>78988.255999999994</v>
      </c>
      <c r="Y130" s="6">
        <v>79702.380999999994</v>
      </c>
      <c r="Z130" s="6">
        <v>9510.2810000000009</v>
      </c>
      <c r="AA130" s="7">
        <v>0.15290000000000001</v>
      </c>
      <c r="AB130" s="6">
        <v>7991.3810000000003</v>
      </c>
      <c r="AC130" s="7">
        <v>0.11144</v>
      </c>
    </row>
    <row r="131" spans="1:29" hidden="1" x14ac:dyDescent="0.2">
      <c r="A131" s="5" t="s">
        <v>436</v>
      </c>
      <c r="B131" s="5" t="s">
        <v>437</v>
      </c>
      <c r="C131" s="5" t="s">
        <v>438</v>
      </c>
      <c r="D131" s="5" t="s">
        <v>55</v>
      </c>
      <c r="E131" s="5" t="s">
        <v>41</v>
      </c>
      <c r="F131" s="6">
        <v>4254.5360000000001</v>
      </c>
      <c r="G131" s="6">
        <v>4350.625</v>
      </c>
      <c r="H131" s="6">
        <v>4444.4849999999997</v>
      </c>
      <c r="I131" s="6">
        <v>4531.0619999999999</v>
      </c>
      <c r="J131" s="6">
        <v>4605.6940000000004</v>
      </c>
      <c r="K131" s="6">
        <v>4705.8779999999997</v>
      </c>
      <c r="L131" s="6">
        <v>4826.4840000000004</v>
      </c>
      <c r="M131" s="6">
        <v>4932.6360000000004</v>
      </c>
      <c r="N131" s="6">
        <v>5015.9530000000004</v>
      </c>
      <c r="O131" s="6">
        <v>5073.2669999999998</v>
      </c>
      <c r="P131" s="6">
        <v>5132</v>
      </c>
      <c r="Q131" s="6">
        <v>5135.9089999999997</v>
      </c>
      <c r="R131" s="6">
        <v>5153.5860000000002</v>
      </c>
      <c r="S131" s="6">
        <v>5157.9250000000002</v>
      </c>
      <c r="T131" s="6">
        <v>5176.424</v>
      </c>
      <c r="U131" s="6">
        <v>5365.6019999999999</v>
      </c>
      <c r="V131" s="6">
        <v>5496.7539999999999</v>
      </c>
      <c r="W131" s="6">
        <v>5771.5020000000004</v>
      </c>
      <c r="X131" s="6">
        <v>6091.8379999999997</v>
      </c>
      <c r="Y131" s="6">
        <v>6203.5460000000003</v>
      </c>
      <c r="Z131" s="6">
        <v>877.46400000000006</v>
      </c>
      <c r="AA131" s="7">
        <v>0.20624000000000001</v>
      </c>
      <c r="AB131" s="6">
        <v>1071.546</v>
      </c>
      <c r="AC131" s="7">
        <v>0.20880000000000001</v>
      </c>
    </row>
    <row r="132" spans="1:29" hidden="1" x14ac:dyDescent="0.2">
      <c r="A132" s="5" t="s">
        <v>439</v>
      </c>
      <c r="B132" s="5" t="s">
        <v>440</v>
      </c>
      <c r="C132" s="5" t="s">
        <v>441</v>
      </c>
      <c r="D132" s="5" t="s">
        <v>49</v>
      </c>
      <c r="E132" s="5" t="s">
        <v>41</v>
      </c>
      <c r="F132" s="6">
        <v>81.244</v>
      </c>
      <c r="G132" s="6">
        <v>79.834999999999994</v>
      </c>
      <c r="H132" s="6">
        <v>79.361999999999995</v>
      </c>
      <c r="I132" s="6">
        <v>79.570999999999998</v>
      </c>
      <c r="J132" s="6">
        <v>79.756</v>
      </c>
      <c r="K132" s="6">
        <v>79.724999999999994</v>
      </c>
      <c r="L132" s="6">
        <v>80.039000000000001</v>
      </c>
      <c r="M132" s="6">
        <v>79.594999999999999</v>
      </c>
      <c r="N132" s="6">
        <v>80.055000000000007</v>
      </c>
      <c r="O132" s="6">
        <v>78.183000000000007</v>
      </c>
      <c r="P132" s="6">
        <v>79</v>
      </c>
      <c r="Q132" s="6">
        <v>78.995999999999995</v>
      </c>
      <c r="R132" s="6">
        <v>78.923000000000002</v>
      </c>
      <c r="S132" s="6">
        <v>78.912000000000006</v>
      </c>
      <c r="T132" s="6">
        <v>78.831999999999994</v>
      </c>
      <c r="U132" s="6">
        <v>78.744</v>
      </c>
      <c r="V132" s="6">
        <v>76.522000000000006</v>
      </c>
      <c r="W132" s="6">
        <v>76.290000000000006</v>
      </c>
      <c r="X132" s="6">
        <v>76.05</v>
      </c>
      <c r="Y132" s="6">
        <v>76.802000000000007</v>
      </c>
      <c r="Z132" s="6">
        <v>-2.2440000000000002</v>
      </c>
      <c r="AA132" s="7" t="s">
        <v>1361</v>
      </c>
      <c r="AB132" s="6">
        <v>-2.198</v>
      </c>
      <c r="AC132" s="7" t="s">
        <v>1362</v>
      </c>
    </row>
    <row r="133" spans="1:29" hidden="1" x14ac:dyDescent="0.2">
      <c r="A133" s="5" t="s">
        <v>443</v>
      </c>
      <c r="B133" s="5" t="s">
        <v>444</v>
      </c>
      <c r="C133" s="5" t="s">
        <v>445</v>
      </c>
      <c r="D133" s="5" t="s">
        <v>49</v>
      </c>
      <c r="E133" s="5" t="s">
        <v>41</v>
      </c>
      <c r="F133" s="6">
        <v>1366.3989999999999</v>
      </c>
      <c r="G133" s="6">
        <v>1396.74</v>
      </c>
      <c r="H133" s="6">
        <v>1431.0350000000001</v>
      </c>
      <c r="I133" s="6">
        <v>1465.7049999999999</v>
      </c>
      <c r="J133" s="6">
        <v>1494.9079999999999</v>
      </c>
      <c r="K133" s="6">
        <v>1534.9739999999999</v>
      </c>
      <c r="L133" s="6">
        <v>1582.509</v>
      </c>
      <c r="M133" s="6">
        <v>1624.7739999999999</v>
      </c>
      <c r="N133" s="6">
        <v>1665.6030000000001</v>
      </c>
      <c r="O133" s="6">
        <v>1703.1890000000001</v>
      </c>
      <c r="P133" s="6">
        <v>1735</v>
      </c>
      <c r="Q133" s="6">
        <v>1749.69</v>
      </c>
      <c r="R133" s="6">
        <v>1761.4269999999999</v>
      </c>
      <c r="S133" s="6">
        <v>1765.8710000000001</v>
      </c>
      <c r="T133" s="6">
        <v>1777.2840000000001</v>
      </c>
      <c r="U133" s="6">
        <v>1777.4059999999999</v>
      </c>
      <c r="V133" s="6">
        <v>1776.671</v>
      </c>
      <c r="W133" s="6">
        <v>1809.912</v>
      </c>
      <c r="X133" s="6">
        <v>1825.99</v>
      </c>
      <c r="Y133" s="6">
        <v>1834.499</v>
      </c>
      <c r="Z133" s="6">
        <v>368.601</v>
      </c>
      <c r="AA133" s="7">
        <v>0.26976</v>
      </c>
      <c r="AB133" s="6">
        <v>99.498999999999995</v>
      </c>
      <c r="AC133" s="7">
        <v>5.7349999999999998E-2</v>
      </c>
    </row>
    <row r="134" spans="1:29" hidden="1" x14ac:dyDescent="0.2">
      <c r="A134" s="5" t="s">
        <v>446</v>
      </c>
      <c r="B134" s="5" t="s">
        <v>447</v>
      </c>
      <c r="C134" s="5" t="s">
        <v>448</v>
      </c>
      <c r="D134" s="5" t="s">
        <v>49</v>
      </c>
      <c r="E134" s="5" t="s">
        <v>41</v>
      </c>
      <c r="F134" s="6">
        <v>423.22199999999998</v>
      </c>
      <c r="G134" s="6">
        <v>425.93299999999999</v>
      </c>
      <c r="H134" s="6">
        <v>427.61399999999998</v>
      </c>
      <c r="I134" s="6">
        <v>427.51799999999997</v>
      </c>
      <c r="J134" s="6">
        <v>433.79899999999998</v>
      </c>
      <c r="K134" s="6">
        <v>433.947</v>
      </c>
      <c r="L134" s="6">
        <v>431.36900000000003</v>
      </c>
      <c r="M134" s="6">
        <v>433.75599999999997</v>
      </c>
      <c r="N134" s="6">
        <v>435.65199999999999</v>
      </c>
      <c r="O134" s="6">
        <v>436.702</v>
      </c>
      <c r="P134" s="6">
        <v>440</v>
      </c>
      <c r="Q134" s="6">
        <v>438.71699999999998</v>
      </c>
      <c r="R134" s="6">
        <v>439.81099999999998</v>
      </c>
      <c r="S134" s="6">
        <v>442.30099999999999</v>
      </c>
      <c r="T134" s="6">
        <v>438.87599999999998</v>
      </c>
      <c r="U134" s="6">
        <v>442.11399999999998</v>
      </c>
      <c r="V134" s="6">
        <v>434.50900000000001</v>
      </c>
      <c r="W134" s="6">
        <v>436.65800000000002</v>
      </c>
      <c r="X134" s="6">
        <v>426.36599999999999</v>
      </c>
      <c r="Y134" s="6">
        <v>429.02600000000001</v>
      </c>
      <c r="Z134" s="6">
        <v>16.777999999999999</v>
      </c>
      <c r="AA134" s="7">
        <v>3.9640000000000002E-2</v>
      </c>
      <c r="AB134" s="6">
        <v>-10.974</v>
      </c>
      <c r="AC134" s="7" t="s">
        <v>1363</v>
      </c>
    </row>
    <row r="135" spans="1:29" hidden="1" x14ac:dyDescent="0.2">
      <c r="A135" s="5" t="s">
        <v>449</v>
      </c>
      <c r="B135" s="5" t="s">
        <v>450</v>
      </c>
      <c r="C135" s="5" t="s">
        <v>451</v>
      </c>
      <c r="D135" s="5" t="s">
        <v>73</v>
      </c>
      <c r="E135" s="5" t="s">
        <v>41</v>
      </c>
      <c r="F135" s="6">
        <v>17338.63</v>
      </c>
      <c r="G135" s="6">
        <v>17488.851999999999</v>
      </c>
      <c r="H135" s="6">
        <v>17587.395</v>
      </c>
      <c r="I135" s="6">
        <v>17722.25</v>
      </c>
      <c r="J135" s="6">
        <v>17812.763999999999</v>
      </c>
      <c r="K135" s="6">
        <v>17958.789000000001</v>
      </c>
      <c r="L135" s="6">
        <v>18168.634999999998</v>
      </c>
      <c r="M135" s="6">
        <v>18359.527999999998</v>
      </c>
      <c r="N135" s="6">
        <v>18531.087</v>
      </c>
      <c r="O135" s="6">
        <v>18596.166000000001</v>
      </c>
      <c r="P135" s="6">
        <v>18597</v>
      </c>
      <c r="Q135" s="6">
        <v>18608.77</v>
      </c>
      <c r="R135" s="6">
        <v>18614.920999999998</v>
      </c>
      <c r="S135" s="6">
        <v>18640.121999999999</v>
      </c>
      <c r="T135" s="6">
        <v>18645.523000000001</v>
      </c>
      <c r="U135" s="6">
        <v>18714.797999999999</v>
      </c>
      <c r="V135" s="6">
        <v>18797.452000000001</v>
      </c>
      <c r="W135" s="6">
        <v>18891.632000000001</v>
      </c>
      <c r="X135" s="6">
        <v>18996.648000000001</v>
      </c>
      <c r="Y135" s="6">
        <v>19162.384999999998</v>
      </c>
      <c r="Z135" s="6">
        <v>1258.3699999999999</v>
      </c>
      <c r="AA135" s="7">
        <v>7.2580000000000006E-2</v>
      </c>
      <c r="AB135" s="6">
        <v>565.38499999999999</v>
      </c>
      <c r="AC135" s="7">
        <v>3.04E-2</v>
      </c>
    </row>
    <row r="136" spans="1:29" hidden="1" x14ac:dyDescent="0.2">
      <c r="A136" s="5" t="s">
        <v>452</v>
      </c>
      <c r="B136" s="5" t="s">
        <v>453</v>
      </c>
      <c r="C136" s="5" t="s">
        <v>454</v>
      </c>
      <c r="D136" s="5" t="s">
        <v>49</v>
      </c>
      <c r="E136" s="5" t="s">
        <v>41</v>
      </c>
      <c r="F136" s="6">
        <v>624.41300000000001</v>
      </c>
      <c r="G136" s="6">
        <v>633.80200000000002</v>
      </c>
      <c r="H136" s="6">
        <v>644.22299999999996</v>
      </c>
      <c r="I136" s="6">
        <v>655.41800000000001</v>
      </c>
      <c r="J136" s="6">
        <v>666.78599999999994</v>
      </c>
      <c r="K136" s="6">
        <v>680.48</v>
      </c>
      <c r="L136" s="6">
        <v>696.572</v>
      </c>
      <c r="M136" s="6">
        <v>709.35</v>
      </c>
      <c r="N136" s="6">
        <v>724.95500000000004</v>
      </c>
      <c r="O136" s="6">
        <v>734.89599999999996</v>
      </c>
      <c r="P136" s="6">
        <v>742</v>
      </c>
      <c r="Q136" s="6">
        <v>749.53599999999994</v>
      </c>
      <c r="R136" s="6">
        <v>752.68</v>
      </c>
      <c r="S136" s="6">
        <v>758.89200000000005</v>
      </c>
      <c r="T136" s="6">
        <v>769.93299999999999</v>
      </c>
      <c r="U136" s="6">
        <v>766.178</v>
      </c>
      <c r="V136" s="6">
        <v>771.47799999999995</v>
      </c>
      <c r="W136" s="6">
        <v>776.87099999999998</v>
      </c>
      <c r="X136" s="6">
        <v>791.38499999999999</v>
      </c>
      <c r="Y136" s="6">
        <v>807.57899999999995</v>
      </c>
      <c r="Z136" s="6">
        <v>117.587</v>
      </c>
      <c r="AA136" s="7">
        <v>0.18831999999999999</v>
      </c>
      <c r="AB136" s="6">
        <v>65.578999999999994</v>
      </c>
      <c r="AC136" s="7">
        <v>8.838E-2</v>
      </c>
    </row>
    <row r="137" spans="1:29" hidden="1" x14ac:dyDescent="0.2">
      <c r="A137" s="5" t="s">
        <v>455</v>
      </c>
      <c r="B137" s="5" t="s">
        <v>456</v>
      </c>
      <c r="C137" s="5" t="s">
        <v>457</v>
      </c>
      <c r="D137" s="5" t="s">
        <v>55</v>
      </c>
      <c r="E137" s="5" t="s">
        <v>41</v>
      </c>
      <c r="F137" s="6">
        <v>1102.3399999999999</v>
      </c>
      <c r="G137" s="6">
        <v>1129.7829999999999</v>
      </c>
      <c r="H137" s="6">
        <v>1151.0409999999999</v>
      </c>
      <c r="I137" s="6">
        <v>1160.288</v>
      </c>
      <c r="J137" s="6">
        <v>1174.79</v>
      </c>
      <c r="K137" s="6">
        <v>1196.08</v>
      </c>
      <c r="L137" s="6">
        <v>1214.7090000000001</v>
      </c>
      <c r="M137" s="6">
        <v>1225.059</v>
      </c>
      <c r="N137" s="6">
        <v>1239.886</v>
      </c>
      <c r="O137" s="6">
        <v>1249.489</v>
      </c>
      <c r="P137" s="6">
        <v>1254</v>
      </c>
      <c r="Q137" s="6">
        <v>1264.6220000000001</v>
      </c>
      <c r="R137" s="6">
        <v>1274.7360000000001</v>
      </c>
      <c r="S137" s="6">
        <v>1280.5119999999999</v>
      </c>
      <c r="T137" s="6">
        <v>1289.98</v>
      </c>
      <c r="U137" s="6">
        <v>1293.241</v>
      </c>
      <c r="V137" s="6">
        <v>1299.913</v>
      </c>
      <c r="W137" s="6">
        <v>1310.9269999999999</v>
      </c>
      <c r="X137" s="6">
        <v>1320.82</v>
      </c>
      <c r="Y137" s="6">
        <v>1333.8030000000001</v>
      </c>
      <c r="Z137" s="6">
        <v>151.66</v>
      </c>
      <c r="AA137" s="7">
        <v>0.13758000000000001</v>
      </c>
      <c r="AB137" s="6">
        <v>79.802999999999997</v>
      </c>
      <c r="AC137" s="7">
        <v>6.3640000000000002E-2</v>
      </c>
    </row>
    <row r="138" spans="1:29" hidden="1" x14ac:dyDescent="0.2">
      <c r="A138" s="5" t="s">
        <v>458</v>
      </c>
      <c r="B138" s="5" t="s">
        <v>459</v>
      </c>
      <c r="C138" s="5" t="s">
        <v>460</v>
      </c>
      <c r="D138" s="5" t="s">
        <v>73</v>
      </c>
      <c r="E138" s="5" t="s">
        <v>41</v>
      </c>
      <c r="F138" s="6">
        <v>1093.47</v>
      </c>
      <c r="G138" s="6">
        <v>1104.162</v>
      </c>
      <c r="H138" s="6">
        <v>1112.2360000000001</v>
      </c>
      <c r="I138" s="6">
        <v>1121.471</v>
      </c>
      <c r="J138" s="6">
        <v>1136.3889999999999</v>
      </c>
      <c r="K138" s="6">
        <v>1145.912</v>
      </c>
      <c r="L138" s="6">
        <v>1162.432</v>
      </c>
      <c r="M138" s="6">
        <v>1174.5730000000001</v>
      </c>
      <c r="N138" s="6">
        <v>1185.1099999999999</v>
      </c>
      <c r="O138" s="6">
        <v>1192.3340000000001</v>
      </c>
      <c r="P138" s="6">
        <v>1201</v>
      </c>
      <c r="Q138" s="6">
        <v>1214.5920000000001</v>
      </c>
      <c r="R138" s="6">
        <v>1219.547</v>
      </c>
      <c r="S138" s="6">
        <v>1235.7180000000001</v>
      </c>
      <c r="T138" s="6">
        <v>1253.6600000000001</v>
      </c>
      <c r="U138" s="6">
        <v>1261.329</v>
      </c>
      <c r="V138" s="6">
        <v>1277.8109999999999</v>
      </c>
      <c r="W138" s="6">
        <v>1290.3150000000001</v>
      </c>
      <c r="X138" s="6">
        <v>1304.7550000000001</v>
      </c>
      <c r="Y138" s="6">
        <v>1317.5630000000001</v>
      </c>
      <c r="Z138" s="6">
        <v>107.53</v>
      </c>
      <c r="AA138" s="7">
        <v>9.8339999999999997E-2</v>
      </c>
      <c r="AB138" s="6">
        <v>116.563</v>
      </c>
      <c r="AC138" s="7">
        <v>9.7059999999999994E-2</v>
      </c>
    </row>
    <row r="139" spans="1:29" hidden="1" x14ac:dyDescent="0.2">
      <c r="A139" s="5" t="s">
        <v>462</v>
      </c>
      <c r="B139" s="5" t="s">
        <v>463</v>
      </c>
      <c r="C139" s="5" t="s">
        <v>464</v>
      </c>
      <c r="D139" s="5" t="s">
        <v>55</v>
      </c>
      <c r="E139" s="5" t="s">
        <v>41</v>
      </c>
      <c r="F139" s="6">
        <v>5467.1220000000003</v>
      </c>
      <c r="G139" s="6">
        <v>5604.7780000000002</v>
      </c>
      <c r="H139" s="6">
        <v>5723.9229999999998</v>
      </c>
      <c r="I139" s="6">
        <v>5777.43</v>
      </c>
      <c r="J139" s="6">
        <v>5924.8040000000001</v>
      </c>
      <c r="K139" s="6">
        <v>6086.6790000000001</v>
      </c>
      <c r="L139" s="6">
        <v>6264.018</v>
      </c>
      <c r="M139" s="6">
        <v>6446.4340000000002</v>
      </c>
      <c r="N139" s="6">
        <v>6529.9930000000004</v>
      </c>
      <c r="O139" s="6">
        <v>6599.1319999999996</v>
      </c>
      <c r="P139" s="6">
        <v>6665</v>
      </c>
      <c r="Q139" s="6">
        <v>6702.7079999999996</v>
      </c>
      <c r="R139" s="6">
        <v>6801.8810000000003</v>
      </c>
      <c r="S139" s="6">
        <v>6935.451</v>
      </c>
      <c r="T139" s="6">
        <v>7027.1779999999999</v>
      </c>
      <c r="U139" s="6">
        <v>7112.9059999999999</v>
      </c>
      <c r="V139" s="6">
        <v>7246.5889999999999</v>
      </c>
      <c r="W139" s="6">
        <v>7338.2269999999999</v>
      </c>
      <c r="X139" s="6">
        <v>7564.0820000000003</v>
      </c>
      <c r="Y139" s="6">
        <v>7691.7920000000004</v>
      </c>
      <c r="Z139" s="6">
        <v>1197.8779999999999</v>
      </c>
      <c r="AA139" s="7">
        <v>0.21911</v>
      </c>
      <c r="AB139" s="6">
        <v>1026.7919999999999</v>
      </c>
      <c r="AC139" s="7">
        <v>0.15406</v>
      </c>
    </row>
    <row r="140" spans="1:29" hidden="1" x14ac:dyDescent="0.2">
      <c r="A140" s="5" t="s">
        <v>465</v>
      </c>
      <c r="B140" s="5" t="s">
        <v>466</v>
      </c>
      <c r="C140" s="5" t="s">
        <v>467</v>
      </c>
      <c r="D140" s="5" t="s">
        <v>91</v>
      </c>
      <c r="E140" s="5" t="s">
        <v>41</v>
      </c>
      <c r="F140" s="6">
        <v>789.09100000000001</v>
      </c>
      <c r="G140" s="6">
        <v>796.43200000000002</v>
      </c>
      <c r="H140" s="6">
        <v>802.221</v>
      </c>
      <c r="I140" s="6">
        <v>813.54700000000003</v>
      </c>
      <c r="J140" s="6">
        <v>821.37199999999996</v>
      </c>
      <c r="K140" s="6">
        <v>828.52800000000002</v>
      </c>
      <c r="L140" s="6">
        <v>839.34199999999998</v>
      </c>
      <c r="M140" s="6">
        <v>850.50199999999995</v>
      </c>
      <c r="N140" s="6">
        <v>860.54100000000005</v>
      </c>
      <c r="O140" s="6">
        <v>867.66700000000003</v>
      </c>
      <c r="P140" s="6">
        <v>875</v>
      </c>
      <c r="Q140" s="6">
        <v>879.33100000000002</v>
      </c>
      <c r="R140" s="6">
        <v>889.7</v>
      </c>
      <c r="S140" s="6">
        <v>890.72299999999996</v>
      </c>
      <c r="T140" s="6">
        <v>895.99400000000003</v>
      </c>
      <c r="U140" s="6">
        <v>896.24099999999999</v>
      </c>
      <c r="V140" s="6">
        <v>895.38199999999995</v>
      </c>
      <c r="W140" s="6">
        <v>900.65599999999995</v>
      </c>
      <c r="X140" s="6">
        <v>901.75800000000004</v>
      </c>
      <c r="Y140" s="6">
        <v>905.51400000000001</v>
      </c>
      <c r="Z140" s="6">
        <v>85.909000000000006</v>
      </c>
      <c r="AA140" s="7">
        <v>0.10886999999999999</v>
      </c>
      <c r="AB140" s="6">
        <v>30.513999999999999</v>
      </c>
      <c r="AC140" s="7">
        <v>3.4869999999999998E-2</v>
      </c>
    </row>
    <row r="141" spans="1:29" hidden="1" x14ac:dyDescent="0.2">
      <c r="A141" s="5" t="s">
        <v>468</v>
      </c>
      <c r="B141" s="5" t="s">
        <v>469</v>
      </c>
      <c r="C141" s="5" t="s">
        <v>470</v>
      </c>
      <c r="D141" s="5" t="s">
        <v>106</v>
      </c>
      <c r="E141" s="5" t="s">
        <v>41</v>
      </c>
      <c r="F141" s="6">
        <v>229.09399999999999</v>
      </c>
      <c r="G141" s="6">
        <v>226.67599999999999</v>
      </c>
      <c r="H141" s="6">
        <v>224.958</v>
      </c>
      <c r="I141" s="6">
        <v>225.72300000000001</v>
      </c>
      <c r="J141" s="6">
        <v>224.51300000000001</v>
      </c>
      <c r="K141" s="6">
        <v>224.101</v>
      </c>
      <c r="L141" s="6">
        <v>228.10400000000001</v>
      </c>
      <c r="M141" s="6">
        <v>229.62</v>
      </c>
      <c r="N141" s="6">
        <v>232.096</v>
      </c>
      <c r="O141" s="6">
        <v>233.31200000000001</v>
      </c>
      <c r="P141" s="6">
        <v>232</v>
      </c>
      <c r="Q141" s="6">
        <v>232.80500000000001</v>
      </c>
      <c r="R141" s="6">
        <v>235.453</v>
      </c>
      <c r="S141" s="6">
        <v>236.56100000000001</v>
      </c>
      <c r="T141" s="6">
        <v>236.197</v>
      </c>
      <c r="U141" s="6">
        <v>236.73</v>
      </c>
      <c r="V141" s="6">
        <v>238.60900000000001</v>
      </c>
      <c r="W141" s="6">
        <v>238.54</v>
      </c>
      <c r="X141" s="6">
        <v>237.60400000000001</v>
      </c>
      <c r="Y141" s="6">
        <v>237.41399999999999</v>
      </c>
      <c r="Z141" s="6">
        <v>2.9060000000000001</v>
      </c>
      <c r="AA141" s="7">
        <v>1.268E-2</v>
      </c>
      <c r="AB141" s="6">
        <v>5.4139999999999997</v>
      </c>
      <c r="AC141" s="7">
        <v>2.334E-2</v>
      </c>
    </row>
    <row r="142" spans="1:29" hidden="1" x14ac:dyDescent="0.2">
      <c r="A142" s="5" t="s">
        <v>472</v>
      </c>
      <c r="B142" s="5" t="s">
        <v>473</v>
      </c>
      <c r="C142" s="5" t="s">
        <v>474</v>
      </c>
      <c r="D142" s="5" t="s">
        <v>106</v>
      </c>
      <c r="E142" s="5" t="s">
        <v>41</v>
      </c>
      <c r="F142" s="6">
        <v>1050.2080000000001</v>
      </c>
      <c r="G142" s="6">
        <v>1069.9739999999999</v>
      </c>
      <c r="H142" s="6">
        <v>1091.4839999999999</v>
      </c>
      <c r="I142" s="6">
        <v>1107.2909999999999</v>
      </c>
      <c r="J142" s="6">
        <v>1129.982</v>
      </c>
      <c r="K142" s="6">
        <v>1158.6320000000001</v>
      </c>
      <c r="L142" s="6">
        <v>1189.242</v>
      </c>
      <c r="M142" s="6">
        <v>1217.9639999999999</v>
      </c>
      <c r="N142" s="6">
        <v>1251.3320000000001</v>
      </c>
      <c r="O142" s="6">
        <v>1273.8</v>
      </c>
      <c r="P142" s="6">
        <v>1294</v>
      </c>
      <c r="Q142" s="6">
        <v>1309.252</v>
      </c>
      <c r="R142" s="6">
        <v>1324.759</v>
      </c>
      <c r="S142" s="6">
        <v>1343.1569999999999</v>
      </c>
      <c r="T142" s="6">
        <v>1365.575</v>
      </c>
      <c r="U142" s="6">
        <v>1388.386</v>
      </c>
      <c r="V142" s="6">
        <v>1412.145</v>
      </c>
      <c r="W142" s="6">
        <v>1445.4269999999999</v>
      </c>
      <c r="X142" s="6">
        <v>1493.481</v>
      </c>
      <c r="Y142" s="6">
        <v>1531.5039999999999</v>
      </c>
      <c r="Z142" s="6">
        <v>243.792</v>
      </c>
      <c r="AA142" s="7">
        <v>0.23214000000000001</v>
      </c>
      <c r="AB142" s="6">
        <v>237.50399999999999</v>
      </c>
      <c r="AC142" s="7">
        <v>0.18354000000000001</v>
      </c>
    </row>
    <row r="143" spans="1:29" hidden="1" x14ac:dyDescent="0.2">
      <c r="A143" s="5" t="s">
        <v>475</v>
      </c>
      <c r="B143" s="5" t="s">
        <v>476</v>
      </c>
      <c r="C143" s="5" t="s">
        <v>477</v>
      </c>
      <c r="D143" s="5" t="s">
        <v>40</v>
      </c>
      <c r="E143" s="5" t="s">
        <v>41</v>
      </c>
      <c r="F143" s="6">
        <v>483.976</v>
      </c>
      <c r="G143" s="6">
        <v>490.80900000000003</v>
      </c>
      <c r="H143" s="6">
        <v>498.36399999999998</v>
      </c>
      <c r="I143" s="6">
        <v>506.35700000000003</v>
      </c>
      <c r="J143" s="6">
        <v>517.37599999999998</v>
      </c>
      <c r="K143" s="6">
        <v>530.13</v>
      </c>
      <c r="L143" s="6">
        <v>545</v>
      </c>
      <c r="M143" s="6">
        <v>560.20000000000005</v>
      </c>
      <c r="N143" s="6">
        <v>572.89700000000005</v>
      </c>
      <c r="O143" s="6">
        <v>579.82000000000005</v>
      </c>
      <c r="P143" s="6">
        <v>584</v>
      </c>
      <c r="Q143" s="6">
        <v>575.31500000000005</v>
      </c>
      <c r="R143" s="6">
        <v>577.14200000000005</v>
      </c>
      <c r="S143" s="6">
        <v>580.154</v>
      </c>
      <c r="T143" s="6">
        <v>585.14200000000005</v>
      </c>
      <c r="U143" s="6">
        <v>584.48400000000004</v>
      </c>
      <c r="V143" s="6">
        <v>588.37099999999998</v>
      </c>
      <c r="W143" s="6">
        <v>588.08199999999999</v>
      </c>
      <c r="X143" s="6">
        <v>593.30600000000004</v>
      </c>
      <c r="Y143" s="6">
        <v>600.97</v>
      </c>
      <c r="Z143" s="6">
        <v>100.024</v>
      </c>
      <c r="AA143" s="7">
        <v>0.20666999999999999</v>
      </c>
      <c r="AB143" s="6">
        <v>16.97</v>
      </c>
      <c r="AC143" s="7">
        <v>2.9059999999999999E-2</v>
      </c>
    </row>
    <row r="144" spans="1:29" hidden="1" x14ac:dyDescent="0.2">
      <c r="A144" s="5" t="s">
        <v>478</v>
      </c>
      <c r="B144" s="5" t="s">
        <v>479</v>
      </c>
      <c r="C144" s="5" t="s">
        <v>480</v>
      </c>
      <c r="D144" s="5" t="s">
        <v>49</v>
      </c>
      <c r="E144" s="5" t="s">
        <v>41</v>
      </c>
      <c r="F144" s="6">
        <v>995.53800000000001</v>
      </c>
      <c r="G144" s="6">
        <v>1013.715</v>
      </c>
      <c r="H144" s="6">
        <v>1033.4690000000001</v>
      </c>
      <c r="I144" s="6">
        <v>1054.539</v>
      </c>
      <c r="J144" s="6">
        <v>1075.8430000000001</v>
      </c>
      <c r="K144" s="6">
        <v>1100.8969999999999</v>
      </c>
      <c r="L144" s="6">
        <v>1129.8130000000001</v>
      </c>
      <c r="M144" s="6">
        <v>1153.452</v>
      </c>
      <c r="N144" s="6">
        <v>1181.6610000000001</v>
      </c>
      <c r="O144" s="6">
        <v>1200.655</v>
      </c>
      <c r="P144" s="6">
        <v>1215</v>
      </c>
      <c r="Q144" s="6">
        <v>1222.2049999999999</v>
      </c>
      <c r="R144" s="6">
        <v>1224.681</v>
      </c>
      <c r="S144" s="6">
        <v>1228.4580000000001</v>
      </c>
      <c r="T144" s="6">
        <v>1233.079</v>
      </c>
      <c r="U144" s="6">
        <v>1237.066</v>
      </c>
      <c r="V144" s="6">
        <v>1235.5319999999999</v>
      </c>
      <c r="W144" s="6">
        <v>1235.191</v>
      </c>
      <c r="X144" s="6">
        <v>1248.8889999999999</v>
      </c>
      <c r="Y144" s="6">
        <v>1263.807</v>
      </c>
      <c r="Z144" s="6">
        <v>219.46199999999999</v>
      </c>
      <c r="AA144" s="7">
        <v>0.22045000000000001</v>
      </c>
      <c r="AB144" s="6">
        <v>48.807000000000002</v>
      </c>
      <c r="AC144" s="7">
        <v>4.0169999999999997E-2</v>
      </c>
    </row>
    <row r="145" spans="1:29" hidden="1" x14ac:dyDescent="0.2">
      <c r="A145" s="5" t="s">
        <v>481</v>
      </c>
      <c r="B145" s="5" t="s">
        <v>482</v>
      </c>
      <c r="C145" s="5" t="s">
        <v>483</v>
      </c>
      <c r="D145" s="5" t="s">
        <v>55</v>
      </c>
      <c r="E145" s="5" t="s">
        <v>41</v>
      </c>
      <c r="F145" s="6">
        <v>20367.514999999999</v>
      </c>
      <c r="G145" s="6">
        <v>20842.306</v>
      </c>
      <c r="H145" s="6">
        <v>21305.964</v>
      </c>
      <c r="I145" s="6">
        <v>21735.66</v>
      </c>
      <c r="J145" s="6">
        <v>22107.715</v>
      </c>
      <c r="K145" s="6">
        <v>22602.334999999999</v>
      </c>
      <c r="L145" s="6">
        <v>23195.13</v>
      </c>
      <c r="M145" s="6">
        <v>23718.588</v>
      </c>
      <c r="N145" s="6">
        <v>24132.286</v>
      </c>
      <c r="O145" s="6">
        <v>24420.795999999998</v>
      </c>
      <c r="P145" s="6">
        <v>24716</v>
      </c>
      <c r="Q145" s="6">
        <v>24869.417000000001</v>
      </c>
      <c r="R145" s="6">
        <v>25105.945</v>
      </c>
      <c r="S145" s="6">
        <v>25291.904999999999</v>
      </c>
      <c r="T145" s="6">
        <v>25451.41</v>
      </c>
      <c r="U145" s="6">
        <v>25809.874</v>
      </c>
      <c r="V145" s="6">
        <v>25980.552</v>
      </c>
      <c r="W145" s="6">
        <v>26085.735000000001</v>
      </c>
      <c r="X145" s="6">
        <v>26291.013999999999</v>
      </c>
      <c r="Y145" s="6">
        <v>26456.627</v>
      </c>
      <c r="Z145" s="6">
        <v>4348.4849999999997</v>
      </c>
      <c r="AA145" s="7">
        <v>0.2135</v>
      </c>
      <c r="AB145" s="6">
        <v>1740.627</v>
      </c>
      <c r="AC145" s="7">
        <v>7.0430000000000006E-2</v>
      </c>
    </row>
    <row r="146" spans="1:29" hidden="1" x14ac:dyDescent="0.2">
      <c r="A146" s="5" t="s">
        <v>484</v>
      </c>
      <c r="B146" s="5" t="s">
        <v>485</v>
      </c>
      <c r="C146" s="5" t="s">
        <v>486</v>
      </c>
      <c r="D146" s="5" t="s">
        <v>40</v>
      </c>
      <c r="E146" s="5" t="s">
        <v>41</v>
      </c>
      <c r="F146" s="6">
        <v>1017.955</v>
      </c>
      <c r="G146" s="6">
        <v>1040.498</v>
      </c>
      <c r="H146" s="6">
        <v>1061.182</v>
      </c>
      <c r="I146" s="6">
        <v>1074.8430000000001</v>
      </c>
      <c r="J146" s="6">
        <v>1102.133</v>
      </c>
      <c r="K146" s="6">
        <v>1131.797</v>
      </c>
      <c r="L146" s="6">
        <v>1162.972</v>
      </c>
      <c r="M146" s="6">
        <v>1189.5619999999999</v>
      </c>
      <c r="N146" s="6">
        <v>1212.673</v>
      </c>
      <c r="O146" s="6">
        <v>1232.1579999999999</v>
      </c>
      <c r="P146" s="6">
        <v>1252</v>
      </c>
      <c r="Q146" s="6">
        <v>1256.011</v>
      </c>
      <c r="R146" s="6">
        <v>1256.126</v>
      </c>
      <c r="S146" s="6">
        <v>1262.7819999999999</v>
      </c>
      <c r="T146" s="6">
        <v>1266.4939999999999</v>
      </c>
      <c r="U146" s="6">
        <v>1269.288</v>
      </c>
      <c r="V146" s="6">
        <v>1273.424</v>
      </c>
      <c r="W146" s="6">
        <v>1290.473</v>
      </c>
      <c r="X146" s="6">
        <v>1333.365</v>
      </c>
      <c r="Y146" s="6">
        <v>1357.941</v>
      </c>
      <c r="Z146" s="6">
        <v>234.04499999999999</v>
      </c>
      <c r="AA146" s="7">
        <v>0.22992000000000001</v>
      </c>
      <c r="AB146" s="6">
        <v>105.941</v>
      </c>
      <c r="AC146" s="7">
        <v>8.4620000000000001E-2</v>
      </c>
    </row>
    <row r="147" spans="1:29" hidden="1" x14ac:dyDescent="0.2">
      <c r="A147" s="5" t="s">
        <v>487</v>
      </c>
      <c r="B147" s="5" t="s">
        <v>488</v>
      </c>
      <c r="C147" s="5" t="s">
        <v>489</v>
      </c>
      <c r="D147" s="5" t="s">
        <v>49</v>
      </c>
      <c r="E147" s="5" t="s">
        <v>41</v>
      </c>
      <c r="F147" s="6">
        <v>14273.63</v>
      </c>
      <c r="G147" s="6">
        <v>14603.371999999999</v>
      </c>
      <c r="H147" s="6">
        <v>14973.921</v>
      </c>
      <c r="I147" s="6">
        <v>15350.748</v>
      </c>
      <c r="J147" s="6">
        <v>15666.459000000001</v>
      </c>
      <c r="K147" s="6">
        <v>16097.959000000001</v>
      </c>
      <c r="L147" s="6">
        <v>16608.112000000001</v>
      </c>
      <c r="M147" s="6">
        <v>17062.82</v>
      </c>
      <c r="N147" s="6">
        <v>17502.349999999999</v>
      </c>
      <c r="O147" s="6">
        <v>17907.91</v>
      </c>
      <c r="P147" s="6">
        <v>18253</v>
      </c>
      <c r="Q147" s="6">
        <v>18327.888999999999</v>
      </c>
      <c r="R147" s="6">
        <v>18425.416000000001</v>
      </c>
      <c r="S147" s="6">
        <v>18557.13</v>
      </c>
      <c r="T147" s="6">
        <v>18778.802</v>
      </c>
      <c r="U147" s="6">
        <v>19067.153999999999</v>
      </c>
      <c r="V147" s="6">
        <v>19433.554</v>
      </c>
      <c r="W147" s="6">
        <v>19976.344000000001</v>
      </c>
      <c r="X147" s="6">
        <v>20366.511999999999</v>
      </c>
      <c r="Y147" s="6">
        <v>20707.907999999999</v>
      </c>
      <c r="Z147" s="6">
        <v>3979.37</v>
      </c>
      <c r="AA147" s="7">
        <v>0.27878999999999998</v>
      </c>
      <c r="AB147" s="6">
        <v>2454.9079999999999</v>
      </c>
      <c r="AC147" s="7">
        <v>0.13449</v>
      </c>
    </row>
    <row r="148" spans="1:29" hidden="1" x14ac:dyDescent="0.2">
      <c r="A148" s="5" t="s">
        <v>490</v>
      </c>
      <c r="B148" s="5" t="s">
        <v>491</v>
      </c>
      <c r="C148" s="5" t="s">
        <v>492</v>
      </c>
      <c r="D148" s="5" t="s">
        <v>49</v>
      </c>
      <c r="E148" s="5" t="s">
        <v>41</v>
      </c>
      <c r="F148" s="6">
        <v>3323.0030000000002</v>
      </c>
      <c r="G148" s="6">
        <v>3341.489</v>
      </c>
      <c r="H148" s="6">
        <v>3369.6979999999999</v>
      </c>
      <c r="I148" s="6">
        <v>3399.4780000000001</v>
      </c>
      <c r="J148" s="6">
        <v>3416.0230000000001</v>
      </c>
      <c r="K148" s="6">
        <v>3457.9780000000001</v>
      </c>
      <c r="L148" s="6">
        <v>3516.34</v>
      </c>
      <c r="M148" s="6">
        <v>3562.4540000000002</v>
      </c>
      <c r="N148" s="6">
        <v>3605.1170000000002</v>
      </c>
      <c r="O148" s="6">
        <v>3640.6439999999998</v>
      </c>
      <c r="P148" s="6">
        <v>3664</v>
      </c>
      <c r="Q148" s="6">
        <v>3669.8440000000001</v>
      </c>
      <c r="R148" s="6">
        <v>3678.1860000000001</v>
      </c>
      <c r="S148" s="6">
        <v>3694.806</v>
      </c>
      <c r="T148" s="6">
        <v>3704.154</v>
      </c>
      <c r="U148" s="6">
        <v>3710.1439999999998</v>
      </c>
      <c r="V148" s="6">
        <v>3696.0509999999999</v>
      </c>
      <c r="W148" s="6">
        <v>3730.1669999999999</v>
      </c>
      <c r="X148" s="6">
        <v>3747.2579999999998</v>
      </c>
      <c r="Y148" s="6">
        <v>3762.9160000000002</v>
      </c>
      <c r="Z148" s="6">
        <v>340.99700000000001</v>
      </c>
      <c r="AA148" s="7">
        <v>0.10262</v>
      </c>
      <c r="AB148" s="6">
        <v>98.915999999999997</v>
      </c>
      <c r="AC148" s="7">
        <v>2.7E-2</v>
      </c>
    </row>
    <row r="149" spans="1:29" hidden="1" x14ac:dyDescent="0.2">
      <c r="A149" s="5" t="s">
        <v>494</v>
      </c>
      <c r="B149" s="5" t="s">
        <v>495</v>
      </c>
      <c r="C149" s="5" t="s">
        <v>496</v>
      </c>
      <c r="D149" s="5" t="s">
        <v>66</v>
      </c>
      <c r="E149" s="5" t="s">
        <v>41</v>
      </c>
      <c r="F149" s="6">
        <v>8437.4030000000002</v>
      </c>
      <c r="G149" s="6">
        <v>8498.9760000000006</v>
      </c>
      <c r="H149" s="6">
        <v>8577.2540000000008</v>
      </c>
      <c r="I149" s="6">
        <v>8601.1419999999998</v>
      </c>
      <c r="J149" s="6">
        <v>8628.7330000000002</v>
      </c>
      <c r="K149" s="6">
        <v>8661.1039999999994</v>
      </c>
      <c r="L149" s="6">
        <v>8778.93</v>
      </c>
      <c r="M149" s="6">
        <v>8879.8940000000002</v>
      </c>
      <c r="N149" s="6">
        <v>8960.3629999999994</v>
      </c>
      <c r="O149" s="6">
        <v>9023.2270000000008</v>
      </c>
      <c r="P149" s="6">
        <v>9109</v>
      </c>
      <c r="Q149" s="6">
        <v>9109.3150000000005</v>
      </c>
      <c r="R149" s="6">
        <v>9089.9429999999993</v>
      </c>
      <c r="S149" s="6">
        <v>9085.9869999999992</v>
      </c>
      <c r="T149" s="6">
        <v>9335.616</v>
      </c>
      <c r="U149" s="6">
        <v>9439.39</v>
      </c>
      <c r="V149" s="6">
        <v>9502.9549999999999</v>
      </c>
      <c r="W149" s="6">
        <v>9719.6190000000006</v>
      </c>
      <c r="X149" s="6">
        <v>9723.0030000000006</v>
      </c>
      <c r="Y149" s="6">
        <v>9735.3169999999991</v>
      </c>
      <c r="Z149" s="6">
        <v>671.59699999999998</v>
      </c>
      <c r="AA149" s="7">
        <v>7.9600000000000004E-2</v>
      </c>
      <c r="AB149" s="6">
        <v>626.31700000000001</v>
      </c>
      <c r="AC149" s="7">
        <v>6.8760000000000002E-2</v>
      </c>
    </row>
    <row r="150" spans="1:29" hidden="1" x14ac:dyDescent="0.2">
      <c r="A150" s="5" t="s">
        <v>497</v>
      </c>
      <c r="B150" s="5" t="s">
        <v>498</v>
      </c>
      <c r="C150" s="5" t="s">
        <v>499</v>
      </c>
      <c r="D150" s="5" t="s">
        <v>55</v>
      </c>
      <c r="E150" s="5" t="s">
        <v>41</v>
      </c>
      <c r="F150" s="6">
        <v>2715.46</v>
      </c>
      <c r="G150" s="6">
        <v>2820.7759999999998</v>
      </c>
      <c r="H150" s="6">
        <v>2916.924</v>
      </c>
      <c r="I150" s="6">
        <v>2979.2020000000002</v>
      </c>
      <c r="J150" s="6">
        <v>3089.6590000000001</v>
      </c>
      <c r="K150" s="6">
        <v>3208.076</v>
      </c>
      <c r="L150" s="6">
        <v>3335.172</v>
      </c>
      <c r="M150" s="6">
        <v>3465.6309999999999</v>
      </c>
      <c r="N150" s="6">
        <v>3543.0250000000001</v>
      </c>
      <c r="O150" s="6">
        <v>3612.1669999999999</v>
      </c>
      <c r="P150" s="6">
        <v>3679</v>
      </c>
      <c r="Q150" s="6">
        <v>3696.5210000000002</v>
      </c>
      <c r="R150" s="6">
        <v>3713.7310000000002</v>
      </c>
      <c r="S150" s="6">
        <v>3753.5259999999998</v>
      </c>
      <c r="T150" s="6">
        <v>3792.4140000000002</v>
      </c>
      <c r="U150" s="6">
        <v>3835.3649999999998</v>
      </c>
      <c r="V150" s="6">
        <v>3874.4090000000001</v>
      </c>
      <c r="W150" s="6">
        <v>3916.2820000000002</v>
      </c>
      <c r="X150" s="6">
        <v>3991.1410000000001</v>
      </c>
      <c r="Y150" s="6">
        <v>4040.8180000000002</v>
      </c>
      <c r="Z150" s="6">
        <v>963.54</v>
      </c>
      <c r="AA150" s="7">
        <v>0.35482999999999998</v>
      </c>
      <c r="AB150" s="6">
        <v>361.81799999999998</v>
      </c>
      <c r="AC150" s="7">
        <v>9.8350000000000007E-2</v>
      </c>
    </row>
    <row r="151" spans="1:29" hidden="1" x14ac:dyDescent="0.2">
      <c r="A151" s="5" t="s">
        <v>500</v>
      </c>
      <c r="B151" s="5" t="s">
        <v>501</v>
      </c>
      <c r="C151" s="5" t="s">
        <v>502</v>
      </c>
      <c r="D151" s="5" t="s">
        <v>106</v>
      </c>
      <c r="E151" s="5" t="s">
        <v>41</v>
      </c>
      <c r="F151" s="6">
        <v>2108.6979999999999</v>
      </c>
      <c r="G151" s="6">
        <v>2156.2719999999999</v>
      </c>
      <c r="H151" s="6">
        <v>2199.7959999999998</v>
      </c>
      <c r="I151" s="6">
        <v>2231.8980000000001</v>
      </c>
      <c r="J151" s="6">
        <v>2274.598</v>
      </c>
      <c r="K151" s="6">
        <v>2312.3040000000001</v>
      </c>
      <c r="L151" s="6">
        <v>2366.13</v>
      </c>
      <c r="M151" s="6">
        <v>2389.9870000000001</v>
      </c>
      <c r="N151" s="6">
        <v>2433.375</v>
      </c>
      <c r="O151" s="6">
        <v>2491.0659999999998</v>
      </c>
      <c r="P151" s="6">
        <v>2535</v>
      </c>
      <c r="Q151" s="6">
        <v>2573.6930000000002</v>
      </c>
      <c r="R151" s="6">
        <v>2597.3739999999998</v>
      </c>
      <c r="S151" s="6">
        <v>2619.6669999999999</v>
      </c>
      <c r="T151" s="6">
        <v>2665.107</v>
      </c>
      <c r="U151" s="6">
        <v>2694.7550000000001</v>
      </c>
      <c r="V151" s="6">
        <v>2727.8209999999999</v>
      </c>
      <c r="W151" s="6">
        <v>2773.5219999999999</v>
      </c>
      <c r="X151" s="6">
        <v>2817.0050000000001</v>
      </c>
      <c r="Y151" s="6">
        <v>2856.4679999999998</v>
      </c>
      <c r="Z151" s="6">
        <v>426.30200000000002</v>
      </c>
      <c r="AA151" s="7">
        <v>0.20216000000000001</v>
      </c>
      <c r="AB151" s="6">
        <v>321.46800000000002</v>
      </c>
      <c r="AC151" s="7">
        <v>0.12681000000000001</v>
      </c>
    </row>
    <row r="152" spans="1:29" hidden="1" x14ac:dyDescent="0.2">
      <c r="A152" s="5" t="s">
        <v>503</v>
      </c>
      <c r="B152" s="5" t="s">
        <v>504</v>
      </c>
      <c r="C152" s="5" t="s">
        <v>505</v>
      </c>
      <c r="D152" s="5" t="s">
        <v>73</v>
      </c>
      <c r="E152" s="5" t="s">
        <v>41</v>
      </c>
      <c r="F152" s="6">
        <v>191.673</v>
      </c>
      <c r="G152" s="6">
        <v>190.91399999999999</v>
      </c>
      <c r="H152" s="6">
        <v>189.88900000000001</v>
      </c>
      <c r="I152" s="6">
        <v>188.91399999999999</v>
      </c>
      <c r="J152" s="6">
        <v>190.572</v>
      </c>
      <c r="K152" s="6">
        <v>192.35599999999999</v>
      </c>
      <c r="L152" s="6">
        <v>195.94399999999999</v>
      </c>
      <c r="M152" s="6">
        <v>195.649</v>
      </c>
      <c r="N152" s="6">
        <v>195.501</v>
      </c>
      <c r="O152" s="6">
        <v>194.023</v>
      </c>
      <c r="P152" s="6">
        <v>192</v>
      </c>
      <c r="Q152" s="6">
        <v>192.376</v>
      </c>
      <c r="R152" s="6">
        <v>192.018</v>
      </c>
      <c r="S152" s="6">
        <v>192.27099999999999</v>
      </c>
      <c r="T152" s="6">
        <v>191.774</v>
      </c>
      <c r="U152" s="6">
        <v>192.03399999999999</v>
      </c>
      <c r="V152" s="6">
        <v>193.33099999999999</v>
      </c>
      <c r="W152" s="6">
        <v>192.84299999999999</v>
      </c>
      <c r="X152" s="6">
        <v>193.37799999999999</v>
      </c>
      <c r="Y152" s="6">
        <v>192.904</v>
      </c>
      <c r="Z152" s="6">
        <v>0.32700000000000001</v>
      </c>
      <c r="AA152" s="7">
        <v>1.7099999999999999E-3</v>
      </c>
      <c r="AB152" s="6">
        <v>0.90400000000000003</v>
      </c>
      <c r="AC152" s="7">
        <v>4.7099999999999998E-3</v>
      </c>
    </row>
    <row r="153" spans="1:29" hidden="1" x14ac:dyDescent="0.2">
      <c r="A153" s="5" t="s">
        <v>507</v>
      </c>
      <c r="B153" s="5" t="s">
        <v>508</v>
      </c>
      <c r="C153" s="5" t="s">
        <v>509</v>
      </c>
      <c r="D153" s="5" t="s">
        <v>55</v>
      </c>
      <c r="E153" s="5" t="s">
        <v>41</v>
      </c>
      <c r="F153" s="6">
        <v>10360.4</v>
      </c>
      <c r="G153" s="6">
        <v>10561.911</v>
      </c>
      <c r="H153" s="6">
        <v>10757.634</v>
      </c>
      <c r="I153" s="6">
        <v>10936.174000000001</v>
      </c>
      <c r="J153" s="6">
        <v>11085.822</v>
      </c>
      <c r="K153" s="6">
        <v>11296.966</v>
      </c>
      <c r="L153" s="6">
        <v>11556.822</v>
      </c>
      <c r="M153" s="6">
        <v>11781.785</v>
      </c>
      <c r="N153" s="6">
        <v>11952.130999999999</v>
      </c>
      <c r="O153" s="6">
        <v>12060.718000000001</v>
      </c>
      <c r="P153" s="6">
        <v>12173</v>
      </c>
      <c r="Q153" s="6">
        <v>12209.832</v>
      </c>
      <c r="R153" s="6">
        <v>12240.093000000001</v>
      </c>
      <c r="S153" s="6">
        <v>12271.055</v>
      </c>
      <c r="T153" s="6">
        <v>12375.083000000001</v>
      </c>
      <c r="U153" s="6">
        <v>12436.528</v>
      </c>
      <c r="V153" s="6">
        <v>12640.522999999999</v>
      </c>
      <c r="W153" s="6">
        <v>12799.343000000001</v>
      </c>
      <c r="X153" s="6">
        <v>12959.232</v>
      </c>
      <c r="Y153" s="6">
        <v>13117.982</v>
      </c>
      <c r="Z153" s="6">
        <v>1812.6</v>
      </c>
      <c r="AA153" s="7">
        <v>0.17494999999999999</v>
      </c>
      <c r="AB153" s="6">
        <v>944.98199999999997</v>
      </c>
      <c r="AC153" s="7">
        <v>7.7630000000000005E-2</v>
      </c>
    </row>
    <row r="154" spans="1:29" hidden="1" x14ac:dyDescent="0.2">
      <c r="A154" s="5" t="s">
        <v>510</v>
      </c>
      <c r="B154" s="5" t="s">
        <v>511</v>
      </c>
      <c r="C154" s="5" t="s">
        <v>512</v>
      </c>
      <c r="D154" s="5" t="s">
        <v>40</v>
      </c>
      <c r="E154" s="5" t="s">
        <v>41</v>
      </c>
      <c r="F154" s="6">
        <v>2898.6750000000002</v>
      </c>
      <c r="G154" s="6">
        <v>2925.8220000000001</v>
      </c>
      <c r="H154" s="6">
        <v>2947.2339999999999</v>
      </c>
      <c r="I154" s="6">
        <v>2948.34</v>
      </c>
      <c r="J154" s="6">
        <v>2988.038</v>
      </c>
      <c r="K154" s="6">
        <v>3034.0050000000001</v>
      </c>
      <c r="L154" s="6">
        <v>3083.2779999999998</v>
      </c>
      <c r="M154" s="6">
        <v>3120.05</v>
      </c>
      <c r="N154" s="6">
        <v>3147.355</v>
      </c>
      <c r="O154" s="6">
        <v>3165.9369999999999</v>
      </c>
      <c r="P154" s="6">
        <v>3186</v>
      </c>
      <c r="Q154" s="6">
        <v>3185.2730000000001</v>
      </c>
      <c r="R154" s="6">
        <v>3186.4160000000002</v>
      </c>
      <c r="S154" s="6">
        <v>3194.6170000000002</v>
      </c>
      <c r="T154" s="6">
        <v>3187.8110000000001</v>
      </c>
      <c r="U154" s="6">
        <v>3195.9569999999999</v>
      </c>
      <c r="V154" s="6">
        <v>3200.779</v>
      </c>
      <c r="W154" s="6">
        <v>3216.7289999999998</v>
      </c>
      <c r="X154" s="6">
        <v>3236.895</v>
      </c>
      <c r="Y154" s="6">
        <v>3255.654</v>
      </c>
      <c r="Z154" s="6">
        <v>287.32499999999999</v>
      </c>
      <c r="AA154" s="7">
        <v>9.912E-2</v>
      </c>
      <c r="AB154" s="6">
        <v>69.653999999999996</v>
      </c>
      <c r="AC154" s="7">
        <v>2.1860000000000001E-2</v>
      </c>
    </row>
    <row r="155" spans="1:29" hidden="1" x14ac:dyDescent="0.2">
      <c r="A155" s="5" t="s">
        <v>513</v>
      </c>
      <c r="B155" s="5" t="s">
        <v>514</v>
      </c>
      <c r="C155" s="5" t="s">
        <v>515</v>
      </c>
      <c r="D155" s="5" t="s">
        <v>40</v>
      </c>
      <c r="E155" s="5" t="s">
        <v>41</v>
      </c>
      <c r="F155" s="6">
        <v>1122.626</v>
      </c>
      <c r="G155" s="6">
        <v>1129.2739999999999</v>
      </c>
      <c r="H155" s="6">
        <v>1131.7629999999999</v>
      </c>
      <c r="I155" s="6">
        <v>1130.623</v>
      </c>
      <c r="J155" s="6">
        <v>1134.9359999999999</v>
      </c>
      <c r="K155" s="6">
        <v>1141.8050000000001</v>
      </c>
      <c r="L155" s="6">
        <v>1151.827</v>
      </c>
      <c r="M155" s="6">
        <v>1160.7560000000001</v>
      </c>
      <c r="N155" s="6">
        <v>1169.7280000000001</v>
      </c>
      <c r="O155" s="6">
        <v>1170.021</v>
      </c>
      <c r="P155" s="6">
        <v>1167</v>
      </c>
      <c r="Q155" s="6">
        <v>1173.2239999999999</v>
      </c>
      <c r="R155" s="6">
        <v>1173.981</v>
      </c>
      <c r="S155" s="6">
        <v>1174.2080000000001</v>
      </c>
      <c r="T155" s="6">
        <v>1182.354</v>
      </c>
      <c r="U155" s="6">
        <v>1188.6099999999999</v>
      </c>
      <c r="V155" s="6">
        <v>1193.798</v>
      </c>
      <c r="W155" s="6">
        <v>1195.7149999999999</v>
      </c>
      <c r="X155" s="6">
        <v>1208.4559999999999</v>
      </c>
      <c r="Y155" s="6">
        <v>1216.759</v>
      </c>
      <c r="Z155" s="6">
        <v>44.374000000000002</v>
      </c>
      <c r="AA155" s="7">
        <v>3.9530000000000003E-2</v>
      </c>
      <c r="AB155" s="6">
        <v>49.759</v>
      </c>
      <c r="AC155" s="7">
        <v>4.2639999999999997E-2</v>
      </c>
    </row>
    <row r="156" spans="1:29" hidden="1" x14ac:dyDescent="0.2">
      <c r="A156" s="5" t="s">
        <v>516</v>
      </c>
      <c r="B156" s="5" t="s">
        <v>517</v>
      </c>
      <c r="C156" s="5" t="s">
        <v>518</v>
      </c>
      <c r="D156" s="5" t="s">
        <v>106</v>
      </c>
      <c r="E156" s="5" t="s">
        <v>41</v>
      </c>
      <c r="F156" s="6">
        <v>11355.205</v>
      </c>
      <c r="G156" s="6">
        <v>11590.638000000001</v>
      </c>
      <c r="H156" s="6">
        <v>11799.423000000001</v>
      </c>
      <c r="I156" s="6">
        <v>11931.049000000001</v>
      </c>
      <c r="J156" s="6">
        <v>12198.3</v>
      </c>
      <c r="K156" s="6">
        <v>12413.481</v>
      </c>
      <c r="L156" s="6">
        <v>12727.695</v>
      </c>
      <c r="M156" s="6">
        <v>13104.076999999999</v>
      </c>
      <c r="N156" s="6">
        <v>13516.204</v>
      </c>
      <c r="O156" s="6">
        <v>13841.807000000001</v>
      </c>
      <c r="P156" s="6">
        <v>14111</v>
      </c>
      <c r="Q156" s="6">
        <v>14201.897000000001</v>
      </c>
      <c r="R156" s="6">
        <v>14357.9</v>
      </c>
      <c r="S156" s="6">
        <v>14495.355</v>
      </c>
      <c r="T156" s="6">
        <v>14642.727000000001</v>
      </c>
      <c r="U156" s="6">
        <v>14822.665000000001</v>
      </c>
      <c r="V156" s="6">
        <v>14960.03</v>
      </c>
      <c r="W156" s="6">
        <v>15167.606</v>
      </c>
      <c r="X156" s="6">
        <v>15728.205</v>
      </c>
      <c r="Y156" s="6">
        <v>16038.415999999999</v>
      </c>
      <c r="Z156" s="6">
        <v>2755.7950000000001</v>
      </c>
      <c r="AA156" s="7">
        <v>0.24268999999999999</v>
      </c>
      <c r="AB156" s="6">
        <v>1927.4159999999999</v>
      </c>
      <c r="AC156" s="7">
        <v>0.13658999999999999</v>
      </c>
    </row>
    <row r="157" spans="1:29" hidden="1" x14ac:dyDescent="0.2">
      <c r="A157" s="5" t="s">
        <v>519</v>
      </c>
      <c r="B157" s="5" t="s">
        <v>520</v>
      </c>
      <c r="C157" s="5" t="s">
        <v>521</v>
      </c>
      <c r="D157" s="5" t="s">
        <v>40</v>
      </c>
      <c r="E157" s="5" t="s">
        <v>41</v>
      </c>
      <c r="F157" s="6">
        <v>1376.7560000000001</v>
      </c>
      <c r="G157" s="6">
        <v>1405.0650000000001</v>
      </c>
      <c r="H157" s="6">
        <v>1428.239</v>
      </c>
      <c r="I157" s="6">
        <v>1446.537</v>
      </c>
      <c r="J157" s="6">
        <v>1471.826</v>
      </c>
      <c r="K157" s="6">
        <v>1500.451</v>
      </c>
      <c r="L157" s="6">
        <v>1533.3489999999999</v>
      </c>
      <c r="M157" s="6">
        <v>1564.9749999999999</v>
      </c>
      <c r="N157" s="6">
        <v>1596.81</v>
      </c>
      <c r="O157" s="6">
        <v>1616.788</v>
      </c>
      <c r="P157" s="6">
        <v>1632</v>
      </c>
      <c r="Q157" s="6">
        <v>1653.134</v>
      </c>
      <c r="R157" s="6">
        <v>1665.9949999999999</v>
      </c>
      <c r="S157" s="6">
        <v>1672.711</v>
      </c>
      <c r="T157" s="6">
        <v>1682.5340000000001</v>
      </c>
      <c r="U157" s="6">
        <v>1671.184</v>
      </c>
      <c r="V157" s="6">
        <v>1674.1590000000001</v>
      </c>
      <c r="W157" s="6">
        <v>1708.9090000000001</v>
      </c>
      <c r="X157" s="6">
        <v>1722.915</v>
      </c>
      <c r="Y157" s="6">
        <v>1756.26</v>
      </c>
      <c r="Z157" s="6">
        <v>255.244</v>
      </c>
      <c r="AA157" s="7">
        <v>0.18540000000000001</v>
      </c>
      <c r="AB157" s="6">
        <v>124.26</v>
      </c>
      <c r="AC157" s="7">
        <v>7.6139999999999999E-2</v>
      </c>
    </row>
    <row r="158" spans="1:29" hidden="1" x14ac:dyDescent="0.2">
      <c r="A158" s="5" t="s">
        <v>522</v>
      </c>
      <c r="B158" s="5" t="s">
        <v>523</v>
      </c>
      <c r="C158" s="5" t="s">
        <v>524</v>
      </c>
      <c r="D158" s="5" t="s">
        <v>91</v>
      </c>
      <c r="E158" s="5" t="s">
        <v>41</v>
      </c>
      <c r="F158" s="6">
        <v>1181.145</v>
      </c>
      <c r="G158" s="6">
        <v>1177.28</v>
      </c>
      <c r="H158" s="6">
        <v>1171.1610000000001</v>
      </c>
      <c r="I158" s="6">
        <v>1173.1980000000001</v>
      </c>
      <c r="J158" s="6">
        <v>1170.1320000000001</v>
      </c>
      <c r="K158" s="6">
        <v>1166.1320000000001</v>
      </c>
      <c r="L158" s="6">
        <v>1167.2629999999999</v>
      </c>
      <c r="M158" s="6">
        <v>1168.7860000000001</v>
      </c>
      <c r="N158" s="6">
        <v>1168.7329999999999</v>
      </c>
      <c r="O158" s="6">
        <v>1164.684</v>
      </c>
      <c r="P158" s="6">
        <v>1161</v>
      </c>
      <c r="Q158" s="6">
        <v>1166.1949999999999</v>
      </c>
      <c r="R158" s="6">
        <v>1171.117</v>
      </c>
      <c r="S158" s="6">
        <v>1175.0840000000001</v>
      </c>
      <c r="T158" s="6">
        <v>1175.0840000000001</v>
      </c>
      <c r="U158" s="6">
        <v>1180.6389999999999</v>
      </c>
      <c r="V158" s="6">
        <v>1183.875</v>
      </c>
      <c r="W158" s="6">
        <v>1189.8779999999999</v>
      </c>
      <c r="X158" s="6">
        <v>1195.1890000000001</v>
      </c>
      <c r="Y158" s="6">
        <v>1198.5340000000001</v>
      </c>
      <c r="Z158" s="6">
        <v>-20.145</v>
      </c>
      <c r="AA158" s="7" t="s">
        <v>1364</v>
      </c>
      <c r="AB158" s="6">
        <v>37.533999999999999</v>
      </c>
      <c r="AC158" s="7">
        <v>3.2329999999999998E-2</v>
      </c>
    </row>
    <row r="159" spans="1:29" hidden="1" x14ac:dyDescent="0.2">
      <c r="A159" s="5" t="s">
        <v>526</v>
      </c>
      <c r="B159" s="5" t="s">
        <v>527</v>
      </c>
      <c r="C159" s="5" t="s">
        <v>528</v>
      </c>
      <c r="D159" s="5" t="s">
        <v>55</v>
      </c>
      <c r="E159" s="5" t="s">
        <v>41</v>
      </c>
      <c r="F159" s="6">
        <v>4201.9620000000004</v>
      </c>
      <c r="G159" s="6">
        <v>4347.009</v>
      </c>
      <c r="H159" s="6">
        <v>4477.8450000000003</v>
      </c>
      <c r="I159" s="6">
        <v>4556.8630000000003</v>
      </c>
      <c r="J159" s="6">
        <v>4709.6790000000001</v>
      </c>
      <c r="K159" s="6">
        <v>4874.46</v>
      </c>
      <c r="L159" s="6">
        <v>5052.2020000000002</v>
      </c>
      <c r="M159" s="6">
        <v>5234.7380000000003</v>
      </c>
      <c r="N159" s="6">
        <v>5337.0559999999996</v>
      </c>
      <c r="O159" s="6">
        <v>5427.1559999999999</v>
      </c>
      <c r="P159" s="6">
        <v>5514</v>
      </c>
      <c r="Q159" s="6">
        <v>5564.9889999999996</v>
      </c>
      <c r="R159" s="6">
        <v>5581.0159999999996</v>
      </c>
      <c r="S159" s="6">
        <v>5593.9589999999998</v>
      </c>
      <c r="T159" s="6">
        <v>5630.7269999999999</v>
      </c>
      <c r="U159" s="6">
        <v>5655.0969999999998</v>
      </c>
      <c r="V159" s="6">
        <v>5688.4769999999999</v>
      </c>
      <c r="W159" s="6">
        <v>5730.3860000000004</v>
      </c>
      <c r="X159" s="6">
        <v>5767.1369999999997</v>
      </c>
      <c r="Y159" s="6">
        <v>5810.683</v>
      </c>
      <c r="Z159" s="6">
        <v>1312.038</v>
      </c>
      <c r="AA159" s="7">
        <v>0.31224000000000002</v>
      </c>
      <c r="AB159" s="6">
        <v>296.68299999999999</v>
      </c>
      <c r="AC159" s="7">
        <v>5.3809999999999997E-2</v>
      </c>
    </row>
    <row r="160" spans="1:29" hidden="1" x14ac:dyDescent="0.2">
      <c r="A160" s="5" t="s">
        <v>529</v>
      </c>
      <c r="B160" s="5" t="s">
        <v>530</v>
      </c>
      <c r="C160" s="5" t="s">
        <v>531</v>
      </c>
      <c r="D160" s="5" t="s">
        <v>73</v>
      </c>
      <c r="E160" s="5" t="s">
        <v>41</v>
      </c>
      <c r="F160" s="6">
        <v>118.54300000000001</v>
      </c>
      <c r="G160" s="6">
        <v>119.608</v>
      </c>
      <c r="H160" s="6">
        <v>120.57899999999999</v>
      </c>
      <c r="I160" s="6">
        <v>121.504</v>
      </c>
      <c r="J160" s="6">
        <v>124.084</v>
      </c>
      <c r="K160" s="6">
        <v>126.736</v>
      </c>
      <c r="L160" s="6">
        <v>130.572</v>
      </c>
      <c r="M160" s="6">
        <v>131.934</v>
      </c>
      <c r="N160" s="6">
        <v>133.37</v>
      </c>
      <c r="O160" s="6">
        <v>133.89500000000001</v>
      </c>
      <c r="P160" s="6">
        <v>134</v>
      </c>
      <c r="Q160" s="6">
        <v>133.66</v>
      </c>
      <c r="R160" s="6">
        <v>133.32</v>
      </c>
      <c r="S160" s="6">
        <v>135.31299999999999</v>
      </c>
      <c r="T160" s="6">
        <v>134.93199999999999</v>
      </c>
      <c r="U160" s="6">
        <v>136.184</v>
      </c>
      <c r="V160" s="6">
        <v>135.84899999999999</v>
      </c>
      <c r="W160" s="6">
        <v>139.02000000000001</v>
      </c>
      <c r="X160" s="6">
        <v>139.67099999999999</v>
      </c>
      <c r="Y160" s="6">
        <v>140.215</v>
      </c>
      <c r="Z160" s="6">
        <v>15.457000000000001</v>
      </c>
      <c r="AA160" s="7">
        <v>0.13039000000000001</v>
      </c>
      <c r="AB160" s="6">
        <v>6.2149999999999999</v>
      </c>
      <c r="AC160" s="7">
        <v>4.6379999999999998E-2</v>
      </c>
    </row>
    <row r="161" spans="1:29" hidden="1" x14ac:dyDescent="0.2">
      <c r="A161" s="5" t="s">
        <v>532</v>
      </c>
      <c r="B161" s="5" t="s">
        <v>533</v>
      </c>
      <c r="C161" s="5" t="s">
        <v>534</v>
      </c>
      <c r="D161" s="5" t="s">
        <v>55</v>
      </c>
      <c r="E161" s="5" t="s">
        <v>41</v>
      </c>
      <c r="F161" s="6">
        <v>11220.993</v>
      </c>
      <c r="G161" s="6">
        <v>11399.495000000001</v>
      </c>
      <c r="H161" s="6">
        <v>11605.504000000001</v>
      </c>
      <c r="I161" s="6">
        <v>11721.275</v>
      </c>
      <c r="J161" s="6">
        <v>11985.581</v>
      </c>
      <c r="K161" s="6">
        <v>12185.239</v>
      </c>
      <c r="L161" s="6">
        <v>12464.02</v>
      </c>
      <c r="M161" s="6">
        <v>12709.656999999999</v>
      </c>
      <c r="N161" s="6">
        <v>12921.365</v>
      </c>
      <c r="O161" s="6">
        <v>13100.428</v>
      </c>
      <c r="P161" s="6">
        <v>13178</v>
      </c>
      <c r="Q161" s="6">
        <v>13208.914000000001</v>
      </c>
      <c r="R161" s="6">
        <v>13299.620999999999</v>
      </c>
      <c r="S161" s="6">
        <v>13450.65</v>
      </c>
      <c r="T161" s="6">
        <v>13595.963</v>
      </c>
      <c r="U161" s="6">
        <v>13713.824000000001</v>
      </c>
      <c r="V161" s="6">
        <v>13774.767</v>
      </c>
      <c r="W161" s="6">
        <v>13982.951999999999</v>
      </c>
      <c r="X161" s="6">
        <v>14148.451999999999</v>
      </c>
      <c r="Y161" s="6">
        <v>14343.438</v>
      </c>
      <c r="Z161" s="6">
        <v>1957.0070000000001</v>
      </c>
      <c r="AA161" s="7">
        <v>0.17441000000000001</v>
      </c>
      <c r="AB161" s="6">
        <v>1165.4380000000001</v>
      </c>
      <c r="AC161" s="7">
        <v>8.8440000000000005E-2</v>
      </c>
    </row>
    <row r="162" spans="1:29" hidden="1" x14ac:dyDescent="0.2">
      <c r="A162" s="5" t="s">
        <v>535</v>
      </c>
      <c r="B162" s="5" t="s">
        <v>536</v>
      </c>
      <c r="C162" s="5" t="s">
        <v>537</v>
      </c>
      <c r="D162" s="5" t="s">
        <v>55</v>
      </c>
      <c r="E162" s="5" t="s">
        <v>41</v>
      </c>
      <c r="F162" s="6">
        <v>30014.044999999998</v>
      </c>
      <c r="G162" s="6">
        <v>30722.262999999999</v>
      </c>
      <c r="H162" s="6">
        <v>31415.061000000002</v>
      </c>
      <c r="I162" s="6">
        <v>32056.224999999999</v>
      </c>
      <c r="J162" s="6">
        <v>32612.822</v>
      </c>
      <c r="K162" s="6">
        <v>33350.374000000003</v>
      </c>
      <c r="L162" s="6">
        <v>34232.894</v>
      </c>
      <c r="M162" s="6">
        <v>35013.184999999998</v>
      </c>
      <c r="N162" s="6">
        <v>35631.466999999997</v>
      </c>
      <c r="O162" s="6">
        <v>36064.853000000003</v>
      </c>
      <c r="P162" s="6">
        <v>36508</v>
      </c>
      <c r="Q162" s="6">
        <v>36716.512000000002</v>
      </c>
      <c r="R162" s="6">
        <v>36975.271999999997</v>
      </c>
      <c r="S162" s="6">
        <v>37273.519</v>
      </c>
      <c r="T162" s="6">
        <v>37563.525000000001</v>
      </c>
      <c r="U162" s="6">
        <v>38187.038</v>
      </c>
      <c r="V162" s="6">
        <v>38673.154999999999</v>
      </c>
      <c r="W162" s="6">
        <v>39116.449999999997</v>
      </c>
      <c r="X162" s="6">
        <v>39471.536</v>
      </c>
      <c r="Y162" s="6">
        <v>40209.307999999997</v>
      </c>
      <c r="Z162" s="6">
        <v>6493.9549999999999</v>
      </c>
      <c r="AA162" s="7">
        <v>0.21636</v>
      </c>
      <c r="AB162" s="6">
        <v>3701.308</v>
      </c>
      <c r="AC162" s="7">
        <v>0.10138</v>
      </c>
    </row>
    <row r="163" spans="1:29" hidden="1" x14ac:dyDescent="0.2">
      <c r="A163" s="5" t="s">
        <v>538</v>
      </c>
      <c r="B163" s="5" t="s">
        <v>539</v>
      </c>
      <c r="C163" s="5" t="s">
        <v>540</v>
      </c>
      <c r="D163" s="5" t="s">
        <v>91</v>
      </c>
      <c r="E163" s="5" t="s">
        <v>41</v>
      </c>
      <c r="F163" s="6">
        <v>3053.125</v>
      </c>
      <c r="G163" s="6">
        <v>3056.7570000000001</v>
      </c>
      <c r="H163" s="6">
        <v>3054.6019999999999</v>
      </c>
      <c r="I163" s="6">
        <v>3073.569</v>
      </c>
      <c r="J163" s="6">
        <v>3079.1750000000002</v>
      </c>
      <c r="K163" s="6">
        <v>3082.462</v>
      </c>
      <c r="L163" s="6">
        <v>3099.2489999999998</v>
      </c>
      <c r="M163" s="6">
        <v>3117.1979999999999</v>
      </c>
      <c r="N163" s="6">
        <v>3130.913</v>
      </c>
      <c r="O163" s="6">
        <v>3134.0430000000001</v>
      </c>
      <c r="P163" s="6">
        <v>3138</v>
      </c>
      <c r="Q163" s="6">
        <v>3163.29</v>
      </c>
      <c r="R163" s="6">
        <v>3172.0439999999999</v>
      </c>
      <c r="S163" s="6">
        <v>3182.3809999999999</v>
      </c>
      <c r="T163" s="6">
        <v>3202.4859999999999</v>
      </c>
      <c r="U163" s="6">
        <v>3221.0189999999998</v>
      </c>
      <c r="V163" s="6">
        <v>3242.1350000000002</v>
      </c>
      <c r="W163" s="6">
        <v>3259.8910000000001</v>
      </c>
      <c r="X163" s="6">
        <v>3274.21</v>
      </c>
      <c r="Y163" s="6">
        <v>3301.614</v>
      </c>
      <c r="Z163" s="6">
        <v>84.875</v>
      </c>
      <c r="AA163" s="7">
        <v>2.7799999999999998E-2</v>
      </c>
      <c r="AB163" s="6">
        <v>163.614</v>
      </c>
      <c r="AC163" s="7">
        <v>5.2139999999999999E-2</v>
      </c>
    </row>
    <row r="164" spans="1:29" hidden="1" x14ac:dyDescent="0.2">
      <c r="A164" s="5" t="s">
        <v>542</v>
      </c>
      <c r="B164" s="5" t="s">
        <v>543</v>
      </c>
      <c r="C164" s="5" t="s">
        <v>544</v>
      </c>
      <c r="D164" s="5" t="s">
        <v>40</v>
      </c>
      <c r="E164" s="5" t="s">
        <v>41</v>
      </c>
      <c r="F164" s="6">
        <v>1339.6859999999999</v>
      </c>
      <c r="G164" s="6">
        <v>1366.07</v>
      </c>
      <c r="H164" s="6">
        <v>1387.4369999999999</v>
      </c>
      <c r="I164" s="6">
        <v>1404.28</v>
      </c>
      <c r="J164" s="6">
        <v>1427.777</v>
      </c>
      <c r="K164" s="6">
        <v>1454.5260000000001</v>
      </c>
      <c r="L164" s="6">
        <v>1485.4090000000001</v>
      </c>
      <c r="M164" s="6">
        <v>1515.039</v>
      </c>
      <c r="N164" s="6">
        <v>1544.875</v>
      </c>
      <c r="O164" s="6">
        <v>1563.2439999999999</v>
      </c>
      <c r="P164" s="6">
        <v>1577</v>
      </c>
      <c r="Q164" s="6">
        <v>1586.9659999999999</v>
      </c>
      <c r="R164" s="6">
        <v>1589.6289999999999</v>
      </c>
      <c r="S164" s="6">
        <v>1591.3389999999999</v>
      </c>
      <c r="T164" s="6">
        <v>1608.5930000000001</v>
      </c>
      <c r="U164" s="6">
        <v>1619.7429999999999</v>
      </c>
      <c r="V164" s="6">
        <v>1636.8510000000001</v>
      </c>
      <c r="W164" s="6">
        <v>1653.7470000000001</v>
      </c>
      <c r="X164" s="6">
        <v>1668.8230000000001</v>
      </c>
      <c r="Y164" s="6">
        <v>1680.7470000000001</v>
      </c>
      <c r="Z164" s="6">
        <v>237.31399999999999</v>
      </c>
      <c r="AA164" s="7">
        <v>0.17713999999999999</v>
      </c>
      <c r="AB164" s="6">
        <v>103.747</v>
      </c>
      <c r="AC164" s="7">
        <v>6.5790000000000001E-2</v>
      </c>
    </row>
    <row r="165" spans="1:29" hidden="1" x14ac:dyDescent="0.2">
      <c r="A165" s="5" t="s">
        <v>545</v>
      </c>
      <c r="B165" s="5" t="s">
        <v>546</v>
      </c>
      <c r="C165" s="5" t="s">
        <v>547</v>
      </c>
      <c r="D165" s="5" t="s">
        <v>73</v>
      </c>
      <c r="E165" s="5" t="s">
        <v>41</v>
      </c>
      <c r="F165" s="6">
        <v>807.74199999999996</v>
      </c>
      <c r="G165" s="6">
        <v>815.66200000000003</v>
      </c>
      <c r="H165" s="6">
        <v>820.66</v>
      </c>
      <c r="I165" s="6">
        <v>823.56200000000001</v>
      </c>
      <c r="J165" s="6">
        <v>830.19100000000003</v>
      </c>
      <c r="K165" s="6">
        <v>842.61599999999999</v>
      </c>
      <c r="L165" s="6">
        <v>861.48699999999997</v>
      </c>
      <c r="M165" s="6">
        <v>870.56299999999999</v>
      </c>
      <c r="N165" s="6">
        <v>882.45799999999997</v>
      </c>
      <c r="O165" s="6">
        <v>891.79700000000003</v>
      </c>
      <c r="P165" s="6">
        <v>900</v>
      </c>
      <c r="Q165" s="6">
        <v>903.90800000000002</v>
      </c>
      <c r="R165" s="6">
        <v>904.63199999999995</v>
      </c>
      <c r="S165" s="6">
        <v>909.45299999999997</v>
      </c>
      <c r="T165" s="6">
        <v>904.298</v>
      </c>
      <c r="U165" s="6">
        <v>903.59199999999998</v>
      </c>
      <c r="V165" s="6">
        <v>904.08399999999995</v>
      </c>
      <c r="W165" s="6">
        <v>912.19899999999996</v>
      </c>
      <c r="X165" s="6">
        <v>919.36099999999999</v>
      </c>
      <c r="Y165" s="6">
        <v>922.81799999999998</v>
      </c>
      <c r="Z165" s="6">
        <v>92.257999999999996</v>
      </c>
      <c r="AA165" s="7">
        <v>0.11422</v>
      </c>
      <c r="AB165" s="6">
        <v>22.818000000000001</v>
      </c>
      <c r="AC165" s="7">
        <v>2.5350000000000001E-2</v>
      </c>
    </row>
    <row r="166" spans="1:29" hidden="1" x14ac:dyDescent="0.2">
      <c r="A166" s="5" t="s">
        <v>548</v>
      </c>
      <c r="B166" s="5" t="s">
        <v>549</v>
      </c>
      <c r="C166" s="5" t="s">
        <v>550</v>
      </c>
      <c r="D166" s="5" t="s">
        <v>106</v>
      </c>
      <c r="E166" s="5" t="s">
        <v>41</v>
      </c>
      <c r="F166" s="6">
        <v>393.25200000000001</v>
      </c>
      <c r="G166" s="6">
        <v>395.62099999999998</v>
      </c>
      <c r="H166" s="6">
        <v>397.03</v>
      </c>
      <c r="I166" s="6">
        <v>396.53899999999999</v>
      </c>
      <c r="J166" s="6">
        <v>398.05599999999998</v>
      </c>
      <c r="K166" s="6">
        <v>398.54300000000001</v>
      </c>
      <c r="L166" s="6">
        <v>401.73899999999998</v>
      </c>
      <c r="M166" s="6">
        <v>400.10199999999998</v>
      </c>
      <c r="N166" s="6">
        <v>401.51900000000001</v>
      </c>
      <c r="O166" s="6">
        <v>405.334</v>
      </c>
      <c r="P166" s="6">
        <v>407</v>
      </c>
      <c r="Q166" s="6">
        <v>406.96</v>
      </c>
      <c r="R166" s="6">
        <v>406.92099999999999</v>
      </c>
      <c r="S166" s="6">
        <v>406.88299999999998</v>
      </c>
      <c r="T166" s="6">
        <v>406.846</v>
      </c>
      <c r="U166" s="6">
        <v>409.81200000000001</v>
      </c>
      <c r="V166" s="6">
        <v>409.77199999999999</v>
      </c>
      <c r="W166" s="6">
        <v>409.733</v>
      </c>
      <c r="X166" s="6">
        <v>409.697</v>
      </c>
      <c r="Y166" s="6">
        <v>409.65800000000002</v>
      </c>
      <c r="Z166" s="6">
        <v>13.747999999999999</v>
      </c>
      <c r="AA166" s="7">
        <v>3.4959999999999998E-2</v>
      </c>
      <c r="AB166" s="6">
        <v>2.6579999999999999</v>
      </c>
      <c r="AC166" s="7">
        <v>6.5300000000000002E-3</v>
      </c>
    </row>
    <row r="167" spans="1:29" hidden="1" x14ac:dyDescent="0.2">
      <c r="A167" s="5" t="s">
        <v>552</v>
      </c>
      <c r="B167" s="5" t="s">
        <v>553</v>
      </c>
      <c r="C167" s="5" t="s">
        <v>554</v>
      </c>
      <c r="D167" s="5" t="s">
        <v>49</v>
      </c>
      <c r="E167" s="5" t="s">
        <v>41</v>
      </c>
      <c r="F167" s="6">
        <v>2864.645</v>
      </c>
      <c r="G167" s="6">
        <v>2928.7080000000001</v>
      </c>
      <c r="H167" s="6">
        <v>2972.828</v>
      </c>
      <c r="I167" s="6">
        <v>3023.0610000000001</v>
      </c>
      <c r="J167" s="6">
        <v>3059.6819999999998</v>
      </c>
      <c r="K167" s="6">
        <v>3114.9140000000002</v>
      </c>
      <c r="L167" s="6">
        <v>3168.5549999999998</v>
      </c>
      <c r="M167" s="6">
        <v>3252.569</v>
      </c>
      <c r="N167" s="6">
        <v>3316.4169999999999</v>
      </c>
      <c r="O167" s="6">
        <v>3369.777</v>
      </c>
      <c r="P167" s="6">
        <v>3404</v>
      </c>
      <c r="Q167" s="6">
        <v>3427.4810000000002</v>
      </c>
      <c r="R167" s="6">
        <v>3439.0540000000001</v>
      </c>
      <c r="S167" s="6">
        <v>3441.8069999999998</v>
      </c>
      <c r="T167" s="6">
        <v>3450.6570000000002</v>
      </c>
      <c r="U167" s="6">
        <v>3468.2869999999998</v>
      </c>
      <c r="V167" s="6">
        <v>3476.3919999999998</v>
      </c>
      <c r="W167" s="6">
        <v>3489.5749999999998</v>
      </c>
      <c r="X167" s="6">
        <v>3509.386</v>
      </c>
      <c r="Y167" s="6">
        <v>3542.348</v>
      </c>
      <c r="Z167" s="6">
        <v>539.35500000000002</v>
      </c>
      <c r="AA167" s="7">
        <v>0.18828</v>
      </c>
      <c r="AB167" s="6">
        <v>138.34800000000001</v>
      </c>
      <c r="AC167" s="7">
        <v>4.0640000000000003E-2</v>
      </c>
    </row>
    <row r="168" spans="1:29" hidden="1" x14ac:dyDescent="0.2">
      <c r="A168" s="5" t="s">
        <v>555</v>
      </c>
      <c r="B168" s="5" t="s">
        <v>556</v>
      </c>
      <c r="C168" s="5" t="s">
        <v>557</v>
      </c>
      <c r="D168" s="5" t="s">
        <v>49</v>
      </c>
      <c r="E168" s="5" t="s">
        <v>41</v>
      </c>
      <c r="F168" s="6">
        <v>2494.5520000000001</v>
      </c>
      <c r="G168" s="6">
        <v>2548.1030000000001</v>
      </c>
      <c r="H168" s="6">
        <v>2606.7179999999998</v>
      </c>
      <c r="I168" s="6">
        <v>2667.817</v>
      </c>
      <c r="J168" s="6">
        <v>2726.0210000000002</v>
      </c>
      <c r="K168" s="6">
        <v>2797.1350000000002</v>
      </c>
      <c r="L168" s="6">
        <v>2879.3249999999998</v>
      </c>
      <c r="M168" s="6">
        <v>2949.2109999999998</v>
      </c>
      <c r="N168" s="6">
        <v>3026.442</v>
      </c>
      <c r="O168" s="6">
        <v>3085.5129999999999</v>
      </c>
      <c r="P168" s="6">
        <v>3133</v>
      </c>
      <c r="Q168" s="6">
        <v>3148.799</v>
      </c>
      <c r="R168" s="6">
        <v>3151.6280000000002</v>
      </c>
      <c r="S168" s="6">
        <v>3146.4430000000002</v>
      </c>
      <c r="T168" s="6">
        <v>3156.68</v>
      </c>
      <c r="U168" s="6">
        <v>3159.933</v>
      </c>
      <c r="V168" s="6">
        <v>3171.7779999999998</v>
      </c>
      <c r="W168" s="6">
        <v>3195.59</v>
      </c>
      <c r="X168" s="6">
        <v>3219.3130000000001</v>
      </c>
      <c r="Y168" s="6">
        <v>3250.8989999999999</v>
      </c>
      <c r="Z168" s="6">
        <v>638.44799999999998</v>
      </c>
      <c r="AA168" s="7">
        <v>0.25594</v>
      </c>
      <c r="AB168" s="6">
        <v>117.899</v>
      </c>
      <c r="AC168" s="7">
        <v>3.7629999999999997E-2</v>
      </c>
    </row>
    <row r="169" spans="1:29" hidden="1" x14ac:dyDescent="0.2">
      <c r="A169" s="5" t="s">
        <v>558</v>
      </c>
      <c r="B169" s="5" t="s">
        <v>559</v>
      </c>
      <c r="C169" s="5" t="s">
        <v>560</v>
      </c>
      <c r="D169" s="5" t="s">
        <v>55</v>
      </c>
      <c r="E169" s="5" t="s">
        <v>41</v>
      </c>
      <c r="F169" s="6">
        <v>2861.8910000000001</v>
      </c>
      <c r="G169" s="6">
        <v>2928.241</v>
      </c>
      <c r="H169" s="6">
        <v>2984.8960000000002</v>
      </c>
      <c r="I169" s="6">
        <v>3007.3989999999999</v>
      </c>
      <c r="J169" s="6">
        <v>3078.7809999999999</v>
      </c>
      <c r="K169" s="6">
        <v>3157.6469999999999</v>
      </c>
      <c r="L169" s="6">
        <v>3244.4589999999998</v>
      </c>
      <c r="M169" s="6">
        <v>3333.788</v>
      </c>
      <c r="N169" s="6">
        <v>3371.9760000000001</v>
      </c>
      <c r="O169" s="6">
        <v>3402.7809999999999</v>
      </c>
      <c r="P169" s="6">
        <v>3432</v>
      </c>
      <c r="Q169" s="6">
        <v>3469.4290000000001</v>
      </c>
      <c r="R169" s="6">
        <v>3495.489</v>
      </c>
      <c r="S169" s="6">
        <v>3521.4630000000002</v>
      </c>
      <c r="T169" s="6">
        <v>3555.8009999999999</v>
      </c>
      <c r="U169" s="6">
        <v>3573.569</v>
      </c>
      <c r="V169" s="6">
        <v>3598.4490000000001</v>
      </c>
      <c r="W169" s="6">
        <v>3646.5349999999999</v>
      </c>
      <c r="X169" s="6">
        <v>3711.2049999999999</v>
      </c>
      <c r="Y169" s="6">
        <v>3771.84</v>
      </c>
      <c r="Z169" s="6">
        <v>570.10900000000004</v>
      </c>
      <c r="AA169" s="7">
        <v>0.19921</v>
      </c>
      <c r="AB169" s="6">
        <v>339.84</v>
      </c>
      <c r="AC169" s="7">
        <v>9.9019999999999997E-2</v>
      </c>
    </row>
    <row r="170" spans="1:29" hidden="1" x14ac:dyDescent="0.2">
      <c r="A170" s="5" t="s">
        <v>561</v>
      </c>
      <c r="B170" s="5" t="s">
        <v>562</v>
      </c>
      <c r="C170" s="5" t="s">
        <v>563</v>
      </c>
      <c r="D170" s="5" t="s">
        <v>40</v>
      </c>
      <c r="E170" s="5" t="s">
        <v>41</v>
      </c>
      <c r="F170" s="6">
        <v>2638.8510000000001</v>
      </c>
      <c r="G170" s="6">
        <v>2724.5650000000001</v>
      </c>
      <c r="H170" s="6">
        <v>2803.7890000000002</v>
      </c>
      <c r="I170" s="6">
        <v>2861.3490000000002</v>
      </c>
      <c r="J170" s="6">
        <v>2957.2890000000002</v>
      </c>
      <c r="K170" s="6">
        <v>3060.2629999999999</v>
      </c>
      <c r="L170" s="6">
        <v>3166.9479999999999</v>
      </c>
      <c r="M170" s="6">
        <v>3261.7919999999999</v>
      </c>
      <c r="N170" s="6">
        <v>3346.32</v>
      </c>
      <c r="O170" s="6">
        <v>3421.482</v>
      </c>
      <c r="P170" s="6">
        <v>3498</v>
      </c>
      <c r="Q170" s="6">
        <v>3523.9720000000002</v>
      </c>
      <c r="R170" s="6">
        <v>3591.12</v>
      </c>
      <c r="S170" s="6">
        <v>3653.067</v>
      </c>
      <c r="T170" s="6">
        <v>3702.1179999999999</v>
      </c>
      <c r="U170" s="6">
        <v>3726.51</v>
      </c>
      <c r="V170" s="6">
        <v>3747.4789999999998</v>
      </c>
      <c r="W170" s="6">
        <v>3797.049</v>
      </c>
      <c r="X170" s="6">
        <v>3889.26</v>
      </c>
      <c r="Y170" s="6">
        <v>4037.8429999999998</v>
      </c>
      <c r="Z170" s="6">
        <v>859.149</v>
      </c>
      <c r="AA170" s="7">
        <v>0.32557999999999998</v>
      </c>
      <c r="AB170" s="6">
        <v>539.84299999999996</v>
      </c>
      <c r="AC170" s="7">
        <v>0.15432999999999999</v>
      </c>
    </row>
    <row r="171" spans="1:29" hidden="1" x14ac:dyDescent="0.2">
      <c r="A171" s="5" t="s">
        <v>564</v>
      </c>
      <c r="B171" s="5" t="s">
        <v>565</v>
      </c>
      <c r="C171" s="5" t="s">
        <v>566</v>
      </c>
      <c r="D171" s="5" t="s">
        <v>62</v>
      </c>
      <c r="E171" s="5" t="s">
        <v>41</v>
      </c>
      <c r="F171" s="6">
        <v>2103.4609999999998</v>
      </c>
      <c r="G171" s="6">
        <v>2051.268</v>
      </c>
      <c r="H171" s="6">
        <v>2028.9079999999999</v>
      </c>
      <c r="I171" s="6">
        <v>2038.519</v>
      </c>
      <c r="J171" s="6">
        <v>2090.5450000000001</v>
      </c>
      <c r="K171" s="6">
        <v>2147.768</v>
      </c>
      <c r="L171" s="6">
        <v>2197.116</v>
      </c>
      <c r="M171" s="6">
        <v>2226.8490000000002</v>
      </c>
      <c r="N171" s="6">
        <v>2235.241</v>
      </c>
      <c r="O171" s="6">
        <v>2250.1950000000002</v>
      </c>
      <c r="P171" s="6">
        <v>2252</v>
      </c>
      <c r="Q171" s="6">
        <v>2271.7460000000001</v>
      </c>
      <c r="R171" s="6">
        <v>2283.893</v>
      </c>
      <c r="S171" s="6">
        <v>2306.2739999999999</v>
      </c>
      <c r="T171" s="6">
        <v>2291.1590000000001</v>
      </c>
      <c r="U171" s="6">
        <v>2301.027</v>
      </c>
      <c r="V171" s="6">
        <v>2306.6559999999999</v>
      </c>
      <c r="W171" s="6">
        <v>2330.8220000000001</v>
      </c>
      <c r="X171" s="6">
        <v>2333.3560000000002</v>
      </c>
      <c r="Y171" s="6">
        <v>2355.9749999999999</v>
      </c>
      <c r="Z171" s="6">
        <v>148.53899999999999</v>
      </c>
      <c r="AA171" s="7">
        <v>7.0620000000000002E-2</v>
      </c>
      <c r="AB171" s="6">
        <v>103.97499999999999</v>
      </c>
      <c r="AC171" s="7">
        <v>4.6170000000000003E-2</v>
      </c>
    </row>
    <row r="172" spans="1:29" hidden="1" x14ac:dyDescent="0.2">
      <c r="A172" s="5" t="s">
        <v>567</v>
      </c>
      <c r="B172" s="5" t="s">
        <v>568</v>
      </c>
      <c r="C172" s="5" t="s">
        <v>569</v>
      </c>
      <c r="D172" s="5" t="s">
        <v>102</v>
      </c>
      <c r="E172" s="5" t="s">
        <v>41</v>
      </c>
      <c r="F172" s="6">
        <v>15101.050999999999</v>
      </c>
      <c r="G172" s="6">
        <v>15406.437</v>
      </c>
      <c r="H172" s="6">
        <v>15774.522000000001</v>
      </c>
      <c r="I172" s="6">
        <v>16059.386</v>
      </c>
      <c r="J172" s="6">
        <v>16428.138999999999</v>
      </c>
      <c r="K172" s="6">
        <v>16758.742999999999</v>
      </c>
      <c r="L172" s="6">
        <v>17148.137999999999</v>
      </c>
      <c r="M172" s="6">
        <v>17519.053</v>
      </c>
      <c r="N172" s="6">
        <v>17886.27</v>
      </c>
      <c r="O172" s="6">
        <v>18195.258000000002</v>
      </c>
      <c r="P172" s="6">
        <v>18387</v>
      </c>
      <c r="Q172" s="6">
        <v>18408.266</v>
      </c>
      <c r="R172" s="6">
        <v>18490.675999999999</v>
      </c>
      <c r="S172" s="6">
        <v>18633.271000000001</v>
      </c>
      <c r="T172" s="6">
        <v>18780.670999999998</v>
      </c>
      <c r="U172" s="6">
        <v>18881.132000000001</v>
      </c>
      <c r="V172" s="6">
        <v>19040.435000000001</v>
      </c>
      <c r="W172" s="6">
        <v>19247.457999999999</v>
      </c>
      <c r="X172" s="6">
        <v>19503.976999999999</v>
      </c>
      <c r="Y172" s="6">
        <v>19728.462</v>
      </c>
      <c r="Z172" s="6">
        <v>3285.9490000000001</v>
      </c>
      <c r="AA172" s="7">
        <v>0.21759999999999999</v>
      </c>
      <c r="AB172" s="6">
        <v>1341.462</v>
      </c>
      <c r="AC172" s="7">
        <v>7.2959999999999997E-2</v>
      </c>
    </row>
    <row r="173" spans="1:29" hidden="1" x14ac:dyDescent="0.2">
      <c r="A173" s="5" t="s">
        <v>570</v>
      </c>
      <c r="B173" s="5" t="s">
        <v>571</v>
      </c>
      <c r="C173" s="5" t="s">
        <v>572</v>
      </c>
      <c r="D173" s="5" t="s">
        <v>102</v>
      </c>
      <c r="E173" s="5" t="s">
        <v>41</v>
      </c>
      <c r="F173" s="6">
        <v>4391.7830000000004</v>
      </c>
      <c r="G173" s="6">
        <v>4513.3720000000003</v>
      </c>
      <c r="H173" s="6">
        <v>4642.9449999999997</v>
      </c>
      <c r="I173" s="6">
        <v>4779.6310000000003</v>
      </c>
      <c r="J173" s="6">
        <v>4940.7849999999999</v>
      </c>
      <c r="K173" s="6">
        <v>5118.9620000000004</v>
      </c>
      <c r="L173" s="6">
        <v>5319.9870000000001</v>
      </c>
      <c r="M173" s="6">
        <v>5527.9489999999996</v>
      </c>
      <c r="N173" s="6">
        <v>5711.5829999999996</v>
      </c>
      <c r="O173" s="6">
        <v>5833.8389999999999</v>
      </c>
      <c r="P173" s="6">
        <v>5924</v>
      </c>
      <c r="Q173" s="6">
        <v>5959.3220000000001</v>
      </c>
      <c r="R173" s="6">
        <v>5981.2939999999999</v>
      </c>
      <c r="S173" s="6">
        <v>5999.3450000000003</v>
      </c>
      <c r="T173" s="6">
        <v>6045.5839999999998</v>
      </c>
      <c r="U173" s="6">
        <v>6066.5879999999997</v>
      </c>
      <c r="V173" s="6">
        <v>6101.0479999999998</v>
      </c>
      <c r="W173" s="6">
        <v>6184.665</v>
      </c>
      <c r="X173" s="6">
        <v>6247.1149999999998</v>
      </c>
      <c r="Y173" s="6">
        <v>6310.7830000000004</v>
      </c>
      <c r="Z173" s="6">
        <v>1532.2170000000001</v>
      </c>
      <c r="AA173" s="7">
        <v>0.34888000000000002</v>
      </c>
      <c r="AB173" s="6">
        <v>386.78300000000002</v>
      </c>
      <c r="AC173" s="7">
        <v>6.5290000000000001E-2</v>
      </c>
    </row>
    <row r="174" spans="1:29" hidden="1" x14ac:dyDescent="0.2">
      <c r="A174" s="5" t="s">
        <v>573</v>
      </c>
      <c r="B174" s="5" t="s">
        <v>574</v>
      </c>
      <c r="C174" s="5" t="s">
        <v>575</v>
      </c>
      <c r="D174" s="5" t="s">
        <v>40</v>
      </c>
      <c r="E174" s="5" t="s">
        <v>41</v>
      </c>
      <c r="F174" s="6">
        <v>92.058999999999997</v>
      </c>
      <c r="G174" s="6">
        <v>92.040999999999997</v>
      </c>
      <c r="H174" s="6">
        <v>91.866</v>
      </c>
      <c r="I174" s="6">
        <v>91.052000000000007</v>
      </c>
      <c r="J174" s="6">
        <v>91.391999999999996</v>
      </c>
      <c r="K174" s="6">
        <v>91.903000000000006</v>
      </c>
      <c r="L174" s="6">
        <v>92.864999999999995</v>
      </c>
      <c r="M174" s="6">
        <v>92.891999999999996</v>
      </c>
      <c r="N174" s="6">
        <v>92.960999999999999</v>
      </c>
      <c r="O174" s="6">
        <v>93.016000000000005</v>
      </c>
      <c r="P174" s="6">
        <v>93</v>
      </c>
      <c r="Q174" s="6">
        <v>95.176000000000002</v>
      </c>
      <c r="R174" s="6">
        <v>95.164000000000001</v>
      </c>
      <c r="S174" s="6">
        <v>95.156000000000006</v>
      </c>
      <c r="T174" s="6">
        <v>95.349000000000004</v>
      </c>
      <c r="U174" s="6">
        <v>95.162000000000006</v>
      </c>
      <c r="V174" s="6">
        <v>96.385999999999996</v>
      </c>
      <c r="W174" s="6">
        <v>96.385999999999996</v>
      </c>
      <c r="X174" s="6">
        <v>96.379000000000005</v>
      </c>
      <c r="Y174" s="6">
        <v>96.216999999999999</v>
      </c>
      <c r="Z174" s="6">
        <v>0.94099999999999995</v>
      </c>
      <c r="AA174" s="7">
        <v>1.022E-2</v>
      </c>
      <c r="AB174" s="6">
        <v>3.2170000000000001</v>
      </c>
      <c r="AC174" s="7">
        <v>3.4590000000000003E-2</v>
      </c>
    </row>
    <row r="175" spans="1:29" hidden="1" x14ac:dyDescent="0.2">
      <c r="A175" s="5" t="s">
        <v>577</v>
      </c>
      <c r="B175" s="5" t="s">
        <v>578</v>
      </c>
      <c r="C175" s="5" t="s">
        <v>579</v>
      </c>
      <c r="D175" s="5" t="s">
        <v>40</v>
      </c>
      <c r="E175" s="5" t="s">
        <v>41</v>
      </c>
      <c r="F175" s="6">
        <v>29570.752</v>
      </c>
      <c r="G175" s="6">
        <v>30069.648000000001</v>
      </c>
      <c r="H175" s="6">
        <v>30754.544999999998</v>
      </c>
      <c r="I175" s="6">
        <v>31447.112000000001</v>
      </c>
      <c r="J175" s="6">
        <v>32245.472000000002</v>
      </c>
      <c r="K175" s="6">
        <v>33268.811000000002</v>
      </c>
      <c r="L175" s="6">
        <v>34076.853999999999</v>
      </c>
      <c r="M175" s="6">
        <v>35025.642999999996</v>
      </c>
      <c r="N175" s="6">
        <v>35940.214</v>
      </c>
      <c r="O175" s="6">
        <v>36754.410000000003</v>
      </c>
      <c r="P175" s="6">
        <v>37300</v>
      </c>
      <c r="Q175" s="6">
        <v>37553.993999999999</v>
      </c>
      <c r="R175" s="6">
        <v>37896.072999999997</v>
      </c>
      <c r="S175" s="6">
        <v>38225.932000000001</v>
      </c>
      <c r="T175" s="6">
        <v>38661.569000000003</v>
      </c>
      <c r="U175" s="6">
        <v>38962.351000000002</v>
      </c>
      <c r="V175" s="6">
        <v>39562.824000000001</v>
      </c>
      <c r="W175" s="6">
        <v>40265.898000000001</v>
      </c>
      <c r="X175" s="6">
        <v>41221.216</v>
      </c>
      <c r="Y175" s="6">
        <v>41863.703999999998</v>
      </c>
      <c r="Z175" s="6">
        <v>7729.2479999999996</v>
      </c>
      <c r="AA175" s="7">
        <v>0.26138</v>
      </c>
      <c r="AB175" s="6">
        <v>4563.7039999999997</v>
      </c>
      <c r="AC175" s="7">
        <v>0.12235</v>
      </c>
    </row>
    <row r="176" spans="1:29" hidden="1" x14ac:dyDescent="0.2">
      <c r="A176" s="5" t="s">
        <v>580</v>
      </c>
      <c r="B176" s="5" t="s">
        <v>581</v>
      </c>
      <c r="C176" s="5" t="s">
        <v>582</v>
      </c>
      <c r="D176" s="5" t="s">
        <v>49</v>
      </c>
      <c r="E176" s="5" t="s">
        <v>41</v>
      </c>
      <c r="F176" s="6">
        <v>593.87300000000005</v>
      </c>
      <c r="G176" s="6">
        <v>599.63599999999997</v>
      </c>
      <c r="H176" s="6">
        <v>606.39499999999998</v>
      </c>
      <c r="I176" s="6">
        <v>613.899</v>
      </c>
      <c r="J176" s="6">
        <v>621.57600000000002</v>
      </c>
      <c r="K176" s="6">
        <v>631.404</v>
      </c>
      <c r="L176" s="6">
        <v>643.33100000000002</v>
      </c>
      <c r="M176" s="6">
        <v>652.37900000000002</v>
      </c>
      <c r="N176" s="6">
        <v>663.89400000000001</v>
      </c>
      <c r="O176" s="6">
        <v>670.22500000000002</v>
      </c>
      <c r="P176" s="6">
        <v>674</v>
      </c>
      <c r="Q176" s="6">
        <v>675.39599999999996</v>
      </c>
      <c r="R176" s="6">
        <v>678.20899999999995</v>
      </c>
      <c r="S176" s="6">
        <v>677.99800000000005</v>
      </c>
      <c r="T176" s="6">
        <v>683.55899999999997</v>
      </c>
      <c r="U176" s="6">
        <v>687.12</v>
      </c>
      <c r="V176" s="6">
        <v>686.83</v>
      </c>
      <c r="W176" s="6">
        <v>689.17399999999998</v>
      </c>
      <c r="X176" s="6">
        <v>691.12800000000004</v>
      </c>
      <c r="Y176" s="6">
        <v>694.40099999999995</v>
      </c>
      <c r="Z176" s="6">
        <v>80.126999999999995</v>
      </c>
      <c r="AA176" s="7">
        <v>0.13492000000000001</v>
      </c>
      <c r="AB176" s="6">
        <v>20.401</v>
      </c>
      <c r="AC176" s="7">
        <v>3.0269999999999998E-2</v>
      </c>
    </row>
    <row r="177" spans="1:29" hidden="1" x14ac:dyDescent="0.2">
      <c r="A177" s="5" t="s">
        <v>583</v>
      </c>
      <c r="B177" s="5" t="s">
        <v>584</v>
      </c>
      <c r="C177" s="5" t="s">
        <v>585</v>
      </c>
      <c r="D177" s="5" t="s">
        <v>66</v>
      </c>
      <c r="E177" s="5" t="s">
        <v>41</v>
      </c>
      <c r="F177" s="6">
        <v>40067.968000000001</v>
      </c>
      <c r="G177" s="6">
        <v>40748.845999999998</v>
      </c>
      <c r="H177" s="6">
        <v>41475.302000000003</v>
      </c>
      <c r="I177" s="6">
        <v>42006.563000000002</v>
      </c>
      <c r="J177" s="6">
        <v>42509.656000000003</v>
      </c>
      <c r="K177" s="6">
        <v>43110.411</v>
      </c>
      <c r="L177" s="6">
        <v>44052.307999999997</v>
      </c>
      <c r="M177" s="6">
        <v>44894.243000000002</v>
      </c>
      <c r="N177" s="6">
        <v>45593.921999999999</v>
      </c>
      <c r="O177" s="6">
        <v>46151.324999999997</v>
      </c>
      <c r="P177" s="6">
        <v>46787</v>
      </c>
      <c r="Q177" s="6">
        <v>47161.184000000001</v>
      </c>
      <c r="R177" s="6">
        <v>47688.249000000003</v>
      </c>
      <c r="S177" s="6">
        <v>48431.909</v>
      </c>
      <c r="T177" s="6">
        <v>49194.392999999996</v>
      </c>
      <c r="U177" s="6">
        <v>49778.177000000003</v>
      </c>
      <c r="V177" s="6">
        <v>50958.963000000003</v>
      </c>
      <c r="W177" s="6">
        <v>51696.584000000003</v>
      </c>
      <c r="X177" s="6">
        <v>52645.955000000002</v>
      </c>
      <c r="Y177" s="6">
        <v>53898.383000000002</v>
      </c>
      <c r="Z177" s="6">
        <v>6719.0320000000002</v>
      </c>
      <c r="AA177" s="7">
        <v>0.16769000000000001</v>
      </c>
      <c r="AB177" s="6">
        <v>7111.3829999999998</v>
      </c>
      <c r="AC177" s="7">
        <v>0.15198999999999999</v>
      </c>
    </row>
    <row r="178" spans="1:29" hidden="1" x14ac:dyDescent="0.2">
      <c r="A178" s="5" t="s">
        <v>586</v>
      </c>
      <c r="B178" s="5" t="s">
        <v>587</v>
      </c>
      <c r="C178" s="5" t="s">
        <v>588</v>
      </c>
      <c r="D178" s="5" t="s">
        <v>55</v>
      </c>
      <c r="E178" s="5" t="s">
        <v>41</v>
      </c>
      <c r="F178" s="6">
        <v>12887.541999999999</v>
      </c>
      <c r="G178" s="6">
        <v>13021.114</v>
      </c>
      <c r="H178" s="6">
        <v>13226.342000000001</v>
      </c>
      <c r="I178" s="6">
        <v>13386.418</v>
      </c>
      <c r="J178" s="6">
        <v>13575.821</v>
      </c>
      <c r="K178" s="6">
        <v>13857.91</v>
      </c>
      <c r="L178" s="6">
        <v>14127.882</v>
      </c>
      <c r="M178" s="6">
        <v>14370.339</v>
      </c>
      <c r="N178" s="6">
        <v>14548.445</v>
      </c>
      <c r="O178" s="6">
        <v>14644.630999999999</v>
      </c>
      <c r="P178" s="6">
        <v>14640</v>
      </c>
      <c r="Q178" s="6">
        <v>14696.843999999999</v>
      </c>
      <c r="R178" s="6">
        <v>14663.159</v>
      </c>
      <c r="S178" s="6">
        <v>14569.436</v>
      </c>
      <c r="T178" s="6">
        <v>14580.338</v>
      </c>
      <c r="U178" s="6">
        <v>14679.741</v>
      </c>
      <c r="V178" s="6">
        <v>14746.909</v>
      </c>
      <c r="W178" s="6">
        <v>14893.522000000001</v>
      </c>
      <c r="X178" s="6">
        <v>14924.941999999999</v>
      </c>
      <c r="Y178" s="6">
        <v>14975.141</v>
      </c>
      <c r="Z178" s="6">
        <v>1752.4580000000001</v>
      </c>
      <c r="AA178" s="7">
        <v>0.13597999999999999</v>
      </c>
      <c r="AB178" s="6">
        <v>335.14100000000002</v>
      </c>
      <c r="AC178" s="7">
        <v>2.2890000000000001E-2</v>
      </c>
    </row>
    <row r="179" spans="1:29" hidden="1" x14ac:dyDescent="0.2">
      <c r="A179" s="5" t="s">
        <v>589</v>
      </c>
      <c r="B179" s="5" t="s">
        <v>590</v>
      </c>
      <c r="C179" s="5" t="s">
        <v>591</v>
      </c>
      <c r="D179" s="5" t="s">
        <v>49</v>
      </c>
      <c r="E179" s="5" t="s">
        <v>41</v>
      </c>
      <c r="F179" s="6">
        <v>343.28699999999998</v>
      </c>
      <c r="G179" s="6">
        <v>337.75299999999999</v>
      </c>
      <c r="H179" s="6">
        <v>336.25900000000001</v>
      </c>
      <c r="I179" s="6">
        <v>337.69499999999999</v>
      </c>
      <c r="J179" s="6">
        <v>338.93700000000001</v>
      </c>
      <c r="K179" s="6">
        <v>339.36599999999999</v>
      </c>
      <c r="L179" s="6">
        <v>341.32799999999997</v>
      </c>
      <c r="M179" s="6">
        <v>339.95499999999998</v>
      </c>
      <c r="N179" s="6">
        <v>342.52300000000002</v>
      </c>
      <c r="O179" s="6">
        <v>334.87799999999999</v>
      </c>
      <c r="P179" s="6">
        <v>339</v>
      </c>
      <c r="Q179" s="6">
        <v>340.363</v>
      </c>
      <c r="R179" s="6">
        <v>340.27</v>
      </c>
      <c r="S179" s="6">
        <v>339.274</v>
      </c>
      <c r="T179" s="6">
        <v>339.72800000000001</v>
      </c>
      <c r="U179" s="6">
        <v>342.77699999999999</v>
      </c>
      <c r="V179" s="6">
        <v>343.524</v>
      </c>
      <c r="W179" s="6">
        <v>342.24200000000002</v>
      </c>
      <c r="X179" s="6">
        <v>341.47</v>
      </c>
      <c r="Y179" s="6">
        <v>340.98200000000003</v>
      </c>
      <c r="Z179" s="6">
        <v>-4.2869999999999999</v>
      </c>
      <c r="AA179" s="7" t="s">
        <v>1365</v>
      </c>
      <c r="AB179" s="6">
        <v>1.982</v>
      </c>
      <c r="AC179" s="7">
        <v>5.8500000000000002E-3</v>
      </c>
    </row>
    <row r="180" spans="1:29" hidden="1" x14ac:dyDescent="0.2">
      <c r="A180" s="5" t="s">
        <v>593</v>
      </c>
      <c r="B180" s="5" t="s">
        <v>594</v>
      </c>
      <c r="C180" s="5" t="s">
        <v>595</v>
      </c>
      <c r="D180" s="5" t="s">
        <v>40</v>
      </c>
      <c r="E180" s="5" t="s">
        <v>41</v>
      </c>
      <c r="F180" s="6">
        <v>736.29200000000003</v>
      </c>
      <c r="G180" s="6">
        <v>751.51499999999999</v>
      </c>
      <c r="H180" s="6">
        <v>765.19</v>
      </c>
      <c r="I180" s="6">
        <v>773.53</v>
      </c>
      <c r="J180" s="6">
        <v>791.87199999999996</v>
      </c>
      <c r="K180" s="6">
        <v>811.93</v>
      </c>
      <c r="L180" s="6">
        <v>832.99099999999999</v>
      </c>
      <c r="M180" s="6">
        <v>850.81799999999998</v>
      </c>
      <c r="N180" s="6">
        <v>866.14200000000005</v>
      </c>
      <c r="O180" s="6">
        <v>878.92399999999998</v>
      </c>
      <c r="P180" s="6">
        <v>892</v>
      </c>
      <c r="Q180" s="6">
        <v>895.673</v>
      </c>
      <c r="R180" s="6">
        <v>898.29899999999998</v>
      </c>
      <c r="S180" s="6">
        <v>897.221</v>
      </c>
      <c r="T180" s="6">
        <v>900.08399999999995</v>
      </c>
      <c r="U180" s="6">
        <v>899.79100000000005</v>
      </c>
      <c r="V180" s="6">
        <v>899.75900000000001</v>
      </c>
      <c r="W180" s="6">
        <v>903.65800000000002</v>
      </c>
      <c r="X180" s="6">
        <v>906.31899999999996</v>
      </c>
      <c r="Y180" s="6">
        <v>908.4</v>
      </c>
      <c r="Z180" s="6">
        <v>155.708</v>
      </c>
      <c r="AA180" s="7">
        <v>0.21148</v>
      </c>
      <c r="AB180" s="6">
        <v>16.399999999999999</v>
      </c>
      <c r="AC180" s="7">
        <v>1.839E-2</v>
      </c>
    </row>
    <row r="181" spans="1:29" hidden="1" x14ac:dyDescent="0.2">
      <c r="A181" s="5" t="s">
        <v>597</v>
      </c>
      <c r="B181" s="5" t="s">
        <v>598</v>
      </c>
      <c r="C181" s="5" t="s">
        <v>599</v>
      </c>
      <c r="D181" s="5" t="s">
        <v>73</v>
      </c>
      <c r="E181" s="5" t="s">
        <v>41</v>
      </c>
      <c r="F181" s="6">
        <v>4555.768</v>
      </c>
      <c r="G181" s="6">
        <v>4594.5200000000004</v>
      </c>
      <c r="H181" s="6">
        <v>4624.0460000000003</v>
      </c>
      <c r="I181" s="6">
        <v>4616.6559999999999</v>
      </c>
      <c r="J181" s="6">
        <v>4664.0150000000003</v>
      </c>
      <c r="K181" s="6">
        <v>4723.277</v>
      </c>
      <c r="L181" s="6">
        <v>4834.3609999999999</v>
      </c>
      <c r="M181" s="6">
        <v>4853.1000000000004</v>
      </c>
      <c r="N181" s="6">
        <v>4899.2359999999999</v>
      </c>
      <c r="O181" s="6">
        <v>4968.0020000000004</v>
      </c>
      <c r="P181" s="6">
        <v>5020</v>
      </c>
      <c r="Q181" s="6">
        <v>5026.768</v>
      </c>
      <c r="R181" s="6">
        <v>5052.2939999999999</v>
      </c>
      <c r="S181" s="6">
        <v>5068.9830000000002</v>
      </c>
      <c r="T181" s="6">
        <v>5097.1540000000005</v>
      </c>
      <c r="U181" s="6">
        <v>5120.9830000000002</v>
      </c>
      <c r="V181" s="6">
        <v>5153.4189999999999</v>
      </c>
      <c r="W181" s="6">
        <v>5195.2749999999996</v>
      </c>
      <c r="X181" s="6">
        <v>5227.5110000000004</v>
      </c>
      <c r="Y181" s="6">
        <v>5267.3320000000003</v>
      </c>
      <c r="Z181" s="6">
        <v>464.23200000000003</v>
      </c>
      <c r="AA181" s="7">
        <v>0.1019</v>
      </c>
      <c r="AB181" s="6">
        <v>247.33199999999999</v>
      </c>
      <c r="AC181" s="7">
        <v>4.9270000000000001E-2</v>
      </c>
    </row>
    <row r="182" spans="1:29" hidden="1" x14ac:dyDescent="0.2">
      <c r="A182" s="5" t="s">
        <v>600</v>
      </c>
      <c r="B182" s="5" t="s">
        <v>601</v>
      </c>
      <c r="C182" s="5" t="s">
        <v>602</v>
      </c>
      <c r="D182" s="5" t="s">
        <v>40</v>
      </c>
      <c r="E182" s="5" t="s">
        <v>41</v>
      </c>
      <c r="F182" s="6">
        <v>2624.7240000000002</v>
      </c>
      <c r="G182" s="6">
        <v>2627.8389999999999</v>
      </c>
      <c r="H182" s="6">
        <v>2625.1480000000001</v>
      </c>
      <c r="I182" s="6">
        <v>2602.9430000000002</v>
      </c>
      <c r="J182" s="6">
        <v>2615.4270000000001</v>
      </c>
      <c r="K182" s="6">
        <v>2633.576</v>
      </c>
      <c r="L182" s="6">
        <v>2658.7150000000001</v>
      </c>
      <c r="M182" s="6">
        <v>2666.1320000000001</v>
      </c>
      <c r="N182" s="6">
        <v>2669.14</v>
      </c>
      <c r="O182" s="6">
        <v>2668.3029999999999</v>
      </c>
      <c r="P182" s="6">
        <v>2667</v>
      </c>
      <c r="Q182" s="6">
        <v>2683.14</v>
      </c>
      <c r="R182" s="6">
        <v>2690.7310000000002</v>
      </c>
      <c r="S182" s="6">
        <v>2692.1819999999998</v>
      </c>
      <c r="T182" s="6">
        <v>2701.4319999999998</v>
      </c>
      <c r="U182" s="6">
        <v>2702.3560000000002</v>
      </c>
      <c r="V182" s="6">
        <v>2712.3670000000002</v>
      </c>
      <c r="W182" s="6">
        <v>2719.027</v>
      </c>
      <c r="X182" s="6">
        <v>2734.7550000000001</v>
      </c>
      <c r="Y182" s="6">
        <v>2746.6410000000001</v>
      </c>
      <c r="Z182" s="6">
        <v>42.276000000000003</v>
      </c>
      <c r="AA182" s="7">
        <v>1.6109999999999999E-2</v>
      </c>
      <c r="AB182" s="6">
        <v>79.641000000000005</v>
      </c>
      <c r="AC182" s="7">
        <v>2.9860000000000001E-2</v>
      </c>
    </row>
    <row r="183" spans="1:29" hidden="1" x14ac:dyDescent="0.2">
      <c r="A183" s="5" t="s">
        <v>603</v>
      </c>
      <c r="B183" s="5" t="s">
        <v>604</v>
      </c>
      <c r="C183" s="5" t="s">
        <v>605</v>
      </c>
      <c r="D183" s="5" t="s">
        <v>49</v>
      </c>
      <c r="E183" s="5" t="s">
        <v>41</v>
      </c>
      <c r="F183" s="6">
        <v>624.27099999999996</v>
      </c>
      <c r="G183" s="6">
        <v>627.46299999999997</v>
      </c>
      <c r="H183" s="6">
        <v>622.94100000000003</v>
      </c>
      <c r="I183" s="6">
        <v>612.36400000000003</v>
      </c>
      <c r="J183" s="6">
        <v>616.65099999999995</v>
      </c>
      <c r="K183" s="6">
        <v>618.17700000000002</v>
      </c>
      <c r="L183" s="6">
        <v>618.327</v>
      </c>
      <c r="M183" s="6">
        <v>621.73900000000003</v>
      </c>
      <c r="N183" s="6">
        <v>624.41099999999994</v>
      </c>
      <c r="O183" s="6">
        <v>622.08100000000002</v>
      </c>
      <c r="P183" s="6">
        <v>618</v>
      </c>
      <c r="Q183" s="6">
        <v>618.83600000000001</v>
      </c>
      <c r="R183" s="6">
        <v>619.42700000000002</v>
      </c>
      <c r="S183" s="6">
        <v>620.85900000000004</v>
      </c>
      <c r="T183" s="6">
        <v>616.49400000000003</v>
      </c>
      <c r="U183" s="6">
        <v>620.81100000000004</v>
      </c>
      <c r="V183" s="6">
        <v>622.048</v>
      </c>
      <c r="W183" s="6">
        <v>624.20699999999999</v>
      </c>
      <c r="X183" s="6">
        <v>626.51800000000003</v>
      </c>
      <c r="Y183" s="6">
        <v>631.73199999999997</v>
      </c>
      <c r="Z183" s="6">
        <v>-6.2709999999999999</v>
      </c>
      <c r="AA183" s="7" t="s">
        <v>1366</v>
      </c>
      <c r="AB183" s="6">
        <v>13.731999999999999</v>
      </c>
      <c r="AC183" s="7">
        <v>2.222E-2</v>
      </c>
    </row>
    <row r="184" spans="1:29" hidden="1" x14ac:dyDescent="0.2">
      <c r="A184" s="5" t="s">
        <v>607</v>
      </c>
      <c r="B184" s="5" t="s">
        <v>608</v>
      </c>
      <c r="C184" s="5" t="s">
        <v>609</v>
      </c>
      <c r="D184" s="5" t="s">
        <v>106</v>
      </c>
      <c r="E184" s="5" t="s">
        <v>41</v>
      </c>
      <c r="F184" s="6">
        <v>2032.366</v>
      </c>
      <c r="G184" s="6">
        <v>2052.5</v>
      </c>
      <c r="H184" s="6">
        <v>2068.7550000000001</v>
      </c>
      <c r="I184" s="6">
        <v>2074.3679999999999</v>
      </c>
      <c r="J184" s="6">
        <v>2089.924</v>
      </c>
      <c r="K184" s="6">
        <v>2100.9699999999998</v>
      </c>
      <c r="L184" s="6">
        <v>2126.58</v>
      </c>
      <c r="M184" s="6">
        <v>2125.3539999999998</v>
      </c>
      <c r="N184" s="6">
        <v>2141.6329999999998</v>
      </c>
      <c r="O184" s="6">
        <v>2170.3919999999998</v>
      </c>
      <c r="P184" s="6">
        <v>2187</v>
      </c>
      <c r="Q184" s="6">
        <v>2180.0259999999998</v>
      </c>
      <c r="R184" s="6">
        <v>2192.0430000000001</v>
      </c>
      <c r="S184" s="6">
        <v>2190.306</v>
      </c>
      <c r="T184" s="6">
        <v>2186.9110000000001</v>
      </c>
      <c r="U184" s="6">
        <v>2180.8409999999999</v>
      </c>
      <c r="V184" s="6">
        <v>2186.9949999999999</v>
      </c>
      <c r="W184" s="6">
        <v>2200.4490000000001</v>
      </c>
      <c r="X184" s="6">
        <v>2204.355</v>
      </c>
      <c r="Y184" s="6">
        <v>2213.6370000000002</v>
      </c>
      <c r="Z184" s="6">
        <v>154.63399999999999</v>
      </c>
      <c r="AA184" s="7">
        <v>7.6090000000000005E-2</v>
      </c>
      <c r="AB184" s="6">
        <v>26.637</v>
      </c>
      <c r="AC184" s="7">
        <v>1.218E-2</v>
      </c>
    </row>
    <row r="185" spans="1:29" hidden="1" x14ac:dyDescent="0.2">
      <c r="A185" s="5" t="s">
        <v>610</v>
      </c>
      <c r="B185" s="5" t="s">
        <v>611</v>
      </c>
      <c r="C185" s="5" t="s">
        <v>612</v>
      </c>
      <c r="D185" s="5" t="s">
        <v>40</v>
      </c>
      <c r="E185" s="5" t="s">
        <v>41</v>
      </c>
      <c r="F185" s="6">
        <v>22715.137999999999</v>
      </c>
      <c r="G185" s="6">
        <v>22828.552</v>
      </c>
      <c r="H185" s="6">
        <v>23087.631000000001</v>
      </c>
      <c r="I185" s="6">
        <v>23353.609</v>
      </c>
      <c r="J185" s="6">
        <v>23697.723000000002</v>
      </c>
      <c r="K185" s="6">
        <v>24204.874</v>
      </c>
      <c r="L185" s="6">
        <v>24560.653999999999</v>
      </c>
      <c r="M185" s="6">
        <v>25011.204000000002</v>
      </c>
      <c r="N185" s="6">
        <v>25434.732</v>
      </c>
      <c r="O185" s="6">
        <v>25785.927</v>
      </c>
      <c r="P185" s="6">
        <v>25950</v>
      </c>
      <c r="Q185" s="6">
        <v>26104.51</v>
      </c>
      <c r="R185" s="6">
        <v>26464.987000000001</v>
      </c>
      <c r="S185" s="6">
        <v>26948.819</v>
      </c>
      <c r="T185" s="6">
        <v>27587.929</v>
      </c>
      <c r="U185" s="6">
        <v>27986.431</v>
      </c>
      <c r="V185" s="6">
        <v>28501.317999999999</v>
      </c>
      <c r="W185" s="6">
        <v>28772.629000000001</v>
      </c>
      <c r="X185" s="6">
        <v>28869.886999999999</v>
      </c>
      <c r="Y185" s="6">
        <v>28963.172999999999</v>
      </c>
      <c r="Z185" s="6">
        <v>3234.8620000000001</v>
      </c>
      <c r="AA185" s="7">
        <v>0.14241000000000001</v>
      </c>
      <c r="AB185" s="6">
        <v>3013.1729999999998</v>
      </c>
      <c r="AC185" s="7">
        <v>0.11611</v>
      </c>
    </row>
    <row r="186" spans="1:29" hidden="1" x14ac:dyDescent="0.2">
      <c r="A186" s="5" t="s">
        <v>613</v>
      </c>
      <c r="B186" s="5" t="s">
        <v>614</v>
      </c>
      <c r="C186" s="5" t="s">
        <v>615</v>
      </c>
      <c r="D186" s="5" t="s">
        <v>106</v>
      </c>
      <c r="E186" s="5" t="s">
        <v>41</v>
      </c>
      <c r="F186" s="6">
        <v>3877.4789999999998</v>
      </c>
      <c r="G186" s="6">
        <v>3917.7710000000002</v>
      </c>
      <c r="H186" s="6">
        <v>3950.6190000000001</v>
      </c>
      <c r="I186" s="6">
        <v>3963.1619999999998</v>
      </c>
      <c r="J186" s="6">
        <v>3994.71</v>
      </c>
      <c r="K186" s="6">
        <v>4017.59</v>
      </c>
      <c r="L186" s="6">
        <v>4068.346</v>
      </c>
      <c r="M186" s="6">
        <v>4067.7559999999999</v>
      </c>
      <c r="N186" s="6">
        <v>4100.6499999999996</v>
      </c>
      <c r="O186" s="6">
        <v>4157.3959999999997</v>
      </c>
      <c r="P186" s="6">
        <v>4191</v>
      </c>
      <c r="Q186" s="6">
        <v>4225.5420000000004</v>
      </c>
      <c r="R186" s="6">
        <v>4220.7380000000003</v>
      </c>
      <c r="S186" s="6">
        <v>4223.53</v>
      </c>
      <c r="T186" s="6">
        <v>4237.2879999999996</v>
      </c>
      <c r="U186" s="6">
        <v>4276.8519999999999</v>
      </c>
      <c r="V186" s="6">
        <v>4281.1940000000004</v>
      </c>
      <c r="W186" s="6">
        <v>4294.3540000000003</v>
      </c>
      <c r="X186" s="6">
        <v>4312.143</v>
      </c>
      <c r="Y186" s="6">
        <v>4321.7020000000002</v>
      </c>
      <c r="Z186" s="6">
        <v>313.52100000000002</v>
      </c>
      <c r="AA186" s="7">
        <v>8.0860000000000001E-2</v>
      </c>
      <c r="AB186" s="6">
        <v>130.702</v>
      </c>
      <c r="AC186" s="7">
        <v>3.1189999999999999E-2</v>
      </c>
    </row>
    <row r="187" spans="1:29" hidden="1" x14ac:dyDescent="0.2">
      <c r="A187" s="5" t="s">
        <v>616</v>
      </c>
      <c r="B187" s="5" t="s">
        <v>617</v>
      </c>
      <c r="C187" s="5" t="s">
        <v>618</v>
      </c>
      <c r="D187" s="5" t="s">
        <v>40</v>
      </c>
      <c r="E187" s="5" t="s">
        <v>41</v>
      </c>
      <c r="F187" s="6">
        <v>1668.45</v>
      </c>
      <c r="G187" s="6">
        <v>1710.88</v>
      </c>
      <c r="H187" s="6">
        <v>1747.0809999999999</v>
      </c>
      <c r="I187" s="6">
        <v>1777.27</v>
      </c>
      <c r="J187" s="6">
        <v>1815.9949999999999</v>
      </c>
      <c r="K187" s="6">
        <v>1858.8610000000001</v>
      </c>
      <c r="L187" s="6">
        <v>1907.0719999999999</v>
      </c>
      <c r="M187" s="6">
        <v>1953.761</v>
      </c>
      <c r="N187" s="6">
        <v>2000.76</v>
      </c>
      <c r="O187" s="6">
        <v>2032.9090000000001</v>
      </c>
      <c r="P187" s="6">
        <v>2059</v>
      </c>
      <c r="Q187" s="6">
        <v>2080.9940000000001</v>
      </c>
      <c r="R187" s="6">
        <v>2083.9780000000001</v>
      </c>
      <c r="S187" s="6">
        <v>2085.11</v>
      </c>
      <c r="T187" s="6">
        <v>2100.9140000000002</v>
      </c>
      <c r="U187" s="6">
        <v>2109.134</v>
      </c>
      <c r="V187" s="6">
        <v>2123.2779999999998</v>
      </c>
      <c r="W187" s="6">
        <v>2142.7649999999999</v>
      </c>
      <c r="X187" s="6">
        <v>2154.2840000000001</v>
      </c>
      <c r="Y187" s="6">
        <v>2160.317</v>
      </c>
      <c r="Z187" s="6">
        <v>390.55</v>
      </c>
      <c r="AA187" s="7">
        <v>0.23408000000000001</v>
      </c>
      <c r="AB187" s="6">
        <v>101.31699999999999</v>
      </c>
      <c r="AC187" s="7">
        <v>4.9209999999999997E-2</v>
      </c>
    </row>
    <row r="188" spans="1:29" hidden="1" x14ac:dyDescent="0.2">
      <c r="A188" s="5" t="s">
        <v>619</v>
      </c>
      <c r="B188" s="5" t="s">
        <v>620</v>
      </c>
      <c r="C188" s="5" t="s">
        <v>621</v>
      </c>
      <c r="D188" s="5" t="s">
        <v>49</v>
      </c>
      <c r="E188" s="5" t="s">
        <v>41</v>
      </c>
      <c r="F188" s="6">
        <v>151.548</v>
      </c>
      <c r="G188" s="6">
        <v>153.221</v>
      </c>
      <c r="H188" s="6">
        <v>155.143</v>
      </c>
      <c r="I188" s="6">
        <v>157.25800000000001</v>
      </c>
      <c r="J188" s="6">
        <v>159.405</v>
      </c>
      <c r="K188" s="6">
        <v>162.12</v>
      </c>
      <c r="L188" s="6">
        <v>165.364</v>
      </c>
      <c r="M188" s="6">
        <v>167.88800000000001</v>
      </c>
      <c r="N188" s="6">
        <v>171.03399999999999</v>
      </c>
      <c r="O188" s="6">
        <v>172.852</v>
      </c>
      <c r="P188" s="6">
        <v>174</v>
      </c>
      <c r="Q188" s="6">
        <v>173.51599999999999</v>
      </c>
      <c r="R188" s="6">
        <v>173.21799999999999</v>
      </c>
      <c r="S188" s="6">
        <v>173.19399999999999</v>
      </c>
      <c r="T188" s="6">
        <v>174.09399999999999</v>
      </c>
      <c r="U188" s="6">
        <v>174.17400000000001</v>
      </c>
      <c r="V188" s="6">
        <v>174.16800000000001</v>
      </c>
      <c r="W188" s="6">
        <v>174.97200000000001</v>
      </c>
      <c r="X188" s="6">
        <v>175.66800000000001</v>
      </c>
      <c r="Y188" s="6">
        <v>174.874</v>
      </c>
      <c r="Z188" s="6">
        <v>22.452000000000002</v>
      </c>
      <c r="AA188" s="7">
        <v>0.14815</v>
      </c>
      <c r="AB188" s="6">
        <v>0.874</v>
      </c>
      <c r="AC188" s="7">
        <v>5.0200000000000002E-3</v>
      </c>
    </row>
    <row r="189" spans="1:29" hidden="1" x14ac:dyDescent="0.2">
      <c r="A189" s="5" t="s">
        <v>622</v>
      </c>
      <c r="B189" s="5" t="s">
        <v>623</v>
      </c>
      <c r="C189" s="5" t="s">
        <v>624</v>
      </c>
      <c r="D189" s="5" t="s">
        <v>55</v>
      </c>
      <c r="E189" s="5" t="s">
        <v>41</v>
      </c>
      <c r="F189" s="6">
        <v>2199.681</v>
      </c>
      <c r="G189" s="6">
        <v>2272.5100000000002</v>
      </c>
      <c r="H189" s="6">
        <v>2333.1930000000002</v>
      </c>
      <c r="I189" s="6">
        <v>2369.5250000000001</v>
      </c>
      <c r="J189" s="6">
        <v>2416.482</v>
      </c>
      <c r="K189" s="6">
        <v>2477.366</v>
      </c>
      <c r="L189" s="6">
        <v>2532.9549999999999</v>
      </c>
      <c r="M189" s="6">
        <v>2571.2809999999999</v>
      </c>
      <c r="N189" s="6">
        <v>2618.9070000000002</v>
      </c>
      <c r="O189" s="6">
        <v>2655.47</v>
      </c>
      <c r="P189" s="6">
        <v>2681</v>
      </c>
      <c r="Q189" s="6">
        <v>2703.3180000000002</v>
      </c>
      <c r="R189" s="6">
        <v>2715.902</v>
      </c>
      <c r="S189" s="6">
        <v>2727.3919999999998</v>
      </c>
      <c r="T189" s="6">
        <v>2745.7049999999999</v>
      </c>
      <c r="U189" s="6">
        <v>2752.5079999999998</v>
      </c>
      <c r="V189" s="6">
        <v>2771.9569999999999</v>
      </c>
      <c r="W189" s="6">
        <v>2790.9630000000002</v>
      </c>
      <c r="X189" s="6">
        <v>2804.6889999999999</v>
      </c>
      <c r="Y189" s="6">
        <v>2818.989</v>
      </c>
      <c r="Z189" s="6">
        <v>481.31900000000002</v>
      </c>
      <c r="AA189" s="7">
        <v>0.21881</v>
      </c>
      <c r="AB189" s="6">
        <v>137.989</v>
      </c>
      <c r="AC189" s="7">
        <v>5.1470000000000002E-2</v>
      </c>
    </row>
    <row r="190" spans="1:29" hidden="1" x14ac:dyDescent="0.2">
      <c r="A190" s="5" t="s">
        <v>625</v>
      </c>
      <c r="B190" s="5" t="s">
        <v>626</v>
      </c>
      <c r="C190" s="5" t="s">
        <v>627</v>
      </c>
      <c r="D190" s="5" t="s">
        <v>49</v>
      </c>
      <c r="E190" s="5" t="s">
        <v>41</v>
      </c>
      <c r="F190" s="6">
        <v>237.78</v>
      </c>
      <c r="G190" s="6">
        <v>237.89</v>
      </c>
      <c r="H190" s="6">
        <v>238.70099999999999</v>
      </c>
      <c r="I190" s="6">
        <v>239.61600000000001</v>
      </c>
      <c r="J190" s="6">
        <v>239.624</v>
      </c>
      <c r="K190" s="6">
        <v>241.40899999999999</v>
      </c>
      <c r="L190" s="6">
        <v>244.328</v>
      </c>
      <c r="M190" s="6">
        <v>246.38399999999999</v>
      </c>
      <c r="N190" s="6">
        <v>248.19800000000001</v>
      </c>
      <c r="O190" s="6">
        <v>249.51499999999999</v>
      </c>
      <c r="P190" s="6">
        <v>250</v>
      </c>
      <c r="Q190" s="6">
        <v>252.37100000000001</v>
      </c>
      <c r="R190" s="6">
        <v>253.07499999999999</v>
      </c>
      <c r="S190" s="6">
        <v>254.6</v>
      </c>
      <c r="T190" s="6">
        <v>256.96499999999997</v>
      </c>
      <c r="U190" s="6">
        <v>259.14299999999997</v>
      </c>
      <c r="V190" s="6">
        <v>257.76499999999999</v>
      </c>
      <c r="W190" s="6">
        <v>262.82400000000001</v>
      </c>
      <c r="X190" s="6">
        <v>264.28199999999998</v>
      </c>
      <c r="Y190" s="6">
        <v>265.63499999999999</v>
      </c>
      <c r="Z190" s="6">
        <v>12.22</v>
      </c>
      <c r="AA190" s="7">
        <v>5.1389999999999998E-2</v>
      </c>
      <c r="AB190" s="6">
        <v>15.635</v>
      </c>
      <c r="AC190" s="7">
        <v>6.2539999999999998E-2</v>
      </c>
    </row>
    <row r="191" spans="1:29" hidden="1" x14ac:dyDescent="0.2">
      <c r="A191" s="5" t="s">
        <v>628</v>
      </c>
      <c r="B191" s="5" t="s">
        <v>629</v>
      </c>
      <c r="C191" s="5" t="s">
        <v>630</v>
      </c>
      <c r="D191" s="5" t="s">
        <v>49</v>
      </c>
      <c r="E191" s="5" t="s">
        <v>41</v>
      </c>
      <c r="F191" s="6">
        <v>331.40499999999997</v>
      </c>
      <c r="G191" s="6">
        <v>337.31099999999998</v>
      </c>
      <c r="H191" s="6">
        <v>342.92700000000002</v>
      </c>
      <c r="I191" s="6">
        <v>348.60899999999998</v>
      </c>
      <c r="J191" s="6">
        <v>353.471</v>
      </c>
      <c r="K191" s="6">
        <v>360.339</v>
      </c>
      <c r="L191" s="6">
        <v>368.40800000000002</v>
      </c>
      <c r="M191" s="6">
        <v>374.73899999999998</v>
      </c>
      <c r="N191" s="6">
        <v>382.49200000000002</v>
      </c>
      <c r="O191" s="6">
        <v>388.12099999999998</v>
      </c>
      <c r="P191" s="6">
        <v>392</v>
      </c>
      <c r="Q191" s="6">
        <v>393.92899999999997</v>
      </c>
      <c r="R191" s="6">
        <v>394.84699999999998</v>
      </c>
      <c r="S191" s="6">
        <v>396.12700000000001</v>
      </c>
      <c r="T191" s="6">
        <v>399.089</v>
      </c>
      <c r="U191" s="6">
        <v>403.03500000000003</v>
      </c>
      <c r="V191" s="6">
        <v>403.62200000000001</v>
      </c>
      <c r="W191" s="6">
        <v>409.63099999999997</v>
      </c>
      <c r="X191" s="6">
        <v>416.23099999999999</v>
      </c>
      <c r="Y191" s="6">
        <v>423.36399999999998</v>
      </c>
      <c r="Z191" s="6">
        <v>60.594999999999999</v>
      </c>
      <c r="AA191" s="7">
        <v>0.18284</v>
      </c>
      <c r="AB191" s="6">
        <v>31.364000000000001</v>
      </c>
      <c r="AC191" s="7">
        <v>8.0009999999999998E-2</v>
      </c>
    </row>
    <row r="192" spans="1:29" hidden="1" x14ac:dyDescent="0.2">
      <c r="A192" s="5" t="s">
        <v>631</v>
      </c>
      <c r="B192" s="5" t="s">
        <v>632</v>
      </c>
      <c r="C192" s="5" t="s">
        <v>633</v>
      </c>
      <c r="D192" s="5" t="s">
        <v>106</v>
      </c>
      <c r="E192" s="5" t="s">
        <v>41</v>
      </c>
      <c r="F192" s="6">
        <v>416.61599999999999</v>
      </c>
      <c r="G192" s="6">
        <v>421.72899999999998</v>
      </c>
      <c r="H192" s="6">
        <v>427.92899999999997</v>
      </c>
      <c r="I192" s="6">
        <v>438.78199999999998</v>
      </c>
      <c r="J192" s="6">
        <v>445.76299999999998</v>
      </c>
      <c r="K192" s="6">
        <v>454.24900000000002</v>
      </c>
      <c r="L192" s="6">
        <v>473.13299999999998</v>
      </c>
      <c r="M192" s="6">
        <v>485.65699999999998</v>
      </c>
      <c r="N192" s="6">
        <v>499.18599999999998</v>
      </c>
      <c r="O192" s="6">
        <v>511.38200000000001</v>
      </c>
      <c r="P192" s="6">
        <v>518</v>
      </c>
      <c r="Q192" s="6">
        <v>530.01400000000001</v>
      </c>
      <c r="R192" s="6">
        <v>539.16800000000001</v>
      </c>
      <c r="S192" s="6">
        <v>550.96400000000006</v>
      </c>
      <c r="T192" s="6">
        <v>561.95100000000002</v>
      </c>
      <c r="U192" s="6">
        <v>570.11500000000001</v>
      </c>
      <c r="V192" s="6">
        <v>574.83600000000001</v>
      </c>
      <c r="W192" s="6">
        <v>586.94600000000003</v>
      </c>
      <c r="X192" s="6">
        <v>602.81600000000003</v>
      </c>
      <c r="Y192" s="6">
        <v>619.41800000000001</v>
      </c>
      <c r="Z192" s="6">
        <v>101.384</v>
      </c>
      <c r="AA192" s="7">
        <v>0.24335000000000001</v>
      </c>
      <c r="AB192" s="6">
        <v>101.41800000000001</v>
      </c>
      <c r="AC192" s="7">
        <v>0.19578999999999999</v>
      </c>
    </row>
    <row r="193" spans="1:29" hidden="1" x14ac:dyDescent="0.2">
      <c r="A193" s="5" t="s">
        <v>634</v>
      </c>
      <c r="B193" s="5" t="s">
        <v>635</v>
      </c>
      <c r="C193" s="5" t="s">
        <v>636</v>
      </c>
      <c r="D193" s="5" t="s">
        <v>106</v>
      </c>
      <c r="E193" s="5" t="s">
        <v>41</v>
      </c>
      <c r="F193" s="6">
        <v>1727.221</v>
      </c>
      <c r="G193" s="6">
        <v>1746.569</v>
      </c>
      <c r="H193" s="6">
        <v>1762.627</v>
      </c>
      <c r="I193" s="6">
        <v>1769.61</v>
      </c>
      <c r="J193" s="6">
        <v>1785.0619999999999</v>
      </c>
      <c r="K193" s="6">
        <v>1796.653</v>
      </c>
      <c r="L193" s="6">
        <v>1820.7190000000001</v>
      </c>
      <c r="M193" s="6">
        <v>1821.7850000000001</v>
      </c>
      <c r="N193" s="6">
        <v>1837.8520000000001</v>
      </c>
      <c r="O193" s="6">
        <v>1864.645</v>
      </c>
      <c r="P193" s="6">
        <v>1881</v>
      </c>
      <c r="Q193" s="6">
        <v>1889.8610000000001</v>
      </c>
      <c r="R193" s="6">
        <v>1914.222</v>
      </c>
      <c r="S193" s="6">
        <v>1928.8520000000001</v>
      </c>
      <c r="T193" s="6">
        <v>1931.9169999999999</v>
      </c>
      <c r="U193" s="6">
        <v>1940.9190000000001</v>
      </c>
      <c r="V193" s="6">
        <v>1950.761</v>
      </c>
      <c r="W193" s="6">
        <v>1948.567</v>
      </c>
      <c r="X193" s="6">
        <v>1954.461</v>
      </c>
      <c r="Y193" s="6">
        <v>1956.895</v>
      </c>
      <c r="Z193" s="6">
        <v>153.779</v>
      </c>
      <c r="AA193" s="7">
        <v>8.9029999999999998E-2</v>
      </c>
      <c r="AB193" s="6">
        <v>75.894999999999996</v>
      </c>
      <c r="AC193" s="7">
        <v>4.0349999999999997E-2</v>
      </c>
    </row>
    <row r="194" spans="1:29" hidden="1" x14ac:dyDescent="0.2">
      <c r="A194" s="5" t="s">
        <v>637</v>
      </c>
      <c r="B194" s="5" t="s">
        <v>638</v>
      </c>
      <c r="C194" s="5" t="s">
        <v>639</v>
      </c>
      <c r="D194" s="5" t="s">
        <v>66</v>
      </c>
      <c r="E194" s="5" t="s">
        <v>41</v>
      </c>
      <c r="F194" s="6">
        <v>3108.377</v>
      </c>
      <c r="G194" s="6">
        <v>3251.395</v>
      </c>
      <c r="H194" s="6">
        <v>3408.6590000000001</v>
      </c>
      <c r="I194" s="6">
        <v>3561.07</v>
      </c>
      <c r="J194" s="6">
        <v>3716.9810000000002</v>
      </c>
      <c r="K194" s="6">
        <v>3875.692</v>
      </c>
      <c r="L194" s="6">
        <v>4060.473</v>
      </c>
      <c r="M194" s="6">
        <v>4225.4160000000002</v>
      </c>
      <c r="N194" s="6">
        <v>4364.34</v>
      </c>
      <c r="O194" s="6">
        <v>4482.8990000000003</v>
      </c>
      <c r="P194" s="6">
        <v>4594</v>
      </c>
      <c r="Q194" s="6">
        <v>4575.0479999999998</v>
      </c>
      <c r="R194" s="6">
        <v>4592.4880000000003</v>
      </c>
      <c r="S194" s="6">
        <v>4642.6019999999999</v>
      </c>
      <c r="T194" s="6">
        <v>4697.4359999999997</v>
      </c>
      <c r="U194" s="6">
        <v>4782.1360000000004</v>
      </c>
      <c r="V194" s="6">
        <v>4861.8729999999996</v>
      </c>
      <c r="W194" s="6">
        <v>4975.3540000000003</v>
      </c>
      <c r="X194" s="6">
        <v>5087.567</v>
      </c>
      <c r="Y194" s="6">
        <v>5183.0519999999997</v>
      </c>
      <c r="Z194" s="6">
        <v>1485.623</v>
      </c>
      <c r="AA194" s="7">
        <v>0.47793999999999998</v>
      </c>
      <c r="AB194" s="6">
        <v>589.05200000000002</v>
      </c>
      <c r="AC194" s="7">
        <v>0.12822</v>
      </c>
    </row>
    <row r="195" spans="1:29" hidden="1" x14ac:dyDescent="0.2">
      <c r="A195" s="5" t="s">
        <v>640</v>
      </c>
      <c r="B195" s="5" t="s">
        <v>641</v>
      </c>
      <c r="C195" s="5" t="s">
        <v>642</v>
      </c>
      <c r="D195" s="5" t="s">
        <v>62</v>
      </c>
      <c r="E195" s="5" t="s">
        <v>41</v>
      </c>
      <c r="F195" s="6">
        <v>3564.123</v>
      </c>
      <c r="G195" s="6">
        <v>3619.701</v>
      </c>
      <c r="H195" s="6">
        <v>3668.1239999999998</v>
      </c>
      <c r="I195" s="6">
        <v>3703.5030000000002</v>
      </c>
      <c r="J195" s="6">
        <v>3794.7150000000001</v>
      </c>
      <c r="K195" s="6">
        <v>3834.4659999999999</v>
      </c>
      <c r="L195" s="6">
        <v>3849.971</v>
      </c>
      <c r="M195" s="6">
        <v>3907.0610000000001</v>
      </c>
      <c r="N195" s="6">
        <v>3959.1170000000002</v>
      </c>
      <c r="O195" s="6">
        <v>4003.9290000000001</v>
      </c>
      <c r="P195" s="6">
        <v>4068</v>
      </c>
      <c r="Q195" s="6">
        <v>4095.6170000000002</v>
      </c>
      <c r="R195" s="6">
        <v>4133.33</v>
      </c>
      <c r="S195" s="6">
        <v>4177.4530000000004</v>
      </c>
      <c r="T195" s="6">
        <v>4221.2700000000004</v>
      </c>
      <c r="U195" s="6">
        <v>4258.2060000000001</v>
      </c>
      <c r="V195" s="6">
        <v>4307.3819999999996</v>
      </c>
      <c r="W195" s="6">
        <v>4427.0770000000002</v>
      </c>
      <c r="X195" s="6">
        <v>4470.9380000000001</v>
      </c>
      <c r="Y195" s="6">
        <v>4488.6859999999997</v>
      </c>
      <c r="Z195" s="6">
        <v>503.87700000000001</v>
      </c>
      <c r="AA195" s="7">
        <v>0.14137</v>
      </c>
      <c r="AB195" s="6">
        <v>420.68599999999998</v>
      </c>
      <c r="AC195" s="7">
        <v>0.10341</v>
      </c>
    </row>
    <row r="196" spans="1:29" hidden="1" x14ac:dyDescent="0.2">
      <c r="A196" s="5" t="s">
        <v>643</v>
      </c>
      <c r="B196" s="5" t="s">
        <v>644</v>
      </c>
      <c r="C196" s="5" t="s">
        <v>645</v>
      </c>
      <c r="D196" s="5" t="s">
        <v>106</v>
      </c>
      <c r="E196" s="5" t="s">
        <v>41</v>
      </c>
      <c r="F196" s="6">
        <v>126.07299999999999</v>
      </c>
      <c r="G196" s="6">
        <v>121.512</v>
      </c>
      <c r="H196" s="6">
        <v>117.393</v>
      </c>
      <c r="I196" s="6">
        <v>114.592</v>
      </c>
      <c r="J196" s="6">
        <v>110.803</v>
      </c>
      <c r="K196" s="6">
        <v>107.44199999999999</v>
      </c>
      <c r="L196" s="6">
        <v>106.36199999999999</v>
      </c>
      <c r="M196" s="6">
        <v>103.822</v>
      </c>
      <c r="N196" s="6">
        <v>101.509</v>
      </c>
      <c r="O196" s="6">
        <v>98.787000000000006</v>
      </c>
      <c r="P196" s="6">
        <v>95</v>
      </c>
      <c r="Q196" s="6">
        <v>95.6</v>
      </c>
      <c r="R196" s="6">
        <v>95.47</v>
      </c>
      <c r="S196" s="6">
        <v>95.935000000000002</v>
      </c>
      <c r="T196" s="6">
        <v>95.935000000000002</v>
      </c>
      <c r="U196" s="6">
        <v>97.715000000000003</v>
      </c>
      <c r="V196" s="6">
        <v>98.36</v>
      </c>
      <c r="W196" s="6">
        <v>97.400999999999996</v>
      </c>
      <c r="X196" s="6">
        <v>93.144000000000005</v>
      </c>
      <c r="Y196" s="6">
        <v>92.813000000000002</v>
      </c>
      <c r="Z196" s="6">
        <v>-31.073</v>
      </c>
      <c r="AA196" s="7" t="s">
        <v>1367</v>
      </c>
      <c r="AB196" s="6">
        <v>-2.1869999999999998</v>
      </c>
      <c r="AC196" s="7" t="s">
        <v>1368</v>
      </c>
    </row>
    <row r="197" spans="1:29" hidden="1" x14ac:dyDescent="0.2">
      <c r="A197" s="5" t="s">
        <v>647</v>
      </c>
      <c r="B197" s="5" t="s">
        <v>648</v>
      </c>
      <c r="C197" s="5" t="s">
        <v>649</v>
      </c>
      <c r="D197" s="5" t="s">
        <v>49</v>
      </c>
      <c r="E197" s="5" t="s">
        <v>41</v>
      </c>
      <c r="F197" s="6">
        <v>595.82399999999996</v>
      </c>
      <c r="G197" s="6">
        <v>586.245</v>
      </c>
      <c r="H197" s="6">
        <v>583.73900000000003</v>
      </c>
      <c r="I197" s="6">
        <v>586.19100000000003</v>
      </c>
      <c r="J197" s="6">
        <v>588.27099999999996</v>
      </c>
      <c r="K197" s="6">
        <v>588.77599999999995</v>
      </c>
      <c r="L197" s="6">
        <v>592.29200000000003</v>
      </c>
      <c r="M197" s="6">
        <v>590.46400000000006</v>
      </c>
      <c r="N197" s="6">
        <v>595.01099999999997</v>
      </c>
      <c r="O197" s="6">
        <v>581.77</v>
      </c>
      <c r="P197" s="6">
        <v>589</v>
      </c>
      <c r="Q197" s="6">
        <v>594.375</v>
      </c>
      <c r="R197" s="6">
        <v>601.46900000000005</v>
      </c>
      <c r="S197" s="6">
        <v>604.53499999999997</v>
      </c>
      <c r="T197" s="6">
        <v>607.52499999999998</v>
      </c>
      <c r="U197" s="6">
        <v>610.17499999999995</v>
      </c>
      <c r="V197" s="6">
        <v>619.75300000000004</v>
      </c>
      <c r="W197" s="6">
        <v>625.31899999999996</v>
      </c>
      <c r="X197" s="6">
        <v>629.31899999999996</v>
      </c>
      <c r="Y197" s="6">
        <v>636.59</v>
      </c>
      <c r="Z197" s="6">
        <v>-6.8239999999999998</v>
      </c>
      <c r="AA197" s="7" t="s">
        <v>1369</v>
      </c>
      <c r="AB197" s="6">
        <v>47.59</v>
      </c>
      <c r="AC197" s="7">
        <v>8.0799999999999997E-2</v>
      </c>
    </row>
    <row r="198" spans="1:29" hidden="1" x14ac:dyDescent="0.2">
      <c r="A198" s="5" t="s">
        <v>651</v>
      </c>
      <c r="B198" s="5" t="s">
        <v>652</v>
      </c>
      <c r="C198" s="5" t="s">
        <v>653</v>
      </c>
      <c r="D198" s="5" t="s">
        <v>62</v>
      </c>
      <c r="E198" s="5" t="s">
        <v>41</v>
      </c>
      <c r="F198" s="6">
        <v>12458.694</v>
      </c>
      <c r="G198" s="6">
        <v>12858.157999999999</v>
      </c>
      <c r="H198" s="6">
        <v>13411.236000000001</v>
      </c>
      <c r="I198" s="6">
        <v>14165.519</v>
      </c>
      <c r="J198" s="6">
        <v>15226.794</v>
      </c>
      <c r="K198" s="6">
        <v>16356.743</v>
      </c>
      <c r="L198" s="6">
        <v>17452.560000000001</v>
      </c>
      <c r="M198" s="6">
        <v>18404.195</v>
      </c>
      <c r="N198" s="6">
        <v>19180.118999999999</v>
      </c>
      <c r="O198" s="6">
        <v>20011.492999999999</v>
      </c>
      <c r="P198" s="6">
        <v>20719</v>
      </c>
      <c r="Q198" s="6">
        <v>21141.438999999998</v>
      </c>
      <c r="R198" s="6">
        <v>21681.649000000001</v>
      </c>
      <c r="S198" s="6">
        <v>22161.365000000002</v>
      </c>
      <c r="T198" s="6">
        <v>22749.526999999998</v>
      </c>
      <c r="U198" s="6">
        <v>22880.210999999999</v>
      </c>
      <c r="V198" s="6">
        <v>23322.686000000002</v>
      </c>
      <c r="W198" s="6">
        <v>23757.314999999999</v>
      </c>
      <c r="X198" s="6">
        <v>24408.99</v>
      </c>
      <c r="Y198" s="6">
        <v>25006.052</v>
      </c>
      <c r="Z198" s="6">
        <v>8260.3060000000005</v>
      </c>
      <c r="AA198" s="7">
        <v>0.66302000000000005</v>
      </c>
      <c r="AB198" s="6">
        <v>4287.0519999999997</v>
      </c>
      <c r="AC198" s="7">
        <v>0.20691000000000001</v>
      </c>
    </row>
    <row r="199" spans="1:29" hidden="1" x14ac:dyDescent="0.2">
      <c r="A199" s="5" t="s">
        <v>654</v>
      </c>
      <c r="B199" s="5" t="s">
        <v>655</v>
      </c>
      <c r="C199" s="5" t="s">
        <v>656</v>
      </c>
      <c r="D199" s="5" t="s">
        <v>106</v>
      </c>
      <c r="E199" s="5" t="s">
        <v>41</v>
      </c>
      <c r="F199" s="6">
        <v>581.95399999999995</v>
      </c>
      <c r="G199" s="6">
        <v>586.29899999999998</v>
      </c>
      <c r="H199" s="6">
        <v>589.57299999999998</v>
      </c>
      <c r="I199" s="6">
        <v>589.83000000000004</v>
      </c>
      <c r="J199" s="6">
        <v>592.93399999999997</v>
      </c>
      <c r="K199" s="6">
        <v>594.89</v>
      </c>
      <c r="L199" s="6">
        <v>600.87300000000005</v>
      </c>
      <c r="M199" s="6">
        <v>599.46299999999997</v>
      </c>
      <c r="N199" s="6">
        <v>602.92600000000004</v>
      </c>
      <c r="O199" s="6">
        <v>609.63900000000001</v>
      </c>
      <c r="P199" s="6">
        <v>613</v>
      </c>
      <c r="Q199" s="6">
        <v>615.697</v>
      </c>
      <c r="R199" s="6">
        <v>620.55799999999999</v>
      </c>
      <c r="S199" s="6">
        <v>622.08399999999995</v>
      </c>
      <c r="T199" s="6">
        <v>625.29600000000005</v>
      </c>
      <c r="U199" s="6">
        <v>534.404</v>
      </c>
      <c r="V199" s="6">
        <v>552.68200000000002</v>
      </c>
      <c r="W199" s="6">
        <v>562.88800000000003</v>
      </c>
      <c r="X199" s="6">
        <v>566.21600000000001</v>
      </c>
      <c r="Y199" s="6">
        <v>571.95299999999997</v>
      </c>
      <c r="Z199" s="6">
        <v>31.045999999999999</v>
      </c>
      <c r="AA199" s="7">
        <v>5.3350000000000002E-2</v>
      </c>
      <c r="AB199" s="6">
        <v>-41.046999999999997</v>
      </c>
      <c r="AC199" s="7" t="s">
        <v>1370</v>
      </c>
    </row>
    <row r="200" spans="1:29" hidden="1" x14ac:dyDescent="0.2">
      <c r="A200" s="5" t="s">
        <v>659</v>
      </c>
      <c r="B200" s="5" t="s">
        <v>660</v>
      </c>
      <c r="C200" s="5" t="s">
        <v>661</v>
      </c>
      <c r="D200" s="5" t="s">
        <v>62</v>
      </c>
      <c r="E200" s="5" t="s">
        <v>41</v>
      </c>
      <c r="F200" s="6">
        <v>126.024</v>
      </c>
      <c r="G200" s="6">
        <v>126.405</v>
      </c>
      <c r="H200" s="6">
        <v>126.93300000000001</v>
      </c>
      <c r="I200" s="6">
        <v>128.10300000000001</v>
      </c>
      <c r="J200" s="6">
        <v>129.06</v>
      </c>
      <c r="K200" s="6">
        <v>130.012</v>
      </c>
      <c r="L200" s="6">
        <v>130.583</v>
      </c>
      <c r="M200" s="6">
        <v>130.94900000000001</v>
      </c>
      <c r="N200" s="6">
        <v>131.56</v>
      </c>
      <c r="O200" s="6">
        <v>132.75</v>
      </c>
      <c r="P200" s="6">
        <v>134</v>
      </c>
      <c r="Q200" s="6">
        <v>136.30199999999999</v>
      </c>
      <c r="R200" s="6">
        <v>136.09100000000001</v>
      </c>
      <c r="S200" s="6">
        <v>134.22300000000001</v>
      </c>
      <c r="T200" s="6">
        <v>133.20400000000001</v>
      </c>
      <c r="U200" s="6">
        <v>132.619</v>
      </c>
      <c r="V200" s="6">
        <v>134.441</v>
      </c>
      <c r="W200" s="6">
        <v>135.99600000000001</v>
      </c>
      <c r="X200" s="6">
        <v>137.94499999999999</v>
      </c>
      <c r="Y200" s="6">
        <v>139.53800000000001</v>
      </c>
      <c r="Z200" s="6">
        <v>7.976</v>
      </c>
      <c r="AA200" s="7">
        <v>6.3289999999999999E-2</v>
      </c>
      <c r="AB200" s="6">
        <v>5.5380000000000003</v>
      </c>
      <c r="AC200" s="7">
        <v>4.1329999999999999E-2</v>
      </c>
    </row>
    <row r="201" spans="1:29" hidden="1" x14ac:dyDescent="0.2">
      <c r="A201" s="5" t="s">
        <v>662</v>
      </c>
      <c r="B201" s="5" t="s">
        <v>663</v>
      </c>
      <c r="C201" s="5" t="s">
        <v>664</v>
      </c>
      <c r="D201" s="5" t="s">
        <v>40</v>
      </c>
      <c r="E201" s="5" t="s">
        <v>41</v>
      </c>
      <c r="F201" s="6">
        <v>628.99400000000003</v>
      </c>
      <c r="G201" s="6">
        <v>634.87699999999995</v>
      </c>
      <c r="H201" s="6">
        <v>638.39700000000005</v>
      </c>
      <c r="I201" s="6">
        <v>640.02300000000002</v>
      </c>
      <c r="J201" s="6">
        <v>644.64700000000005</v>
      </c>
      <c r="K201" s="6">
        <v>650.71799999999996</v>
      </c>
      <c r="L201" s="6">
        <v>658.65599999999995</v>
      </c>
      <c r="M201" s="6">
        <v>665.87900000000002</v>
      </c>
      <c r="N201" s="6">
        <v>673.18399999999997</v>
      </c>
      <c r="O201" s="6">
        <v>675.55899999999997</v>
      </c>
      <c r="P201" s="6">
        <v>676</v>
      </c>
      <c r="Q201" s="6">
        <v>675.83900000000006</v>
      </c>
      <c r="R201" s="6">
        <v>677.17499999999995</v>
      </c>
      <c r="S201" s="6">
        <v>673.95799999999997</v>
      </c>
      <c r="T201" s="6">
        <v>674.19100000000003</v>
      </c>
      <c r="U201" s="6">
        <v>676.55200000000002</v>
      </c>
      <c r="V201" s="6">
        <v>679.11500000000001</v>
      </c>
      <c r="W201" s="6">
        <v>683.173</v>
      </c>
      <c r="X201" s="6">
        <v>687.87</v>
      </c>
      <c r="Y201" s="6">
        <v>691.42399999999998</v>
      </c>
      <c r="Z201" s="6">
        <v>47.006</v>
      </c>
      <c r="AA201" s="7">
        <v>7.4730000000000005E-2</v>
      </c>
      <c r="AB201" s="6">
        <v>15.423999999999999</v>
      </c>
      <c r="AC201" s="7">
        <v>2.282E-2</v>
      </c>
    </row>
    <row r="202" spans="1:29" hidden="1" x14ac:dyDescent="0.2">
      <c r="A202" s="5" t="s">
        <v>665</v>
      </c>
      <c r="B202" s="5" t="s">
        <v>666</v>
      </c>
      <c r="C202" s="5" t="s">
        <v>667</v>
      </c>
      <c r="D202" s="5" t="s">
        <v>66</v>
      </c>
      <c r="E202" s="5" t="s">
        <v>41</v>
      </c>
      <c r="F202" s="6">
        <v>20104.457999999999</v>
      </c>
      <c r="G202" s="6">
        <v>20442.988000000001</v>
      </c>
      <c r="H202" s="6">
        <v>20870.583999999999</v>
      </c>
      <c r="I202" s="6">
        <v>21266.547999999999</v>
      </c>
      <c r="J202" s="6">
        <v>21681.951000000001</v>
      </c>
      <c r="K202" s="6">
        <v>22111.393</v>
      </c>
      <c r="L202" s="6">
        <v>22684.51</v>
      </c>
      <c r="M202" s="6">
        <v>23140.830999999998</v>
      </c>
      <c r="N202" s="6">
        <v>23454.624</v>
      </c>
      <c r="O202" s="6">
        <v>23663.239000000001</v>
      </c>
      <c r="P202" s="6">
        <v>23839</v>
      </c>
      <c r="Q202" s="6">
        <v>23959.438999999998</v>
      </c>
      <c r="R202" s="6">
        <v>24052.998</v>
      </c>
      <c r="S202" s="6">
        <v>24289.98</v>
      </c>
      <c r="T202" s="6">
        <v>24508.777999999998</v>
      </c>
      <c r="U202" s="6">
        <v>24895.602999999999</v>
      </c>
      <c r="V202" s="6">
        <v>25272.506000000001</v>
      </c>
      <c r="W202" s="6">
        <v>25734.611000000001</v>
      </c>
      <c r="X202" s="6">
        <v>26235.13</v>
      </c>
      <c r="Y202" s="6">
        <v>26610.116999999998</v>
      </c>
      <c r="Z202" s="6">
        <v>3734.5419999999999</v>
      </c>
      <c r="AA202" s="7">
        <v>0.18576000000000001</v>
      </c>
      <c r="AB202" s="6">
        <v>2771.1170000000002</v>
      </c>
      <c r="AC202" s="7">
        <v>0.11624</v>
      </c>
    </row>
    <row r="203" spans="1:29" hidden="1" x14ac:dyDescent="0.2">
      <c r="A203" s="5" t="s">
        <v>668</v>
      </c>
      <c r="B203" s="5" t="s">
        <v>669</v>
      </c>
      <c r="C203" s="5" t="s">
        <v>670</v>
      </c>
      <c r="D203" s="5" t="s">
        <v>40</v>
      </c>
      <c r="E203" s="5" t="s">
        <v>41</v>
      </c>
      <c r="F203" s="6">
        <v>3182.1149999999998</v>
      </c>
      <c r="G203" s="6">
        <v>3262.2550000000001</v>
      </c>
      <c r="H203" s="6">
        <v>3348.0520000000001</v>
      </c>
      <c r="I203" s="6">
        <v>3439.6480000000001</v>
      </c>
      <c r="J203" s="6">
        <v>3548.886</v>
      </c>
      <c r="K203" s="6">
        <v>3670.83</v>
      </c>
      <c r="L203" s="6">
        <v>3809.1439999999998</v>
      </c>
      <c r="M203" s="6">
        <v>3952.4969999999998</v>
      </c>
      <c r="N203" s="6">
        <v>4077.9540000000002</v>
      </c>
      <c r="O203" s="6">
        <v>4158.8059999999996</v>
      </c>
      <c r="P203" s="6">
        <v>4217</v>
      </c>
      <c r="Q203" s="6">
        <v>4242.7839999999997</v>
      </c>
      <c r="R203" s="6">
        <v>4254.1120000000001</v>
      </c>
      <c r="S203" s="6">
        <v>4252.7529999999997</v>
      </c>
      <c r="T203" s="6">
        <v>4270.0600000000004</v>
      </c>
      <c r="U203" s="6">
        <v>4298.0200000000004</v>
      </c>
      <c r="V203" s="6">
        <v>4308.1099999999997</v>
      </c>
      <c r="W203" s="6">
        <v>4349.2240000000002</v>
      </c>
      <c r="X203" s="6">
        <v>4391.8360000000002</v>
      </c>
      <c r="Y203" s="6">
        <v>4405.4129999999996</v>
      </c>
      <c r="Z203" s="6">
        <v>1034.885</v>
      </c>
      <c r="AA203" s="7">
        <v>0.32522000000000001</v>
      </c>
      <c r="AB203" s="6">
        <v>188.41300000000001</v>
      </c>
      <c r="AC203" s="7">
        <v>4.4679999999999997E-2</v>
      </c>
    </row>
    <row r="204" spans="1:29" hidden="1" x14ac:dyDescent="0.2">
      <c r="A204" s="5" t="s">
        <v>671</v>
      </c>
      <c r="B204" s="5" t="s">
        <v>672</v>
      </c>
      <c r="C204" s="5" t="s">
        <v>673</v>
      </c>
      <c r="D204" s="5" t="s">
        <v>62</v>
      </c>
      <c r="E204" s="5" t="s">
        <v>41</v>
      </c>
      <c r="F204" s="6">
        <v>967.92399999999998</v>
      </c>
      <c r="G204" s="6">
        <v>968.21400000000006</v>
      </c>
      <c r="H204" s="6">
        <v>967.52</v>
      </c>
      <c r="I204" s="6">
        <v>961.93899999999996</v>
      </c>
      <c r="J204" s="6">
        <v>957.33799999999997</v>
      </c>
      <c r="K204" s="6">
        <v>958.61400000000003</v>
      </c>
      <c r="L204" s="6">
        <v>958.91</v>
      </c>
      <c r="M204" s="6">
        <v>958.22400000000005</v>
      </c>
      <c r="N204" s="6">
        <v>958.51900000000001</v>
      </c>
      <c r="O204" s="6">
        <v>960.75699999999995</v>
      </c>
      <c r="P204" s="6">
        <v>963</v>
      </c>
      <c r="Q204" s="6">
        <v>959.96900000000005</v>
      </c>
      <c r="R204" s="6">
        <v>960.75099999999998</v>
      </c>
      <c r="S204" s="6">
        <v>957.94200000000001</v>
      </c>
      <c r="T204" s="6">
        <v>952.81299999999999</v>
      </c>
      <c r="U204" s="6">
        <v>960.84100000000001</v>
      </c>
      <c r="V204" s="6">
        <v>949.07299999999998</v>
      </c>
      <c r="W204" s="6">
        <v>947.21100000000001</v>
      </c>
      <c r="X204" s="6">
        <v>957.89099999999996</v>
      </c>
      <c r="Y204" s="6">
        <v>961.93799999999999</v>
      </c>
      <c r="Z204" s="6">
        <v>-4.9240000000000004</v>
      </c>
      <c r="AA204" s="7" t="s">
        <v>1371</v>
      </c>
      <c r="AB204" s="6">
        <v>-1.0620000000000001</v>
      </c>
      <c r="AC204" s="7" t="s">
        <v>1372</v>
      </c>
    </row>
    <row r="205" spans="1:29" hidden="1" x14ac:dyDescent="0.2">
      <c r="A205" s="5" t="s">
        <v>676</v>
      </c>
      <c r="B205" s="5" t="s">
        <v>677</v>
      </c>
      <c r="C205" s="5" t="s">
        <v>678</v>
      </c>
      <c r="D205" s="5" t="s">
        <v>102</v>
      </c>
      <c r="E205" s="5" t="s">
        <v>41</v>
      </c>
      <c r="F205" s="6">
        <v>12194.668</v>
      </c>
      <c r="G205" s="6">
        <v>12244.146000000001</v>
      </c>
      <c r="H205" s="6">
        <v>12315.147000000001</v>
      </c>
      <c r="I205" s="6">
        <v>12386.525</v>
      </c>
      <c r="J205" s="6">
        <v>12490.224</v>
      </c>
      <c r="K205" s="6">
        <v>12643.888999999999</v>
      </c>
      <c r="L205" s="6">
        <v>12854.737999999999</v>
      </c>
      <c r="M205" s="6">
        <v>12982.531000000001</v>
      </c>
      <c r="N205" s="6">
        <v>13129.797</v>
      </c>
      <c r="O205" s="6">
        <v>13186.198</v>
      </c>
      <c r="P205" s="6">
        <v>13209</v>
      </c>
      <c r="Q205" s="6">
        <v>13260.759</v>
      </c>
      <c r="R205" s="6">
        <v>13282.474</v>
      </c>
      <c r="S205" s="6">
        <v>13297.978999999999</v>
      </c>
      <c r="T205" s="6">
        <v>13265.467000000001</v>
      </c>
      <c r="U205" s="6">
        <v>13297.484</v>
      </c>
      <c r="V205" s="6">
        <v>13387.916999999999</v>
      </c>
      <c r="W205" s="6">
        <v>13460.967000000001</v>
      </c>
      <c r="X205" s="6">
        <v>13464.602999999999</v>
      </c>
      <c r="Y205" s="6">
        <v>13579.369000000001</v>
      </c>
      <c r="Z205" s="6">
        <v>1014.332</v>
      </c>
      <c r="AA205" s="7">
        <v>8.3180000000000004E-2</v>
      </c>
      <c r="AB205" s="6">
        <v>370.36900000000003</v>
      </c>
      <c r="AC205" s="7">
        <v>2.8039999999999999E-2</v>
      </c>
    </row>
    <row r="206" spans="1:29" hidden="1" x14ac:dyDescent="0.2">
      <c r="A206" s="5" t="s">
        <v>679</v>
      </c>
      <c r="B206" s="5" t="s">
        <v>680</v>
      </c>
      <c r="C206" s="5" t="s">
        <v>681</v>
      </c>
      <c r="D206" s="5" t="s">
        <v>102</v>
      </c>
      <c r="E206" s="5" t="s">
        <v>41</v>
      </c>
      <c r="F206" s="6">
        <v>5920.6809999999996</v>
      </c>
      <c r="G206" s="6">
        <v>6029.03</v>
      </c>
      <c r="H206" s="6">
        <v>6156.067</v>
      </c>
      <c r="I206" s="6">
        <v>6219.3890000000001</v>
      </c>
      <c r="J206" s="6">
        <v>6330.7579999999998</v>
      </c>
      <c r="K206" s="6">
        <v>6506.6109999999999</v>
      </c>
      <c r="L206" s="6">
        <v>6649.0810000000001</v>
      </c>
      <c r="M206" s="6">
        <v>6775.8540000000003</v>
      </c>
      <c r="N206" s="6">
        <v>6898.5460000000003</v>
      </c>
      <c r="O206" s="6">
        <v>6962.6629999999996</v>
      </c>
      <c r="P206" s="6">
        <v>7021</v>
      </c>
      <c r="Q206" s="6">
        <v>7082.0460000000003</v>
      </c>
      <c r="R206" s="6">
        <v>7105.3530000000001</v>
      </c>
      <c r="S206" s="6">
        <v>7097.1970000000001</v>
      </c>
      <c r="T206" s="6">
        <v>7179.2430000000004</v>
      </c>
      <c r="U206" s="6">
        <v>7211.8050000000003</v>
      </c>
      <c r="V206" s="6">
        <v>7288.1660000000002</v>
      </c>
      <c r="W206" s="6">
        <v>7297.7030000000004</v>
      </c>
      <c r="X206" s="6">
        <v>7344.3220000000001</v>
      </c>
      <c r="Y206" s="6">
        <v>7386.6220000000003</v>
      </c>
      <c r="Z206" s="6">
        <v>1100.319</v>
      </c>
      <c r="AA206" s="7">
        <v>0.18584000000000001</v>
      </c>
      <c r="AB206" s="6">
        <v>365.62200000000001</v>
      </c>
      <c r="AC206" s="7">
        <v>5.2080000000000001E-2</v>
      </c>
    </row>
    <row r="207" spans="1:29" hidden="1" x14ac:dyDescent="0.2">
      <c r="A207" s="5" t="s">
        <v>682</v>
      </c>
      <c r="B207" s="5" t="s">
        <v>683</v>
      </c>
      <c r="C207" s="5" t="s">
        <v>684</v>
      </c>
      <c r="D207" s="5" t="s">
        <v>62</v>
      </c>
      <c r="E207" s="5" t="s">
        <v>41</v>
      </c>
      <c r="F207" s="6">
        <v>489.23500000000001</v>
      </c>
      <c r="G207" s="6">
        <v>481.59199999999998</v>
      </c>
      <c r="H207" s="6">
        <v>474.83499999999998</v>
      </c>
      <c r="I207" s="6">
        <v>469.07900000000001</v>
      </c>
      <c r="J207" s="6">
        <v>466.71499999999997</v>
      </c>
      <c r="K207" s="6">
        <v>467.19200000000001</v>
      </c>
      <c r="L207" s="6">
        <v>461.57299999999998</v>
      </c>
      <c r="M207" s="6">
        <v>455.71300000000002</v>
      </c>
      <c r="N207" s="6">
        <v>449.93599999999998</v>
      </c>
      <c r="O207" s="6">
        <v>444.25099999999998</v>
      </c>
      <c r="P207" s="6">
        <v>436</v>
      </c>
      <c r="Q207" s="6">
        <v>436.98599999999999</v>
      </c>
      <c r="R207" s="6">
        <v>437.541</v>
      </c>
      <c r="S207" s="6">
        <v>439.12700000000001</v>
      </c>
      <c r="T207" s="6">
        <v>440.31599999999997</v>
      </c>
      <c r="U207" s="6">
        <v>441.26100000000002</v>
      </c>
      <c r="V207" s="6">
        <v>435.928</v>
      </c>
      <c r="W207" s="6">
        <v>438.584</v>
      </c>
      <c r="X207" s="6">
        <v>439.149</v>
      </c>
      <c r="Y207" s="6">
        <v>444.17899999999997</v>
      </c>
      <c r="Z207" s="6">
        <v>-53.234999999999999</v>
      </c>
      <c r="AA207" s="7" t="s">
        <v>1373</v>
      </c>
      <c r="AB207" s="6">
        <v>8.1790000000000003</v>
      </c>
      <c r="AC207" s="7">
        <v>1.8759999999999999E-2</v>
      </c>
    </row>
    <row r="208" spans="1:29" hidden="1" x14ac:dyDescent="0.2">
      <c r="A208" s="5" t="s">
        <v>686</v>
      </c>
      <c r="B208" s="5" t="s">
        <v>687</v>
      </c>
      <c r="C208" s="5" t="s">
        <v>688</v>
      </c>
      <c r="D208" s="5" t="s">
        <v>62</v>
      </c>
      <c r="E208" s="5" t="s">
        <v>41</v>
      </c>
      <c r="F208" s="6">
        <v>3667.6930000000002</v>
      </c>
      <c r="G208" s="6">
        <v>3713.5070000000001</v>
      </c>
      <c r="H208" s="6">
        <v>3763.1680000000001</v>
      </c>
      <c r="I208" s="6">
        <v>3831.7249999999999</v>
      </c>
      <c r="J208" s="6">
        <v>3894.4059999999999</v>
      </c>
      <c r="K208" s="6">
        <v>3956.7530000000002</v>
      </c>
      <c r="L208" s="6">
        <v>4007.9659999999999</v>
      </c>
      <c r="M208" s="6">
        <v>4052.5819999999999</v>
      </c>
      <c r="N208" s="6">
        <v>4104.4690000000001</v>
      </c>
      <c r="O208" s="6">
        <v>4174.1180000000004</v>
      </c>
      <c r="P208" s="6">
        <v>4246</v>
      </c>
      <c r="Q208" s="6">
        <v>4261.4250000000002</v>
      </c>
      <c r="R208" s="6">
        <v>4288.6480000000001</v>
      </c>
      <c r="S208" s="6">
        <v>4302.152</v>
      </c>
      <c r="T208" s="6">
        <v>4321.9650000000001</v>
      </c>
      <c r="U208" s="6">
        <v>4342.4870000000001</v>
      </c>
      <c r="V208" s="6">
        <v>4400.7569999999996</v>
      </c>
      <c r="W208" s="6">
        <v>4447.0029999999997</v>
      </c>
      <c r="X208" s="6">
        <v>4540.9340000000002</v>
      </c>
      <c r="Y208" s="6">
        <v>4565.0200000000004</v>
      </c>
      <c r="Z208" s="6">
        <v>578.30700000000002</v>
      </c>
      <c r="AA208" s="7">
        <v>0.15767999999999999</v>
      </c>
      <c r="AB208" s="6">
        <v>319.02</v>
      </c>
      <c r="AC208" s="7">
        <v>7.5130000000000002E-2</v>
      </c>
    </row>
    <row r="209" spans="1:29" hidden="1" x14ac:dyDescent="0.2">
      <c r="A209" s="5" t="s">
        <v>689</v>
      </c>
      <c r="B209" s="5" t="s">
        <v>690</v>
      </c>
      <c r="C209" s="5" t="s">
        <v>691</v>
      </c>
      <c r="D209" s="5" t="s">
        <v>49</v>
      </c>
      <c r="E209" s="5" t="s">
        <v>41</v>
      </c>
      <c r="F209" s="6">
        <v>9741.6890000000003</v>
      </c>
      <c r="G209" s="6">
        <v>9810.6859999999997</v>
      </c>
      <c r="H209" s="6">
        <v>9994.4599999999991</v>
      </c>
      <c r="I209" s="6">
        <v>10270.633</v>
      </c>
      <c r="J209" s="6">
        <v>10545.391</v>
      </c>
      <c r="K209" s="6">
        <v>10806.386</v>
      </c>
      <c r="L209" s="6">
        <v>11096.977999999999</v>
      </c>
      <c r="M209" s="6">
        <v>11255.516</v>
      </c>
      <c r="N209" s="6">
        <v>11575.121999999999</v>
      </c>
      <c r="O209" s="6">
        <v>11544.743</v>
      </c>
      <c r="P209" s="6">
        <v>11919</v>
      </c>
      <c r="Q209" s="6">
        <v>11945.684999999999</v>
      </c>
      <c r="R209" s="6">
        <v>11994.753000000001</v>
      </c>
      <c r="S209" s="6">
        <v>12209.262000000001</v>
      </c>
      <c r="T209" s="6">
        <v>12542.656000000001</v>
      </c>
      <c r="U209" s="6">
        <v>12674.429</v>
      </c>
      <c r="V209" s="6">
        <v>12930.302</v>
      </c>
      <c r="W209" s="6">
        <v>13254.882</v>
      </c>
      <c r="X209" s="6">
        <v>13428.585999999999</v>
      </c>
      <c r="Y209" s="6">
        <v>13600.281999999999</v>
      </c>
      <c r="Z209" s="6">
        <v>2177.3110000000001</v>
      </c>
      <c r="AA209" s="7">
        <v>0.2235</v>
      </c>
      <c r="AB209" s="6">
        <v>1681.2819999999999</v>
      </c>
      <c r="AC209" s="7">
        <v>0.14105999999999999</v>
      </c>
    </row>
    <row r="210" spans="1:29" hidden="1" x14ac:dyDescent="0.2">
      <c r="A210" s="5" t="s">
        <v>692</v>
      </c>
      <c r="B210" s="5" t="s">
        <v>693</v>
      </c>
      <c r="C210" s="5" t="s">
        <v>694</v>
      </c>
      <c r="D210" s="5" t="s">
        <v>66</v>
      </c>
      <c r="E210" s="5" t="s">
        <v>41</v>
      </c>
      <c r="F210" s="6">
        <v>35700.879000000001</v>
      </c>
      <c r="G210" s="6">
        <v>36505.417000000001</v>
      </c>
      <c r="H210" s="6">
        <v>37469.243999999999</v>
      </c>
      <c r="I210" s="6">
        <v>38376.938000000002</v>
      </c>
      <c r="J210" s="6">
        <v>39320.294000000002</v>
      </c>
      <c r="K210" s="6">
        <v>40289.964</v>
      </c>
      <c r="L210" s="6">
        <v>41523.116999999998</v>
      </c>
      <c r="M210" s="6">
        <v>42545.514999999999</v>
      </c>
      <c r="N210" s="6">
        <v>43305.565999999999</v>
      </c>
      <c r="O210" s="6">
        <v>43869.603000000003</v>
      </c>
      <c r="P210" s="6">
        <v>44370</v>
      </c>
      <c r="Q210" s="6">
        <v>44564.648999999998</v>
      </c>
      <c r="R210" s="6">
        <v>44812.11</v>
      </c>
      <c r="S210" s="6">
        <v>45160.591</v>
      </c>
      <c r="T210" s="6">
        <v>45719.686000000002</v>
      </c>
      <c r="U210" s="6">
        <v>46157.817000000003</v>
      </c>
      <c r="V210" s="6">
        <v>46769.584000000003</v>
      </c>
      <c r="W210" s="6">
        <v>47565.071000000004</v>
      </c>
      <c r="X210" s="6">
        <v>48417.415999999997</v>
      </c>
      <c r="Y210" s="6">
        <v>49246.709000000003</v>
      </c>
      <c r="Z210" s="6">
        <v>8669.1209999999992</v>
      </c>
      <c r="AA210" s="7">
        <v>0.24282999999999999</v>
      </c>
      <c r="AB210" s="6">
        <v>4876.7089999999998</v>
      </c>
      <c r="AC210" s="7">
        <v>0.10990999999999999</v>
      </c>
    </row>
    <row r="211" spans="1:29" hidden="1" x14ac:dyDescent="0.2">
      <c r="A211" s="5" t="s">
        <v>695</v>
      </c>
      <c r="B211" s="5" t="s">
        <v>696</v>
      </c>
      <c r="C211" s="5" t="s">
        <v>697</v>
      </c>
      <c r="D211" s="5" t="s">
        <v>102</v>
      </c>
      <c r="E211" s="5" t="s">
        <v>41</v>
      </c>
      <c r="F211" s="6">
        <v>87.006</v>
      </c>
      <c r="G211" s="6">
        <v>86.283000000000001</v>
      </c>
      <c r="H211" s="6">
        <v>85.82</v>
      </c>
      <c r="I211" s="6">
        <v>84.48</v>
      </c>
      <c r="J211" s="6">
        <v>83.805000000000007</v>
      </c>
      <c r="K211" s="6">
        <v>83.965000000000003</v>
      </c>
      <c r="L211" s="6">
        <v>83.66</v>
      </c>
      <c r="M211" s="6">
        <v>83.146000000000001</v>
      </c>
      <c r="N211" s="6">
        <v>82.569000000000003</v>
      </c>
      <c r="O211" s="6">
        <v>81.302999999999997</v>
      </c>
      <c r="P211" s="6">
        <v>80</v>
      </c>
      <c r="Q211" s="6">
        <v>80</v>
      </c>
      <c r="R211" s="6">
        <v>81.003</v>
      </c>
      <c r="S211" s="6">
        <v>81.433999999999997</v>
      </c>
      <c r="T211" s="6">
        <v>81.433999999999997</v>
      </c>
      <c r="U211" s="6">
        <v>81.433999999999997</v>
      </c>
      <c r="V211" s="6">
        <v>81.372</v>
      </c>
      <c r="W211" s="6">
        <v>81.372</v>
      </c>
      <c r="X211" s="6">
        <v>81.372</v>
      </c>
      <c r="Y211" s="6">
        <v>82.165000000000006</v>
      </c>
      <c r="Z211" s="6">
        <v>-7.0060000000000002</v>
      </c>
      <c r="AA211" s="7" t="s">
        <v>1374</v>
      </c>
      <c r="AB211" s="6">
        <v>2.165</v>
      </c>
      <c r="AC211" s="7">
        <v>2.707E-2</v>
      </c>
    </row>
    <row r="212" spans="1:29" hidden="1" x14ac:dyDescent="0.2">
      <c r="A212" s="5" t="s">
        <v>698</v>
      </c>
      <c r="B212" s="5" t="s">
        <v>699</v>
      </c>
      <c r="C212" s="5" t="s">
        <v>700</v>
      </c>
      <c r="D212" s="5" t="s">
        <v>102</v>
      </c>
      <c r="E212" s="5" t="s">
        <v>41</v>
      </c>
      <c r="F212" s="6">
        <v>688.96500000000003</v>
      </c>
      <c r="G212" s="6">
        <v>701.29600000000005</v>
      </c>
      <c r="H212" s="6">
        <v>715.89200000000005</v>
      </c>
      <c r="I212" s="6">
        <v>723.03599999999994</v>
      </c>
      <c r="J212" s="6">
        <v>735.86400000000003</v>
      </c>
      <c r="K212" s="6">
        <v>756.11</v>
      </c>
      <c r="L212" s="6">
        <v>772.48900000000003</v>
      </c>
      <c r="M212" s="6">
        <v>787.03800000000001</v>
      </c>
      <c r="N212" s="6">
        <v>801.16899999999998</v>
      </c>
      <c r="O212" s="6">
        <v>808.47799999999995</v>
      </c>
      <c r="P212" s="6">
        <v>815</v>
      </c>
      <c r="Q212" s="6">
        <v>823.822</v>
      </c>
      <c r="R212" s="6">
        <v>829.25400000000002</v>
      </c>
      <c r="S212" s="6">
        <v>833.28700000000003</v>
      </c>
      <c r="T212" s="6">
        <v>843.84</v>
      </c>
      <c r="U212" s="6">
        <v>846.68</v>
      </c>
      <c r="V212" s="6">
        <v>838.59299999999996</v>
      </c>
      <c r="W212" s="6">
        <v>843.67</v>
      </c>
      <c r="X212" s="6">
        <v>850.197</v>
      </c>
      <c r="Y212" s="6">
        <v>859.47400000000005</v>
      </c>
      <c r="Z212" s="6">
        <v>126.035</v>
      </c>
      <c r="AA212" s="7">
        <v>0.18293000000000001</v>
      </c>
      <c r="AB212" s="6">
        <v>44.473999999999997</v>
      </c>
      <c r="AC212" s="7">
        <v>5.457E-2</v>
      </c>
    </row>
    <row r="213" spans="1:29" hidden="1" x14ac:dyDescent="0.2">
      <c r="A213" s="5" t="s">
        <v>701</v>
      </c>
      <c r="B213" s="5" t="s">
        <v>702</v>
      </c>
      <c r="C213" s="5" t="s">
        <v>703</v>
      </c>
      <c r="D213" s="5" t="s">
        <v>102</v>
      </c>
      <c r="E213" s="5" t="s">
        <v>41</v>
      </c>
      <c r="F213" s="6">
        <v>2532.5309999999999</v>
      </c>
      <c r="G213" s="6">
        <v>2523.7379999999998</v>
      </c>
      <c r="H213" s="6">
        <v>2519.634</v>
      </c>
      <c r="I213" s="6">
        <v>2514.4960000000001</v>
      </c>
      <c r="J213" s="6">
        <v>2516.567</v>
      </c>
      <c r="K213" s="6">
        <v>2529.2620000000002</v>
      </c>
      <c r="L213" s="6">
        <v>2552.1320000000001</v>
      </c>
      <c r="M213" s="6">
        <v>2558.66</v>
      </c>
      <c r="N213" s="6">
        <v>2568.7640000000001</v>
      </c>
      <c r="O213" s="6">
        <v>2560.96</v>
      </c>
      <c r="P213" s="6">
        <v>2547</v>
      </c>
      <c r="Q213" s="6">
        <v>2525.5149999999999</v>
      </c>
      <c r="R213" s="6">
        <v>2549.8220000000001</v>
      </c>
      <c r="S213" s="6">
        <v>2551.8090000000002</v>
      </c>
      <c r="T213" s="6">
        <v>2561.4960000000001</v>
      </c>
      <c r="U213" s="6">
        <v>2561.1849999999999</v>
      </c>
      <c r="V213" s="6">
        <v>2575.8620000000001</v>
      </c>
      <c r="W213" s="6">
        <v>2583.2600000000002</v>
      </c>
      <c r="X213" s="6">
        <v>2598.9859999999999</v>
      </c>
      <c r="Y213" s="6">
        <v>2610.8180000000002</v>
      </c>
      <c r="Z213" s="6">
        <v>14.468999999999999</v>
      </c>
      <c r="AA213" s="7">
        <v>5.7099999999999998E-3</v>
      </c>
      <c r="AB213" s="6">
        <v>63.817999999999998</v>
      </c>
      <c r="AC213" s="7">
        <v>2.5059999999999999E-2</v>
      </c>
    </row>
    <row r="214" spans="1:29" hidden="1" x14ac:dyDescent="0.2">
      <c r="A214" s="5" t="s">
        <v>705</v>
      </c>
      <c r="B214" s="5" t="s">
        <v>706</v>
      </c>
      <c r="C214" s="5" t="s">
        <v>707</v>
      </c>
      <c r="D214" s="5" t="s">
        <v>106</v>
      </c>
      <c r="E214" s="5" t="s">
        <v>41</v>
      </c>
      <c r="F214" s="6">
        <v>3081.9740000000002</v>
      </c>
      <c r="G214" s="6">
        <v>3123.66</v>
      </c>
      <c r="H214" s="6">
        <v>3158.3310000000001</v>
      </c>
      <c r="I214" s="6">
        <v>3173.3960000000002</v>
      </c>
      <c r="J214" s="6">
        <v>3224.152</v>
      </c>
      <c r="K214" s="6">
        <v>3261.4430000000002</v>
      </c>
      <c r="L214" s="6">
        <v>3325.0259999999998</v>
      </c>
      <c r="M214" s="6">
        <v>3404.2809999999999</v>
      </c>
      <c r="N214" s="6">
        <v>3492.4470000000001</v>
      </c>
      <c r="O214" s="6">
        <v>3558.0680000000002</v>
      </c>
      <c r="P214" s="6">
        <v>3609</v>
      </c>
      <c r="Q214" s="6">
        <v>3685.7109999999998</v>
      </c>
      <c r="R214" s="6">
        <v>3729.6370000000002</v>
      </c>
      <c r="S214" s="6">
        <v>3760.8530000000001</v>
      </c>
      <c r="T214" s="6">
        <v>3829.5329999999999</v>
      </c>
      <c r="U214" s="6">
        <v>3863.6640000000002</v>
      </c>
      <c r="V214" s="6">
        <v>3892.0659999999998</v>
      </c>
      <c r="W214" s="6">
        <v>3953.3719999999998</v>
      </c>
      <c r="X214" s="6">
        <v>3995.5590000000002</v>
      </c>
      <c r="Y214" s="6">
        <v>4121.357</v>
      </c>
      <c r="Z214" s="6">
        <v>527.02599999999995</v>
      </c>
      <c r="AA214" s="7">
        <v>0.17100000000000001</v>
      </c>
      <c r="AB214" s="6">
        <v>512.35699999999997</v>
      </c>
      <c r="AC214" s="7">
        <v>0.14197000000000001</v>
      </c>
    </row>
    <row r="215" spans="1:29" hidden="1" x14ac:dyDescent="0.2">
      <c r="A215" s="5" t="s">
        <v>708</v>
      </c>
      <c r="B215" s="5" t="s">
        <v>709</v>
      </c>
      <c r="C215" s="5" t="s">
        <v>710</v>
      </c>
      <c r="D215" s="5" t="s">
        <v>40</v>
      </c>
      <c r="E215" s="5" t="s">
        <v>41</v>
      </c>
      <c r="F215" s="6">
        <v>1476.213</v>
      </c>
      <c r="G215" s="6">
        <v>1508.4359999999999</v>
      </c>
      <c r="H215" s="6">
        <v>1549.9079999999999</v>
      </c>
      <c r="I215" s="6">
        <v>1591.7270000000001</v>
      </c>
      <c r="J215" s="6">
        <v>1638.866</v>
      </c>
      <c r="K215" s="6">
        <v>1697.4880000000001</v>
      </c>
      <c r="L215" s="6">
        <v>1745.345</v>
      </c>
      <c r="M215" s="6">
        <v>1800.3430000000001</v>
      </c>
      <c r="N215" s="6">
        <v>1853.64</v>
      </c>
      <c r="O215" s="6">
        <v>1901.787</v>
      </c>
      <c r="P215" s="6">
        <v>1936</v>
      </c>
      <c r="Q215" s="6">
        <v>1950.8720000000001</v>
      </c>
      <c r="R215" s="6">
        <v>1957.0309999999999</v>
      </c>
      <c r="S215" s="6">
        <v>1965.3979999999999</v>
      </c>
      <c r="T215" s="6">
        <v>1974.6020000000001</v>
      </c>
      <c r="U215" s="6">
        <v>1991.672</v>
      </c>
      <c r="V215" s="6">
        <v>2007.2170000000001</v>
      </c>
      <c r="W215" s="6">
        <v>2030.6510000000001</v>
      </c>
      <c r="X215" s="6">
        <v>2070.8519999999999</v>
      </c>
      <c r="Y215" s="6">
        <v>2122.7719999999999</v>
      </c>
      <c r="Z215" s="6">
        <v>459.78699999999998</v>
      </c>
      <c r="AA215" s="7">
        <v>0.31146000000000001</v>
      </c>
      <c r="AB215" s="6">
        <v>186.77199999999999</v>
      </c>
      <c r="AC215" s="7">
        <v>9.647E-2</v>
      </c>
    </row>
    <row r="216" spans="1:29" hidden="1" x14ac:dyDescent="0.2">
      <c r="A216" s="5" t="s">
        <v>711</v>
      </c>
      <c r="B216" s="5" t="s">
        <v>712</v>
      </c>
      <c r="C216" s="5" t="s">
        <v>713</v>
      </c>
      <c r="D216" s="5" t="s">
        <v>40</v>
      </c>
      <c r="E216" s="5" t="s">
        <v>41</v>
      </c>
      <c r="F216" s="6">
        <v>1556.556</v>
      </c>
      <c r="G216" s="6">
        <v>1547.0619999999999</v>
      </c>
      <c r="H216" s="6">
        <v>1534.5989999999999</v>
      </c>
      <c r="I216" s="6">
        <v>1510.325</v>
      </c>
      <c r="J216" s="6">
        <v>1504.171</v>
      </c>
      <c r="K216" s="6">
        <v>1501.6990000000001</v>
      </c>
      <c r="L216" s="6">
        <v>1515.511</v>
      </c>
      <c r="M216" s="6">
        <v>1500.0309999999999</v>
      </c>
      <c r="N216" s="6">
        <v>1493.193</v>
      </c>
      <c r="O216" s="6">
        <v>1493.1010000000001</v>
      </c>
      <c r="P216" s="6">
        <v>1488</v>
      </c>
      <c r="Q216" s="6">
        <v>1485.598</v>
      </c>
      <c r="R216" s="6">
        <v>1489.1469999999999</v>
      </c>
      <c r="S216" s="6">
        <v>1491.002</v>
      </c>
      <c r="T216" s="6">
        <v>1492.2429999999999</v>
      </c>
      <c r="U216" s="6">
        <v>1493.13</v>
      </c>
      <c r="V216" s="6">
        <v>1492.886</v>
      </c>
      <c r="W216" s="6">
        <v>1478.6420000000001</v>
      </c>
      <c r="X216" s="6">
        <v>1474.164</v>
      </c>
      <c r="Y216" s="6">
        <v>1472.364</v>
      </c>
      <c r="Z216" s="6">
        <v>-68.555999999999997</v>
      </c>
      <c r="AA216" s="7" t="s">
        <v>1375</v>
      </c>
      <c r="AB216" s="6">
        <v>-15.635999999999999</v>
      </c>
      <c r="AC216" s="7" t="s">
        <v>1376</v>
      </c>
    </row>
    <row r="217" spans="1:29" hidden="1" x14ac:dyDescent="0.2">
      <c r="A217" s="5" t="s">
        <v>716</v>
      </c>
      <c r="B217" s="5" t="s">
        <v>717</v>
      </c>
      <c r="C217" s="5" t="s">
        <v>718</v>
      </c>
      <c r="D217" s="5" t="s">
        <v>49</v>
      </c>
      <c r="E217" s="5" t="s">
        <v>41</v>
      </c>
      <c r="F217" s="6">
        <v>1317.885</v>
      </c>
      <c r="G217" s="6">
        <v>1346.4159999999999</v>
      </c>
      <c r="H217" s="6">
        <v>1369.009</v>
      </c>
      <c r="I217" s="6">
        <v>1385.521</v>
      </c>
      <c r="J217" s="6">
        <v>1414.0509999999999</v>
      </c>
      <c r="K217" s="6">
        <v>1446.336</v>
      </c>
      <c r="L217" s="6">
        <v>1481.404</v>
      </c>
      <c r="M217" s="6">
        <v>1516.6790000000001</v>
      </c>
      <c r="N217" s="6">
        <v>1550.4839999999999</v>
      </c>
      <c r="O217" s="6">
        <v>1577.008</v>
      </c>
      <c r="P217" s="6">
        <v>1598</v>
      </c>
      <c r="Q217" s="6">
        <v>1609.201</v>
      </c>
      <c r="R217" s="6">
        <v>1617.172</v>
      </c>
      <c r="S217" s="6">
        <v>1625.4649999999999</v>
      </c>
      <c r="T217" s="6">
        <v>1631.029</v>
      </c>
      <c r="U217" s="6">
        <v>1641.0640000000001</v>
      </c>
      <c r="V217" s="6">
        <v>1653.33</v>
      </c>
      <c r="W217" s="6">
        <v>1669.6859999999999</v>
      </c>
      <c r="X217" s="6">
        <v>1694.443</v>
      </c>
      <c r="Y217" s="6">
        <v>1711.2470000000001</v>
      </c>
      <c r="Z217" s="6">
        <v>280.11500000000001</v>
      </c>
      <c r="AA217" s="7">
        <v>0.21254999999999999</v>
      </c>
      <c r="AB217" s="6">
        <v>113.247</v>
      </c>
      <c r="AC217" s="7">
        <v>7.0870000000000002E-2</v>
      </c>
    </row>
    <row r="218" spans="1:29" hidden="1" x14ac:dyDescent="0.2">
      <c r="A218" s="5" t="s">
        <v>719</v>
      </c>
      <c r="B218" s="5" t="s">
        <v>720</v>
      </c>
      <c r="C218" s="5" t="s">
        <v>721</v>
      </c>
      <c r="D218" s="5" t="s">
        <v>66</v>
      </c>
      <c r="E218" s="5" t="s">
        <v>41</v>
      </c>
      <c r="F218" s="6">
        <v>39106.531000000003</v>
      </c>
      <c r="G218" s="6">
        <v>39722.392</v>
      </c>
      <c r="H218" s="6">
        <v>40416.47</v>
      </c>
      <c r="I218" s="6">
        <v>40853.108</v>
      </c>
      <c r="J218" s="6">
        <v>41304.294999999998</v>
      </c>
      <c r="K218" s="6">
        <v>41775.608999999997</v>
      </c>
      <c r="L218" s="6">
        <v>42659.692000000003</v>
      </c>
      <c r="M218" s="6">
        <v>43464.953000000001</v>
      </c>
      <c r="N218" s="6">
        <v>44171.307999999997</v>
      </c>
      <c r="O218" s="6">
        <v>44791.461000000003</v>
      </c>
      <c r="P218" s="6">
        <v>45526</v>
      </c>
      <c r="Q218" s="6">
        <v>46190.349000000002</v>
      </c>
      <c r="R218" s="6">
        <v>46760.743000000002</v>
      </c>
      <c r="S218" s="6">
        <v>47267.466999999997</v>
      </c>
      <c r="T218" s="6">
        <v>47666.49</v>
      </c>
      <c r="U218" s="6">
        <v>48268.591</v>
      </c>
      <c r="V218" s="6">
        <v>49299.957999999999</v>
      </c>
      <c r="W218" s="6">
        <v>49568.767</v>
      </c>
      <c r="X218" s="6">
        <v>49833.699000000001</v>
      </c>
      <c r="Y218" s="6">
        <v>50132.099000000002</v>
      </c>
      <c r="Z218" s="6">
        <v>6419.4690000000001</v>
      </c>
      <c r="AA218" s="7">
        <v>0.16414999999999999</v>
      </c>
      <c r="AB218" s="6">
        <v>4606.0990000000002</v>
      </c>
      <c r="AC218" s="7">
        <v>0.10118000000000001</v>
      </c>
    </row>
    <row r="219" spans="1:29" hidden="1" x14ac:dyDescent="0.2">
      <c r="A219" s="5" t="s">
        <v>722</v>
      </c>
      <c r="B219" s="5" t="s">
        <v>723</v>
      </c>
      <c r="C219" s="5" t="s">
        <v>724</v>
      </c>
      <c r="D219" s="5" t="s">
        <v>49</v>
      </c>
      <c r="E219" s="5" t="s">
        <v>41</v>
      </c>
      <c r="F219" s="6">
        <v>1231.961</v>
      </c>
      <c r="G219" s="6">
        <v>1264.672</v>
      </c>
      <c r="H219" s="6">
        <v>1290.5</v>
      </c>
      <c r="I219" s="6">
        <v>1313.92</v>
      </c>
      <c r="J219" s="6">
        <v>1328.3510000000001</v>
      </c>
      <c r="K219" s="6">
        <v>1355.2940000000001</v>
      </c>
      <c r="L219" s="6">
        <v>1386.4760000000001</v>
      </c>
      <c r="M219" s="6">
        <v>1410.9939999999999</v>
      </c>
      <c r="N219" s="6">
        <v>1440.7270000000001</v>
      </c>
      <c r="O219" s="6">
        <v>1468.527</v>
      </c>
      <c r="P219" s="6">
        <v>1488</v>
      </c>
      <c r="Q219" s="6">
        <v>1495.845</v>
      </c>
      <c r="R219" s="6">
        <v>1500.386</v>
      </c>
      <c r="S219" s="6">
        <v>1512.1849999999999</v>
      </c>
      <c r="T219" s="6">
        <v>1517.01</v>
      </c>
      <c r="U219" s="6">
        <v>1517.4760000000001</v>
      </c>
      <c r="V219" s="6">
        <v>1524.81</v>
      </c>
      <c r="W219" s="6">
        <v>1532.748</v>
      </c>
      <c r="X219" s="6">
        <v>1540.1579999999999</v>
      </c>
      <c r="Y219" s="6">
        <v>1551.1679999999999</v>
      </c>
      <c r="Z219" s="6">
        <v>256.03899999999999</v>
      </c>
      <c r="AA219" s="7">
        <v>0.20782999999999999</v>
      </c>
      <c r="AB219" s="6">
        <v>63.167999999999999</v>
      </c>
      <c r="AC219" s="7">
        <v>4.2450000000000002E-2</v>
      </c>
    </row>
    <row r="220" spans="1:29" hidden="1" x14ac:dyDescent="0.2">
      <c r="A220" s="5" t="s">
        <v>725</v>
      </c>
      <c r="B220" s="5" t="s">
        <v>726</v>
      </c>
      <c r="C220" s="5" t="s">
        <v>727</v>
      </c>
      <c r="D220" s="5" t="s">
        <v>62</v>
      </c>
      <c r="E220" s="5" t="s">
        <v>41</v>
      </c>
      <c r="F220" s="6">
        <v>19279.072</v>
      </c>
      <c r="G220" s="6">
        <v>19759.281999999999</v>
      </c>
      <c r="H220" s="6">
        <v>20259.516</v>
      </c>
      <c r="I220" s="6">
        <v>20862.923999999999</v>
      </c>
      <c r="J220" s="6">
        <v>21433.350999999999</v>
      </c>
      <c r="K220" s="6">
        <v>22004.136999999999</v>
      </c>
      <c r="L220" s="6">
        <v>22510.33</v>
      </c>
      <c r="M220" s="6">
        <v>22978.616999999998</v>
      </c>
      <c r="N220" s="6">
        <v>23488.312000000002</v>
      </c>
      <c r="O220" s="6">
        <v>24101.602999999999</v>
      </c>
      <c r="P220" s="6">
        <v>24729</v>
      </c>
      <c r="Q220" s="6">
        <v>25285.705999999998</v>
      </c>
      <c r="R220" s="6">
        <v>25869.257000000001</v>
      </c>
      <c r="S220" s="6">
        <v>26505.508000000002</v>
      </c>
      <c r="T220" s="6">
        <v>27016.717000000001</v>
      </c>
      <c r="U220" s="6">
        <v>27498.422999999999</v>
      </c>
      <c r="V220" s="6">
        <v>27542.440999999999</v>
      </c>
      <c r="W220" s="6">
        <v>27798.294999999998</v>
      </c>
      <c r="X220" s="6">
        <v>28625.118999999999</v>
      </c>
      <c r="Y220" s="6">
        <v>29252.373</v>
      </c>
      <c r="Z220" s="6">
        <v>5449.9279999999999</v>
      </c>
      <c r="AA220" s="7">
        <v>0.28269</v>
      </c>
      <c r="AB220" s="6">
        <v>4523.3729999999996</v>
      </c>
      <c r="AC220" s="7">
        <v>0.18292</v>
      </c>
    </row>
    <row r="221" spans="1:29" hidden="1" x14ac:dyDescent="0.2">
      <c r="A221" s="5" t="s">
        <v>728</v>
      </c>
      <c r="B221" s="5" t="s">
        <v>729</v>
      </c>
      <c r="C221" s="5" t="s">
        <v>730</v>
      </c>
      <c r="D221" s="5" t="s">
        <v>73</v>
      </c>
      <c r="E221" s="5" t="s">
        <v>41</v>
      </c>
      <c r="F221" s="6">
        <v>3656.8519999999999</v>
      </c>
      <c r="G221" s="6">
        <v>3785.9209999999998</v>
      </c>
      <c r="H221" s="6">
        <v>3966.1419999999998</v>
      </c>
      <c r="I221" s="6">
        <v>4113.7619999999997</v>
      </c>
      <c r="J221" s="6">
        <v>4284.8760000000002</v>
      </c>
      <c r="K221" s="6">
        <v>4433.6390000000001</v>
      </c>
      <c r="L221" s="6">
        <v>4593.2579999999998</v>
      </c>
      <c r="M221" s="6">
        <v>4729.0709999999999</v>
      </c>
      <c r="N221" s="6">
        <v>4849.62</v>
      </c>
      <c r="O221" s="6">
        <v>4948.5280000000002</v>
      </c>
      <c r="P221" s="6">
        <v>5014</v>
      </c>
      <c r="Q221" s="6">
        <v>5099.4660000000003</v>
      </c>
      <c r="R221" s="6">
        <v>5205.7299999999996</v>
      </c>
      <c r="S221" s="6">
        <v>5345.8249999999998</v>
      </c>
      <c r="T221" s="6">
        <v>5548.9610000000002</v>
      </c>
      <c r="U221" s="6">
        <v>5707.12</v>
      </c>
      <c r="V221" s="6">
        <v>6022.2330000000002</v>
      </c>
      <c r="W221" s="6">
        <v>6201.6289999999999</v>
      </c>
      <c r="X221" s="6">
        <v>6430.89</v>
      </c>
      <c r="Y221" s="6">
        <v>6976.4129999999996</v>
      </c>
      <c r="Z221" s="6">
        <v>1357.1479999999999</v>
      </c>
      <c r="AA221" s="7">
        <v>0.37112000000000001</v>
      </c>
      <c r="AB221" s="6">
        <v>1962.413</v>
      </c>
      <c r="AC221" s="7">
        <v>0.39139000000000002</v>
      </c>
    </row>
    <row r="222" spans="1:29" hidden="1" x14ac:dyDescent="0.2">
      <c r="A222" s="5" t="s">
        <v>731</v>
      </c>
      <c r="B222" s="5" t="s">
        <v>732</v>
      </c>
      <c r="C222" s="5" t="s">
        <v>733</v>
      </c>
      <c r="D222" s="5" t="s">
        <v>49</v>
      </c>
      <c r="E222" s="5" t="s">
        <v>41</v>
      </c>
      <c r="F222" s="6">
        <v>1051.192</v>
      </c>
      <c r="G222" s="6">
        <v>1053.067</v>
      </c>
      <c r="H222" s="6">
        <v>1052.259</v>
      </c>
      <c r="I222" s="6">
        <v>1047.069</v>
      </c>
      <c r="J222" s="6">
        <v>1057.5540000000001</v>
      </c>
      <c r="K222" s="6">
        <v>1053.1659999999999</v>
      </c>
      <c r="L222" s="6">
        <v>1042.2139999999999</v>
      </c>
      <c r="M222" s="6">
        <v>1043.2919999999999</v>
      </c>
      <c r="N222" s="6">
        <v>1043.1600000000001</v>
      </c>
      <c r="O222" s="6">
        <v>1040.944</v>
      </c>
      <c r="P222" s="6">
        <v>1044</v>
      </c>
      <c r="Q222" s="6">
        <v>1046.4469999999999</v>
      </c>
      <c r="R222" s="6">
        <v>1052.441</v>
      </c>
      <c r="S222" s="6">
        <v>1048.7909999999999</v>
      </c>
      <c r="T222" s="6">
        <v>1047.1420000000001</v>
      </c>
      <c r="U222" s="6">
        <v>1040.3209999999999</v>
      </c>
      <c r="V222" s="6">
        <v>1042.0350000000001</v>
      </c>
      <c r="W222" s="6">
        <v>1039.951</v>
      </c>
      <c r="X222" s="6">
        <v>1050.8140000000001</v>
      </c>
      <c r="Y222" s="6">
        <v>1049.9010000000001</v>
      </c>
      <c r="Z222" s="6">
        <v>-7.1920000000000002</v>
      </c>
      <c r="AA222" s="7" t="s">
        <v>1377</v>
      </c>
      <c r="AB222" s="6">
        <v>5.9009999999999998</v>
      </c>
      <c r="AC222" s="7">
        <v>5.6499999999999996E-3</v>
      </c>
    </row>
    <row r="223" spans="1:29" hidden="1" x14ac:dyDescent="0.2">
      <c r="A223" s="5" t="s">
        <v>736</v>
      </c>
      <c r="B223" s="5" t="s">
        <v>737</v>
      </c>
      <c r="C223" s="5" t="s">
        <v>738</v>
      </c>
      <c r="D223" s="5" t="s">
        <v>49</v>
      </c>
      <c r="E223" s="5" t="s">
        <v>41</v>
      </c>
      <c r="F223" s="6">
        <v>3420.5949999999998</v>
      </c>
      <c r="G223" s="6">
        <v>3494.0120000000002</v>
      </c>
      <c r="H223" s="6">
        <v>3575.0149999999999</v>
      </c>
      <c r="I223" s="6">
        <v>3657.9209999999998</v>
      </c>
      <c r="J223" s="6">
        <v>3726.12</v>
      </c>
      <c r="K223" s="6">
        <v>3821.5810000000001</v>
      </c>
      <c r="L223" s="6">
        <v>3934.2739999999999</v>
      </c>
      <c r="M223" s="6">
        <v>4037.1379999999999</v>
      </c>
      <c r="N223" s="6">
        <v>4134.9750000000004</v>
      </c>
      <c r="O223" s="6">
        <v>4224.4430000000002</v>
      </c>
      <c r="P223" s="6">
        <v>4299</v>
      </c>
      <c r="Q223" s="6">
        <v>4338.1040000000003</v>
      </c>
      <c r="R223" s="6">
        <v>4368.1869999999999</v>
      </c>
      <c r="S223" s="6">
        <v>4387.982</v>
      </c>
      <c r="T223" s="6">
        <v>4416.3339999999998</v>
      </c>
      <c r="U223" s="6">
        <v>4424.6109999999999</v>
      </c>
      <c r="V223" s="6">
        <v>4450.7290000000003</v>
      </c>
      <c r="W223" s="6">
        <v>4527.5349999999999</v>
      </c>
      <c r="X223" s="6">
        <v>4578.4210000000003</v>
      </c>
      <c r="Y223" s="6">
        <v>4610.6819999999998</v>
      </c>
      <c r="Z223" s="6">
        <v>878.40499999999997</v>
      </c>
      <c r="AA223" s="7">
        <v>0.25679999999999997</v>
      </c>
      <c r="AB223" s="6">
        <v>311.68200000000002</v>
      </c>
      <c r="AC223" s="7">
        <v>7.2499999999999995E-2</v>
      </c>
    </row>
    <row r="224" spans="1:29" hidden="1" x14ac:dyDescent="0.2">
      <c r="A224" s="5" t="s">
        <v>739</v>
      </c>
      <c r="B224" s="5" t="s">
        <v>740</v>
      </c>
      <c r="C224" s="5" t="s">
        <v>741</v>
      </c>
      <c r="D224" s="5" t="s">
        <v>66</v>
      </c>
      <c r="E224" s="5" t="s">
        <v>41</v>
      </c>
      <c r="F224" s="6">
        <v>5509.4459999999999</v>
      </c>
      <c r="G224" s="6">
        <v>5656.7110000000002</v>
      </c>
      <c r="H224" s="6">
        <v>5815.12</v>
      </c>
      <c r="I224" s="6">
        <v>5936.2830000000004</v>
      </c>
      <c r="J224" s="6">
        <v>6059.0029999999997</v>
      </c>
      <c r="K224" s="6">
        <v>6184.2039999999997</v>
      </c>
      <c r="L224" s="6">
        <v>6370.598</v>
      </c>
      <c r="M224" s="6">
        <v>6545.79</v>
      </c>
      <c r="N224" s="6">
        <v>6705.8630000000003</v>
      </c>
      <c r="O224" s="6">
        <v>6853.5969999999998</v>
      </c>
      <c r="P224" s="6">
        <v>7019</v>
      </c>
      <c r="Q224" s="6">
        <v>7030.8879999999999</v>
      </c>
      <c r="R224" s="6">
        <v>7107.8789999999999</v>
      </c>
      <c r="S224" s="6">
        <v>7159.6059999999998</v>
      </c>
      <c r="T224" s="6">
        <v>7218.6109999999999</v>
      </c>
      <c r="U224" s="6">
        <v>7248.8450000000003</v>
      </c>
      <c r="V224" s="6">
        <v>7297.2839999999997</v>
      </c>
      <c r="W224" s="6">
        <v>7369.9530000000004</v>
      </c>
      <c r="X224" s="6">
        <v>7470.9110000000001</v>
      </c>
      <c r="Y224" s="6">
        <v>7584.4960000000001</v>
      </c>
      <c r="Z224" s="6">
        <v>1509.5540000000001</v>
      </c>
      <c r="AA224" s="7">
        <v>0.27399000000000001</v>
      </c>
      <c r="AB224" s="6">
        <v>565.49599999999998</v>
      </c>
      <c r="AC224" s="7">
        <v>8.0570000000000003E-2</v>
      </c>
    </row>
    <row r="225" spans="1:29" hidden="1" x14ac:dyDescent="0.2">
      <c r="A225" s="5" t="s">
        <v>742</v>
      </c>
      <c r="B225" s="5" t="s">
        <v>743</v>
      </c>
      <c r="C225" s="5" t="s">
        <v>744</v>
      </c>
      <c r="D225" s="5" t="s">
        <v>40</v>
      </c>
      <c r="E225" s="5" t="s">
        <v>41</v>
      </c>
      <c r="F225" s="6">
        <v>3773.2089999999998</v>
      </c>
      <c r="G225" s="6">
        <v>3861.4589999999998</v>
      </c>
      <c r="H225" s="6">
        <v>3972.7460000000001</v>
      </c>
      <c r="I225" s="6">
        <v>4084.5949999999998</v>
      </c>
      <c r="J225" s="6">
        <v>4210.1639999999998</v>
      </c>
      <c r="K225" s="6">
        <v>4364.8829999999998</v>
      </c>
      <c r="L225" s="6">
        <v>4493.5919999999996</v>
      </c>
      <c r="M225" s="6">
        <v>4639.6809999999996</v>
      </c>
      <c r="N225" s="6">
        <v>4781.45</v>
      </c>
      <c r="O225" s="6">
        <v>4909.4930000000004</v>
      </c>
      <c r="P225" s="6">
        <v>5002</v>
      </c>
      <c r="Q225" s="6">
        <v>5023.2879999999996</v>
      </c>
      <c r="R225" s="6">
        <v>5042.4139999999998</v>
      </c>
      <c r="S225" s="6">
        <v>5050.5370000000003</v>
      </c>
      <c r="T225" s="6">
        <v>5079.8209999999999</v>
      </c>
      <c r="U225" s="6">
        <v>5094.9960000000001</v>
      </c>
      <c r="V225" s="6">
        <v>5141.1000000000004</v>
      </c>
      <c r="W225" s="6">
        <v>5173.973</v>
      </c>
      <c r="X225" s="6">
        <v>5205.4430000000002</v>
      </c>
      <c r="Y225" s="6">
        <v>5234.4340000000002</v>
      </c>
      <c r="Z225" s="6">
        <v>1228.7909999999999</v>
      </c>
      <c r="AA225" s="7">
        <v>0.32566000000000001</v>
      </c>
      <c r="AB225" s="6">
        <v>232.434</v>
      </c>
      <c r="AC225" s="7">
        <v>4.6469999999999997E-2</v>
      </c>
    </row>
    <row r="226" spans="1:29" hidden="1" x14ac:dyDescent="0.2">
      <c r="A226" s="5" t="s">
        <v>745</v>
      </c>
      <c r="B226" s="5" t="s">
        <v>746</v>
      </c>
      <c r="C226" s="5" t="s">
        <v>747</v>
      </c>
      <c r="D226" s="5" t="s">
        <v>73</v>
      </c>
      <c r="E226" s="5" t="s">
        <v>41</v>
      </c>
      <c r="F226" s="6">
        <v>56.017000000000003</v>
      </c>
      <c r="G226" s="6">
        <v>57.11</v>
      </c>
      <c r="H226" s="6">
        <v>58.067</v>
      </c>
      <c r="I226" s="6">
        <v>59.084000000000003</v>
      </c>
      <c r="J226" s="6">
        <v>60.405000000000001</v>
      </c>
      <c r="K226" s="6">
        <v>61.459000000000003</v>
      </c>
      <c r="L226" s="6">
        <v>62.844999999999999</v>
      </c>
      <c r="M226" s="6">
        <v>64.022999999999996</v>
      </c>
      <c r="N226" s="6">
        <v>65.113</v>
      </c>
      <c r="O226" s="6">
        <v>66.016999999999996</v>
      </c>
      <c r="P226" s="6">
        <v>67</v>
      </c>
      <c r="Q226" s="6">
        <v>68.972999999999999</v>
      </c>
      <c r="R226" s="6">
        <v>69.760999999999996</v>
      </c>
      <c r="S226" s="6">
        <v>71.41</v>
      </c>
      <c r="T226" s="6">
        <v>71.225999999999999</v>
      </c>
      <c r="U226" s="6">
        <v>71.933999999999997</v>
      </c>
      <c r="V226" s="6">
        <v>75.108999999999995</v>
      </c>
      <c r="W226" s="6">
        <v>77.608999999999995</v>
      </c>
      <c r="X226" s="6">
        <v>78.344999999999999</v>
      </c>
      <c r="Y226" s="6">
        <v>79.010000000000005</v>
      </c>
      <c r="Z226" s="6">
        <v>10.983000000000001</v>
      </c>
      <c r="AA226" s="7">
        <v>0.19606999999999999</v>
      </c>
      <c r="AB226" s="6">
        <v>12.01</v>
      </c>
      <c r="AC226" s="7">
        <v>0.17924999999999999</v>
      </c>
    </row>
    <row r="227" spans="1:29" hidden="1" x14ac:dyDescent="0.2">
      <c r="A227" s="5" t="s">
        <v>748</v>
      </c>
      <c r="B227" s="5" t="s">
        <v>749</v>
      </c>
      <c r="C227" s="5" t="s">
        <v>750</v>
      </c>
      <c r="D227" s="5" t="s">
        <v>49</v>
      </c>
      <c r="E227" s="5" t="s">
        <v>41</v>
      </c>
      <c r="F227" s="6">
        <v>489.36399999999998</v>
      </c>
      <c r="G227" s="6">
        <v>479.69200000000001</v>
      </c>
      <c r="H227" s="6">
        <v>475.69799999999998</v>
      </c>
      <c r="I227" s="6">
        <v>475.654</v>
      </c>
      <c r="J227" s="6">
        <v>475.28100000000001</v>
      </c>
      <c r="K227" s="6">
        <v>473.71600000000001</v>
      </c>
      <c r="L227" s="6">
        <v>474.56700000000001</v>
      </c>
      <c r="M227" s="6">
        <v>471.15699999999998</v>
      </c>
      <c r="N227" s="6">
        <v>472.68</v>
      </c>
      <c r="O227" s="6">
        <v>460.47</v>
      </c>
      <c r="P227" s="6">
        <v>464</v>
      </c>
      <c r="Q227" s="6">
        <v>465.161</v>
      </c>
      <c r="R227" s="6">
        <v>464.16199999999998</v>
      </c>
      <c r="S227" s="6">
        <v>464.90199999999999</v>
      </c>
      <c r="T227" s="6">
        <v>465.61500000000001</v>
      </c>
      <c r="U227" s="6">
        <v>463.44299999999998</v>
      </c>
      <c r="V227" s="6">
        <v>464.46499999999997</v>
      </c>
      <c r="W227" s="6">
        <v>463.94099999999997</v>
      </c>
      <c r="X227" s="6">
        <v>463.94099999999997</v>
      </c>
      <c r="Y227" s="6">
        <v>466.07900000000001</v>
      </c>
      <c r="Z227" s="6">
        <v>-25.364000000000001</v>
      </c>
      <c r="AA227" s="7" t="s">
        <v>1378</v>
      </c>
      <c r="AB227" s="6">
        <v>2.0790000000000002</v>
      </c>
      <c r="AC227" s="7">
        <v>4.4799999999999996E-3</v>
      </c>
    </row>
    <row r="228" spans="1:29" hidden="1" x14ac:dyDescent="0.2">
      <c r="A228" s="5" t="s">
        <v>752</v>
      </c>
      <c r="B228" s="5" t="s">
        <v>753</v>
      </c>
      <c r="C228" s="5" t="s">
        <v>754</v>
      </c>
      <c r="D228" s="5" t="s">
        <v>91</v>
      </c>
      <c r="E228" s="5" t="s">
        <v>41</v>
      </c>
      <c r="F228" s="6">
        <v>1530.4880000000001</v>
      </c>
      <c r="G228" s="6">
        <v>1546.5719999999999</v>
      </c>
      <c r="H228" s="6">
        <v>1559.2</v>
      </c>
      <c r="I228" s="6">
        <v>1561.981</v>
      </c>
      <c r="J228" s="6">
        <v>1582.643</v>
      </c>
      <c r="K228" s="6">
        <v>1596.634</v>
      </c>
      <c r="L228" s="6">
        <v>1623.3409999999999</v>
      </c>
      <c r="M228" s="6">
        <v>1657.8420000000001</v>
      </c>
      <c r="N228" s="6">
        <v>1696.6179999999999</v>
      </c>
      <c r="O228" s="6">
        <v>1724.3340000000001</v>
      </c>
      <c r="P228" s="6">
        <v>1745</v>
      </c>
      <c r="Q228" s="6">
        <v>1759.5350000000001</v>
      </c>
      <c r="R228" s="6">
        <v>1769.915</v>
      </c>
      <c r="S228" s="6">
        <v>1785.3520000000001</v>
      </c>
      <c r="T228" s="6">
        <v>1796.662</v>
      </c>
      <c r="U228" s="6">
        <v>1818.395</v>
      </c>
      <c r="V228" s="6">
        <v>1813.6890000000001</v>
      </c>
      <c r="W228" s="6">
        <v>1821.9459999999999</v>
      </c>
      <c r="X228" s="6">
        <v>1834.0029999999999</v>
      </c>
      <c r="Y228" s="6">
        <v>1844.605</v>
      </c>
      <c r="Z228" s="6">
        <v>214.512</v>
      </c>
      <c r="AA228" s="7">
        <v>0.14016000000000001</v>
      </c>
      <c r="AB228" s="6">
        <v>99.605000000000004</v>
      </c>
      <c r="AC228" s="7">
        <v>5.7079999999999999E-2</v>
      </c>
    </row>
    <row r="229" spans="1:29" hidden="1" x14ac:dyDescent="0.2">
      <c r="A229" s="5" t="s">
        <v>755</v>
      </c>
      <c r="B229" s="5" t="s">
        <v>756</v>
      </c>
      <c r="C229" s="5" t="s">
        <v>757</v>
      </c>
      <c r="D229" s="5" t="s">
        <v>55</v>
      </c>
      <c r="E229" s="5" t="s">
        <v>41</v>
      </c>
      <c r="F229" s="6">
        <v>3059.9490000000001</v>
      </c>
      <c r="G229" s="6">
        <v>3144.5250000000001</v>
      </c>
      <c r="H229" s="6">
        <v>3212.0210000000002</v>
      </c>
      <c r="I229" s="6">
        <v>3246.002</v>
      </c>
      <c r="J229" s="6">
        <v>3294.614</v>
      </c>
      <c r="K229" s="6">
        <v>3362.3220000000001</v>
      </c>
      <c r="L229" s="6">
        <v>3422.62</v>
      </c>
      <c r="M229" s="6">
        <v>3459.558</v>
      </c>
      <c r="N229" s="6">
        <v>3509.1080000000002</v>
      </c>
      <c r="O229" s="6">
        <v>3543.82</v>
      </c>
      <c r="P229" s="6">
        <v>3564</v>
      </c>
      <c r="Q229" s="6">
        <v>3595.0639999999999</v>
      </c>
      <c r="R229" s="6">
        <v>3590.5340000000001</v>
      </c>
      <c r="S229" s="6">
        <v>3626.5859999999998</v>
      </c>
      <c r="T229" s="6">
        <v>3649.17</v>
      </c>
      <c r="U229" s="6">
        <v>3668.797</v>
      </c>
      <c r="V229" s="6">
        <v>3706.6260000000002</v>
      </c>
      <c r="W229" s="6">
        <v>3719.1390000000001</v>
      </c>
      <c r="X229" s="6">
        <v>3803.3820000000001</v>
      </c>
      <c r="Y229" s="6">
        <v>3867.7950000000001</v>
      </c>
      <c r="Z229" s="6">
        <v>504.05099999999999</v>
      </c>
      <c r="AA229" s="7">
        <v>0.16472999999999999</v>
      </c>
      <c r="AB229" s="6">
        <v>303.79500000000002</v>
      </c>
      <c r="AC229" s="7">
        <v>8.5239999999999996E-2</v>
      </c>
    </row>
    <row r="230" spans="1:29" hidden="1" x14ac:dyDescent="0.2">
      <c r="A230" s="5" t="s">
        <v>758</v>
      </c>
      <c r="B230" s="5" t="s">
        <v>759</v>
      </c>
      <c r="C230" s="5" t="s">
        <v>760</v>
      </c>
      <c r="D230" s="5" t="s">
        <v>40</v>
      </c>
      <c r="E230" s="5" t="s">
        <v>41</v>
      </c>
      <c r="F230" s="6">
        <v>187.59800000000001</v>
      </c>
      <c r="G230" s="6">
        <v>190.142</v>
      </c>
      <c r="H230" s="6">
        <v>192.31100000000001</v>
      </c>
      <c r="I230" s="6">
        <v>193.12899999999999</v>
      </c>
      <c r="J230" s="6">
        <v>196.47800000000001</v>
      </c>
      <c r="K230" s="6">
        <v>200.25399999999999</v>
      </c>
      <c r="L230" s="6">
        <v>204.24799999999999</v>
      </c>
      <c r="M230" s="6">
        <v>207.43100000000001</v>
      </c>
      <c r="N230" s="6">
        <v>209.97499999999999</v>
      </c>
      <c r="O230" s="6">
        <v>211.94</v>
      </c>
      <c r="P230" s="6">
        <v>214</v>
      </c>
      <c r="Q230" s="6">
        <v>213.22800000000001</v>
      </c>
      <c r="R230" s="6">
        <v>213.739</v>
      </c>
      <c r="S230" s="6">
        <v>214.55799999999999</v>
      </c>
      <c r="T230" s="6">
        <v>214.74299999999999</v>
      </c>
      <c r="U230" s="6">
        <v>214.822</v>
      </c>
      <c r="V230" s="6">
        <v>213.47300000000001</v>
      </c>
      <c r="W230" s="6">
        <v>211.892</v>
      </c>
      <c r="X230" s="6">
        <v>213.042</v>
      </c>
      <c r="Y230" s="6">
        <v>213.71799999999999</v>
      </c>
      <c r="Z230" s="6">
        <v>26.402000000000001</v>
      </c>
      <c r="AA230" s="7">
        <v>0.14074</v>
      </c>
      <c r="AB230" s="6">
        <v>-0.28199999999999997</v>
      </c>
      <c r="AC230" s="7" t="s">
        <v>1379</v>
      </c>
    </row>
    <row r="231" spans="1:29" hidden="1" x14ac:dyDescent="0.2">
      <c r="A231" s="5" t="s">
        <v>762</v>
      </c>
      <c r="B231" s="5" t="s">
        <v>763</v>
      </c>
      <c r="C231" s="5" t="s">
        <v>764</v>
      </c>
      <c r="D231" s="5" t="s">
        <v>66</v>
      </c>
      <c r="E231" s="5" t="s">
        <v>41</v>
      </c>
      <c r="F231" s="6">
        <v>258830.905</v>
      </c>
      <c r="G231" s="6">
        <v>261155.56599999999</v>
      </c>
      <c r="H231" s="6">
        <v>263993.05200000003</v>
      </c>
      <c r="I231" s="6">
        <v>265155.35800000001</v>
      </c>
      <c r="J231" s="6">
        <v>266428.82799999998</v>
      </c>
      <c r="K231" s="6">
        <v>267845.15600000002</v>
      </c>
      <c r="L231" s="6">
        <v>271905.12099999998</v>
      </c>
      <c r="M231" s="6">
        <v>275447.27299999999</v>
      </c>
      <c r="N231" s="6">
        <v>278353.86700000003</v>
      </c>
      <c r="O231" s="6">
        <v>280716.45</v>
      </c>
      <c r="P231" s="6">
        <v>283793</v>
      </c>
      <c r="Q231" s="6">
        <v>286054.06300000002</v>
      </c>
      <c r="R231" s="6">
        <v>288755.04300000001</v>
      </c>
      <c r="S231" s="6">
        <v>294423.05200000003</v>
      </c>
      <c r="T231" s="6">
        <v>301724.55300000001</v>
      </c>
      <c r="U231" s="6">
        <v>313030.87900000002</v>
      </c>
      <c r="V231" s="6">
        <v>323793.17300000001</v>
      </c>
      <c r="W231" s="6">
        <v>329626.56599999999</v>
      </c>
      <c r="X231" s="6">
        <v>337262.04200000002</v>
      </c>
      <c r="Y231" s="6">
        <v>346625.27</v>
      </c>
      <c r="Z231" s="6">
        <v>24962.095000000001</v>
      </c>
      <c r="AA231" s="7">
        <v>9.6439999999999998E-2</v>
      </c>
      <c r="AB231" s="6">
        <v>62832.27</v>
      </c>
      <c r="AC231" s="7">
        <v>0.22140000000000001</v>
      </c>
    </row>
    <row r="232" spans="1:29" hidden="1" x14ac:dyDescent="0.2">
      <c r="A232" s="5" t="s">
        <v>765</v>
      </c>
      <c r="B232" s="5" t="s">
        <v>766</v>
      </c>
      <c r="C232" s="5" t="s">
        <v>767</v>
      </c>
      <c r="D232" s="5" t="s">
        <v>55</v>
      </c>
      <c r="E232" s="5" t="s">
        <v>41</v>
      </c>
      <c r="F232" s="6">
        <v>8467.3889999999992</v>
      </c>
      <c r="G232" s="6">
        <v>8604.8880000000008</v>
      </c>
      <c r="H232" s="6">
        <v>8762.4709999999995</v>
      </c>
      <c r="I232" s="6">
        <v>8853.2189999999991</v>
      </c>
      <c r="J232" s="6">
        <v>9055.4629999999997</v>
      </c>
      <c r="K232" s="6">
        <v>9208.1859999999997</v>
      </c>
      <c r="L232" s="6">
        <v>9421.2090000000007</v>
      </c>
      <c r="M232" s="6">
        <v>9609.9519999999993</v>
      </c>
      <c r="N232" s="6">
        <v>9772.94</v>
      </c>
      <c r="O232" s="6">
        <v>9910.73</v>
      </c>
      <c r="P232" s="6">
        <v>9972</v>
      </c>
      <c r="Q232" s="6">
        <v>10031.088</v>
      </c>
      <c r="R232" s="6">
        <v>10053.531999999999</v>
      </c>
      <c r="S232" s="6">
        <v>10078.691000000001</v>
      </c>
      <c r="T232" s="6">
        <v>10119.049999999999</v>
      </c>
      <c r="U232" s="6">
        <v>10159.370000000001</v>
      </c>
      <c r="V232" s="6">
        <v>10249.209999999999</v>
      </c>
      <c r="W232" s="6">
        <v>10295.505999999999</v>
      </c>
      <c r="X232" s="6">
        <v>10423.112999999999</v>
      </c>
      <c r="Y232" s="6">
        <v>10513.947</v>
      </c>
      <c r="Z232" s="6">
        <v>1504.6110000000001</v>
      </c>
      <c r="AA232" s="7">
        <v>0.17768999999999999</v>
      </c>
      <c r="AB232" s="6">
        <v>541.947</v>
      </c>
      <c r="AC232" s="7">
        <v>5.4350000000000002E-2</v>
      </c>
    </row>
    <row r="233" spans="1:29" hidden="1" x14ac:dyDescent="0.2">
      <c r="A233" s="5" t="s">
        <v>768</v>
      </c>
      <c r="B233" s="5" t="s">
        <v>769</v>
      </c>
      <c r="C233" s="5" t="s">
        <v>770</v>
      </c>
      <c r="D233" s="5" t="s">
        <v>91</v>
      </c>
      <c r="E233" s="5" t="s">
        <v>41</v>
      </c>
      <c r="F233" s="6">
        <v>5986.0360000000001</v>
      </c>
      <c r="G233" s="6">
        <v>6061.7780000000002</v>
      </c>
      <c r="H233" s="6">
        <v>6125.7920000000004</v>
      </c>
      <c r="I233" s="6">
        <v>6232.201</v>
      </c>
      <c r="J233" s="6">
        <v>6311.6379999999999</v>
      </c>
      <c r="K233" s="6">
        <v>6386.28</v>
      </c>
      <c r="L233" s="6">
        <v>6488.75</v>
      </c>
      <c r="M233" s="6">
        <v>6594.3040000000001</v>
      </c>
      <c r="N233" s="6">
        <v>6691.2060000000001</v>
      </c>
      <c r="O233" s="6">
        <v>6765.6679999999997</v>
      </c>
      <c r="P233" s="6">
        <v>6841</v>
      </c>
      <c r="Q233" s="6">
        <v>6887.8829999999998</v>
      </c>
      <c r="R233" s="6">
        <v>6934.0119999999997</v>
      </c>
      <c r="S233" s="6">
        <v>6971.9610000000002</v>
      </c>
      <c r="T233" s="6">
        <v>6997.009</v>
      </c>
      <c r="U233" s="6">
        <v>7002.86</v>
      </c>
      <c r="V233" s="6">
        <v>7030.5969999999998</v>
      </c>
      <c r="W233" s="6">
        <v>7095.35</v>
      </c>
      <c r="X233" s="6">
        <v>7159.8180000000002</v>
      </c>
      <c r="Y233" s="6">
        <v>7228.1559999999999</v>
      </c>
      <c r="Z233" s="6">
        <v>854.96400000000006</v>
      </c>
      <c r="AA233" s="7">
        <v>0.14283000000000001</v>
      </c>
      <c r="AB233" s="6">
        <v>387.15600000000001</v>
      </c>
      <c r="AC233" s="7">
        <v>5.6590000000000001E-2</v>
      </c>
    </row>
    <row r="234" spans="1:29" hidden="1" x14ac:dyDescent="0.2">
      <c r="A234" s="5" t="s">
        <v>771</v>
      </c>
      <c r="B234" s="5" t="s">
        <v>772</v>
      </c>
      <c r="C234" s="5" t="s">
        <v>773</v>
      </c>
      <c r="D234" s="5" t="s">
        <v>49</v>
      </c>
      <c r="E234" s="5" t="s">
        <v>41</v>
      </c>
      <c r="F234" s="6">
        <v>865.95100000000002</v>
      </c>
      <c r="G234" s="6">
        <v>882.721</v>
      </c>
      <c r="H234" s="6">
        <v>893.35</v>
      </c>
      <c r="I234" s="6">
        <v>905.79100000000005</v>
      </c>
      <c r="J234" s="6">
        <v>914.23699999999997</v>
      </c>
      <c r="K234" s="6">
        <v>928.27300000000002</v>
      </c>
      <c r="L234" s="6">
        <v>941.726</v>
      </c>
      <c r="M234" s="6">
        <v>964.33</v>
      </c>
      <c r="N234" s="6">
        <v>980.86300000000006</v>
      </c>
      <c r="O234" s="6">
        <v>994.26099999999997</v>
      </c>
      <c r="P234" s="6">
        <v>1002</v>
      </c>
      <c r="Q234" s="6">
        <v>1007.8819999999999</v>
      </c>
      <c r="R234" s="6">
        <v>1013.463</v>
      </c>
      <c r="S234" s="6">
        <v>1018.909</v>
      </c>
      <c r="T234" s="6">
        <v>1025.9090000000001</v>
      </c>
      <c r="U234" s="6">
        <v>1022.43</v>
      </c>
      <c r="V234" s="6">
        <v>1026.088</v>
      </c>
      <c r="W234" s="6">
        <v>1028.2</v>
      </c>
      <c r="X234" s="6">
        <v>1028.135</v>
      </c>
      <c r="Y234" s="6">
        <v>1026.3610000000001</v>
      </c>
      <c r="Z234" s="6">
        <v>136.04900000000001</v>
      </c>
      <c r="AA234" s="7">
        <v>0.15711</v>
      </c>
      <c r="AB234" s="6">
        <v>24.361000000000001</v>
      </c>
      <c r="AC234" s="7">
        <v>2.4309999999999998E-2</v>
      </c>
    </row>
    <row r="235" spans="1:29" hidden="1" x14ac:dyDescent="0.2">
      <c r="A235" s="5" t="s">
        <v>774</v>
      </c>
      <c r="B235" s="5" t="s">
        <v>775</v>
      </c>
      <c r="C235" s="5" t="s">
        <v>776</v>
      </c>
      <c r="D235" s="5" t="s">
        <v>102</v>
      </c>
      <c r="E235" s="5" t="s">
        <v>41</v>
      </c>
      <c r="F235" s="6">
        <v>10757.8</v>
      </c>
      <c r="G235" s="6">
        <v>11019.203</v>
      </c>
      <c r="H235" s="6">
        <v>11298.714</v>
      </c>
      <c r="I235" s="6">
        <v>11576.218999999999</v>
      </c>
      <c r="J235" s="6">
        <v>11884.13</v>
      </c>
      <c r="K235" s="6">
        <v>12241.721</v>
      </c>
      <c r="L235" s="6">
        <v>12656.093000000001</v>
      </c>
      <c r="M235" s="6">
        <v>12990.206</v>
      </c>
      <c r="N235" s="6">
        <v>13345.338</v>
      </c>
      <c r="O235" s="6">
        <v>13607.817999999999</v>
      </c>
      <c r="P235" s="6">
        <v>13834</v>
      </c>
      <c r="Q235" s="6">
        <v>13870.656999999999</v>
      </c>
      <c r="R235" s="6">
        <v>13993.82</v>
      </c>
      <c r="S235" s="6">
        <v>14084.425999999999</v>
      </c>
      <c r="T235" s="6">
        <v>14160.517</v>
      </c>
      <c r="U235" s="6">
        <v>14217.512000000001</v>
      </c>
      <c r="V235" s="6">
        <v>14365.044</v>
      </c>
      <c r="W235" s="6">
        <v>14541.323</v>
      </c>
      <c r="X235" s="6">
        <v>14715.509</v>
      </c>
      <c r="Y235" s="6">
        <v>14934.834000000001</v>
      </c>
      <c r="Z235" s="6">
        <v>3076.2</v>
      </c>
      <c r="AA235" s="7">
        <v>0.28594999999999998</v>
      </c>
      <c r="AB235" s="6">
        <v>1100.8340000000001</v>
      </c>
      <c r="AC235" s="7">
        <v>7.9570000000000002E-2</v>
      </c>
    </row>
    <row r="236" spans="1:29" hidden="1" x14ac:dyDescent="0.2">
      <c r="A236" s="5" t="s">
        <v>777</v>
      </c>
      <c r="B236" s="5" t="s">
        <v>778</v>
      </c>
      <c r="C236" s="5" t="s">
        <v>779</v>
      </c>
      <c r="D236" s="5" t="s">
        <v>55</v>
      </c>
      <c r="E236" s="5" t="s">
        <v>41</v>
      </c>
      <c r="F236" s="6">
        <v>104.03</v>
      </c>
      <c r="G236" s="6">
        <v>106.182</v>
      </c>
      <c r="H236" s="6">
        <v>107.74299999999999</v>
      </c>
      <c r="I236" s="6">
        <v>108.18300000000001</v>
      </c>
      <c r="J236" s="6">
        <v>109.11199999999999</v>
      </c>
      <c r="K236" s="6">
        <v>110.67</v>
      </c>
      <c r="L236" s="6">
        <v>111.979</v>
      </c>
      <c r="M236" s="6">
        <v>112.526</v>
      </c>
      <c r="N236" s="6">
        <v>113.48699999999999</v>
      </c>
      <c r="O236" s="6">
        <v>113.976</v>
      </c>
      <c r="P236" s="6">
        <v>114</v>
      </c>
      <c r="Q236" s="6">
        <v>115.309</v>
      </c>
      <c r="R236" s="6">
        <v>115.85299999999999</v>
      </c>
      <c r="S236" s="6">
        <v>116.176</v>
      </c>
      <c r="T236" s="6">
        <v>116.172</v>
      </c>
      <c r="U236" s="6">
        <v>115.497</v>
      </c>
      <c r="V236" s="6">
        <v>116.33</v>
      </c>
      <c r="W236" s="6">
        <v>116.33</v>
      </c>
      <c r="X236" s="6">
        <v>118.955</v>
      </c>
      <c r="Y236" s="6">
        <v>121.172</v>
      </c>
      <c r="Z236" s="6">
        <v>9.9700000000000006</v>
      </c>
      <c r="AA236" s="7">
        <v>9.5839999999999995E-2</v>
      </c>
      <c r="AB236" s="6">
        <v>7.1719999999999997</v>
      </c>
      <c r="AC236" s="7">
        <v>6.2909999999999994E-2</v>
      </c>
    </row>
    <row r="237" spans="1:29" hidden="1" x14ac:dyDescent="0.2">
      <c r="A237" s="5" t="s">
        <v>780</v>
      </c>
      <c r="B237" s="5" t="s">
        <v>781</v>
      </c>
      <c r="C237" s="5" t="s">
        <v>782</v>
      </c>
      <c r="D237" s="5" t="s">
        <v>40</v>
      </c>
      <c r="E237" s="5" t="s">
        <v>41</v>
      </c>
      <c r="F237" s="6">
        <v>7177.32</v>
      </c>
      <c r="G237" s="6">
        <v>7245.8969999999999</v>
      </c>
      <c r="H237" s="6">
        <v>7328.4070000000002</v>
      </c>
      <c r="I237" s="6">
        <v>7424.45</v>
      </c>
      <c r="J237" s="6">
        <v>7558.6660000000002</v>
      </c>
      <c r="K237" s="6">
        <v>7719.2290000000003</v>
      </c>
      <c r="L237" s="6">
        <v>7912.7730000000001</v>
      </c>
      <c r="M237" s="6">
        <v>8114.95</v>
      </c>
      <c r="N237" s="6">
        <v>8278.9590000000007</v>
      </c>
      <c r="O237" s="6">
        <v>8352.4699999999993</v>
      </c>
      <c r="P237" s="6">
        <v>8382</v>
      </c>
      <c r="Q237" s="6">
        <v>8393.5650000000005</v>
      </c>
      <c r="R237" s="6">
        <v>8399.6820000000007</v>
      </c>
      <c r="S237" s="6">
        <v>8408.9619999999995</v>
      </c>
      <c r="T237" s="6">
        <v>8405.7250000000004</v>
      </c>
      <c r="U237" s="6">
        <v>8420.3729999999996</v>
      </c>
      <c r="V237" s="6">
        <v>8438.8080000000009</v>
      </c>
      <c r="W237" s="6">
        <v>8490.0679999999993</v>
      </c>
      <c r="X237" s="6">
        <v>8467.9009999999998</v>
      </c>
      <c r="Y237" s="6">
        <v>8521.1450000000004</v>
      </c>
      <c r="Z237" s="6">
        <v>1204.68</v>
      </c>
      <c r="AA237" s="7">
        <v>0.16785</v>
      </c>
      <c r="AB237" s="6">
        <v>139.14500000000001</v>
      </c>
      <c r="AC237" s="7">
        <v>1.66E-2</v>
      </c>
    </row>
    <row r="238" spans="1:29" hidden="1" x14ac:dyDescent="0.2">
      <c r="A238" s="5" t="s">
        <v>783</v>
      </c>
      <c r="B238" s="5" t="s">
        <v>784</v>
      </c>
      <c r="C238" s="5" t="s">
        <v>785</v>
      </c>
      <c r="D238" s="5" t="s">
        <v>66</v>
      </c>
      <c r="E238" s="5" t="s">
        <v>41</v>
      </c>
      <c r="F238" s="6">
        <v>25726.057000000001</v>
      </c>
      <c r="G238" s="6">
        <v>25792.618999999999</v>
      </c>
      <c r="H238" s="6">
        <v>25909.741999999998</v>
      </c>
      <c r="I238" s="6">
        <v>25863.030999999999</v>
      </c>
      <c r="J238" s="6">
        <v>25828.601999999999</v>
      </c>
      <c r="K238" s="6">
        <v>25809.456999999999</v>
      </c>
      <c r="L238" s="6">
        <v>26044.715</v>
      </c>
      <c r="M238" s="6">
        <v>26228.912</v>
      </c>
      <c r="N238" s="6">
        <v>26350.639999999999</v>
      </c>
      <c r="O238" s="6">
        <v>26422.227999999999</v>
      </c>
      <c r="P238" s="6">
        <v>26561</v>
      </c>
      <c r="Q238" s="6">
        <v>26718.721000000001</v>
      </c>
      <c r="R238" s="6">
        <v>26796.948</v>
      </c>
      <c r="S238" s="6">
        <v>27009.850999999999</v>
      </c>
      <c r="T238" s="6">
        <v>27202.023000000001</v>
      </c>
      <c r="U238" s="6">
        <v>27504.103999999999</v>
      </c>
      <c r="V238" s="6">
        <v>27708.922999999999</v>
      </c>
      <c r="W238" s="6">
        <v>27676.853999999999</v>
      </c>
      <c r="X238" s="6">
        <v>27976.559000000001</v>
      </c>
      <c r="Y238" s="6">
        <v>28285.003000000001</v>
      </c>
      <c r="Z238" s="6">
        <v>834.94299999999998</v>
      </c>
      <c r="AA238" s="7">
        <v>3.2460000000000003E-2</v>
      </c>
      <c r="AB238" s="6">
        <v>1724.0029999999999</v>
      </c>
      <c r="AC238" s="7">
        <v>6.4909999999999995E-2</v>
      </c>
    </row>
    <row r="239" spans="1:29" hidden="1" x14ac:dyDescent="0.2">
      <c r="A239" s="5" t="s">
        <v>787</v>
      </c>
      <c r="B239" s="5" t="s">
        <v>788</v>
      </c>
      <c r="C239" s="5" t="s">
        <v>789</v>
      </c>
      <c r="D239" s="5" t="s">
        <v>73</v>
      </c>
      <c r="E239" s="5" t="s">
        <v>41</v>
      </c>
      <c r="F239" s="6">
        <v>308.60199999999998</v>
      </c>
      <c r="G239" s="6">
        <v>311.56299999999999</v>
      </c>
      <c r="H239" s="6">
        <v>314.04399999999998</v>
      </c>
      <c r="I239" s="6">
        <v>316.54700000000003</v>
      </c>
      <c r="J239" s="6">
        <v>323.483</v>
      </c>
      <c r="K239" s="6">
        <v>330.71100000000001</v>
      </c>
      <c r="L239" s="6">
        <v>341.15300000000002</v>
      </c>
      <c r="M239" s="6">
        <v>344.90199999999999</v>
      </c>
      <c r="N239" s="6">
        <v>348.899</v>
      </c>
      <c r="O239" s="6">
        <v>350.47899999999998</v>
      </c>
      <c r="P239" s="6">
        <v>351</v>
      </c>
      <c r="Q239" s="6">
        <v>352.88499999999999</v>
      </c>
      <c r="R239" s="6">
        <v>355.928</v>
      </c>
      <c r="S239" s="6">
        <v>356.85700000000003</v>
      </c>
      <c r="T239" s="6">
        <v>356.04</v>
      </c>
      <c r="U239" s="6">
        <v>355.23200000000003</v>
      </c>
      <c r="V239" s="6">
        <v>354.43400000000003</v>
      </c>
      <c r="W239" s="6">
        <v>353.65199999999999</v>
      </c>
      <c r="X239" s="6">
        <v>357.17200000000003</v>
      </c>
      <c r="Y239" s="6">
        <v>358.72899999999998</v>
      </c>
      <c r="Z239" s="6">
        <v>42.398000000000003</v>
      </c>
      <c r="AA239" s="7">
        <v>0.13739000000000001</v>
      </c>
      <c r="AB239" s="6">
        <v>7.7290000000000001</v>
      </c>
      <c r="AC239" s="7">
        <v>2.2020000000000001E-2</v>
      </c>
    </row>
    <row r="240" spans="1:29" hidden="1" x14ac:dyDescent="0.2">
      <c r="A240" s="5" t="s">
        <v>790</v>
      </c>
      <c r="B240" s="5" t="s">
        <v>791</v>
      </c>
      <c r="C240" s="5" t="s">
        <v>792</v>
      </c>
      <c r="D240" s="5" t="s">
        <v>66</v>
      </c>
      <c r="E240" s="5" t="s">
        <v>41</v>
      </c>
      <c r="F240" s="6">
        <v>293.01</v>
      </c>
      <c r="G240" s="6">
        <v>296.52199999999999</v>
      </c>
      <c r="H240" s="6">
        <v>300.60599999999999</v>
      </c>
      <c r="I240" s="6">
        <v>302.779</v>
      </c>
      <c r="J240" s="6">
        <v>305.07100000000003</v>
      </c>
      <c r="K240" s="6">
        <v>307.52600000000001</v>
      </c>
      <c r="L240" s="6">
        <v>313.017</v>
      </c>
      <c r="M240" s="6">
        <v>317.923</v>
      </c>
      <c r="N240" s="6">
        <v>322.096</v>
      </c>
      <c r="O240" s="6">
        <v>325.62799999999999</v>
      </c>
      <c r="P240" s="6">
        <v>330</v>
      </c>
      <c r="Q240" s="6">
        <v>330.339</v>
      </c>
      <c r="R240" s="6">
        <v>336.05599999999998</v>
      </c>
      <c r="S240" s="6">
        <v>333.28500000000003</v>
      </c>
      <c r="T240" s="6">
        <v>333.72500000000002</v>
      </c>
      <c r="U240" s="6">
        <v>331.14800000000002</v>
      </c>
      <c r="V240" s="6">
        <v>332.52499999999998</v>
      </c>
      <c r="W240" s="6">
        <v>334.85599999999999</v>
      </c>
      <c r="X240" s="6">
        <v>329.24799999999999</v>
      </c>
      <c r="Y240" s="6">
        <v>330.00299999999999</v>
      </c>
      <c r="Z240" s="6">
        <v>36.99</v>
      </c>
      <c r="AA240" s="7">
        <v>0.12623999999999999</v>
      </c>
      <c r="AB240" s="6">
        <v>3.0000000000000001E-3</v>
      </c>
      <c r="AC240" s="7">
        <v>1.0000000000000001E-5</v>
      </c>
    </row>
    <row r="241" spans="1:29" hidden="1" x14ac:dyDescent="0.2">
      <c r="A241" s="5" t="s">
        <v>794</v>
      </c>
      <c r="B241" s="5" t="s">
        <v>795</v>
      </c>
      <c r="C241" s="5" t="s">
        <v>796</v>
      </c>
      <c r="D241" s="5" t="s">
        <v>55</v>
      </c>
      <c r="E241" s="5" t="s">
        <v>41</v>
      </c>
      <c r="F241" s="6">
        <v>14922.709000000001</v>
      </c>
      <c r="G241" s="6">
        <v>15294.254999999999</v>
      </c>
      <c r="H241" s="6">
        <v>15657.603999999999</v>
      </c>
      <c r="I241" s="6">
        <v>15996.208000000001</v>
      </c>
      <c r="J241" s="6">
        <v>16292.23</v>
      </c>
      <c r="K241" s="6">
        <v>16678.558000000001</v>
      </c>
      <c r="L241" s="6">
        <v>17137.542000000001</v>
      </c>
      <c r="M241" s="6">
        <v>17545.507000000001</v>
      </c>
      <c r="N241" s="6">
        <v>17872.332999999999</v>
      </c>
      <c r="O241" s="6">
        <v>18106.330999999998</v>
      </c>
      <c r="P241" s="6">
        <v>18345</v>
      </c>
      <c r="Q241" s="6">
        <v>18482.530999999999</v>
      </c>
      <c r="R241" s="6">
        <v>18579.866000000002</v>
      </c>
      <c r="S241" s="6">
        <v>18782.046999999999</v>
      </c>
      <c r="T241" s="6">
        <v>18880.752</v>
      </c>
      <c r="U241" s="6">
        <v>18973.228999999999</v>
      </c>
      <c r="V241" s="6">
        <v>19161.792000000001</v>
      </c>
      <c r="W241" s="6">
        <v>19341.733</v>
      </c>
      <c r="X241" s="6">
        <v>19583.221000000001</v>
      </c>
      <c r="Y241" s="6">
        <v>19682.727999999999</v>
      </c>
      <c r="Z241" s="6">
        <v>3422.2910000000002</v>
      </c>
      <c r="AA241" s="7">
        <v>0.22933000000000001</v>
      </c>
      <c r="AB241" s="6">
        <v>1337.7280000000001</v>
      </c>
      <c r="AC241" s="7">
        <v>7.2919999999999999E-2</v>
      </c>
    </row>
    <row r="242" spans="1:29" hidden="1" x14ac:dyDescent="0.2">
      <c r="A242" s="5" t="s">
        <v>797</v>
      </c>
      <c r="B242" s="5" t="s">
        <v>798</v>
      </c>
      <c r="C242" s="5" t="s">
        <v>799</v>
      </c>
      <c r="D242" s="5" t="s">
        <v>66</v>
      </c>
      <c r="E242" s="5" t="s">
        <v>41</v>
      </c>
      <c r="F242" s="6">
        <v>9205.3310000000001</v>
      </c>
      <c r="G242" s="6">
        <v>9542.0779999999995</v>
      </c>
      <c r="H242" s="6">
        <v>9897.6640000000007</v>
      </c>
      <c r="I242" s="6">
        <v>10189.547</v>
      </c>
      <c r="J242" s="6">
        <v>10483.308000000001</v>
      </c>
      <c r="K242" s="6">
        <v>10780.661</v>
      </c>
      <c r="L242" s="6">
        <v>11184.906000000001</v>
      </c>
      <c r="M242" s="6">
        <v>11570.143</v>
      </c>
      <c r="N242" s="6">
        <v>11929.128000000001</v>
      </c>
      <c r="O242" s="6">
        <v>12266.179</v>
      </c>
      <c r="P242" s="6">
        <v>12635</v>
      </c>
      <c r="Q242" s="6">
        <v>12692.532999999999</v>
      </c>
      <c r="R242" s="6">
        <v>12824.696</v>
      </c>
      <c r="S242" s="6">
        <v>12990.821</v>
      </c>
      <c r="T242" s="6">
        <v>13207.266</v>
      </c>
      <c r="U242" s="6">
        <v>13536.303</v>
      </c>
      <c r="V242" s="6">
        <v>13648.936</v>
      </c>
      <c r="W242" s="6">
        <v>13686.397000000001</v>
      </c>
      <c r="X242" s="6">
        <v>13810.126</v>
      </c>
      <c r="Y242" s="6">
        <v>13947.733</v>
      </c>
      <c r="Z242" s="6">
        <v>3429.6689999999999</v>
      </c>
      <c r="AA242" s="7">
        <v>0.37257000000000001</v>
      </c>
      <c r="AB242" s="6">
        <v>1312.7329999999999</v>
      </c>
      <c r="AC242" s="7">
        <v>0.10390000000000001</v>
      </c>
    </row>
    <row r="243" spans="1:29" hidden="1" x14ac:dyDescent="0.2">
      <c r="A243" s="5" t="s">
        <v>800</v>
      </c>
      <c r="B243" s="5" t="s">
        <v>801</v>
      </c>
      <c r="C243" s="5" t="s">
        <v>802</v>
      </c>
      <c r="D243" s="5" t="s">
        <v>106</v>
      </c>
      <c r="E243" s="5" t="s">
        <v>41</v>
      </c>
      <c r="F243" s="6">
        <v>1363.633</v>
      </c>
      <c r="G243" s="6">
        <v>1369.518</v>
      </c>
      <c r="H243" s="6">
        <v>1372.444</v>
      </c>
      <c r="I243" s="6">
        <v>1366.787</v>
      </c>
      <c r="J243" s="6">
        <v>1376.8979999999999</v>
      </c>
      <c r="K243" s="6">
        <v>1381.2349999999999</v>
      </c>
      <c r="L243" s="6">
        <v>1396.606</v>
      </c>
      <c r="M243" s="6">
        <v>1418.5740000000001</v>
      </c>
      <c r="N243" s="6">
        <v>1444.058</v>
      </c>
      <c r="O243" s="6">
        <v>1460.03</v>
      </c>
      <c r="P243" s="6">
        <v>1470</v>
      </c>
      <c r="Q243" s="6">
        <v>1472.1569999999999</v>
      </c>
      <c r="R243" s="6">
        <v>1470.559</v>
      </c>
      <c r="S243" s="6">
        <v>1481.2139999999999</v>
      </c>
      <c r="T243" s="6">
        <v>1489.8920000000001</v>
      </c>
      <c r="U243" s="6">
        <v>1479.5640000000001</v>
      </c>
      <c r="V243" s="6">
        <v>1489.9860000000001</v>
      </c>
      <c r="W243" s="6">
        <v>1496.0309999999999</v>
      </c>
      <c r="X243" s="6">
        <v>1519.97</v>
      </c>
      <c r="Y243" s="6">
        <v>1523.462</v>
      </c>
      <c r="Z243" s="6">
        <v>106.367</v>
      </c>
      <c r="AA243" s="7">
        <v>7.8E-2</v>
      </c>
      <c r="AB243" s="6">
        <v>53.462000000000003</v>
      </c>
      <c r="AC243" s="7">
        <v>3.637E-2</v>
      </c>
    </row>
    <row r="244" spans="1:29" hidden="1" x14ac:dyDescent="0.2">
      <c r="A244" s="5" t="s">
        <v>803</v>
      </c>
      <c r="B244" s="5" t="s">
        <v>804</v>
      </c>
      <c r="C244" s="5" t="s">
        <v>805</v>
      </c>
      <c r="D244" s="5" t="s">
        <v>40</v>
      </c>
      <c r="E244" s="5" t="s">
        <v>41</v>
      </c>
      <c r="F244" s="6">
        <v>1070.67</v>
      </c>
      <c r="G244" s="6">
        <v>1067.1130000000001</v>
      </c>
      <c r="H244" s="6">
        <v>1061.4870000000001</v>
      </c>
      <c r="I244" s="6">
        <v>1047.586</v>
      </c>
      <c r="J244" s="6">
        <v>1046.2239999999999</v>
      </c>
      <c r="K244" s="6">
        <v>1047.502</v>
      </c>
      <c r="L244" s="6">
        <v>1060.08</v>
      </c>
      <c r="M244" s="6">
        <v>1052.307</v>
      </c>
      <c r="N244" s="6">
        <v>1050.5360000000001</v>
      </c>
      <c r="O244" s="6">
        <v>1053.5830000000001</v>
      </c>
      <c r="P244" s="6">
        <v>1053</v>
      </c>
      <c r="Q244" s="6">
        <v>1049.5350000000001</v>
      </c>
      <c r="R244" s="6">
        <v>1040.0550000000001</v>
      </c>
      <c r="S244" s="6">
        <v>1036.6469999999999</v>
      </c>
      <c r="T244" s="6">
        <v>1039.2750000000001</v>
      </c>
      <c r="U244" s="6">
        <v>1031.569</v>
      </c>
      <c r="V244" s="6">
        <v>1030.3910000000001</v>
      </c>
      <c r="W244" s="6">
        <v>1029.6179999999999</v>
      </c>
      <c r="X244" s="6">
        <v>1031.2049999999999</v>
      </c>
      <c r="Y244" s="6">
        <v>1024.259</v>
      </c>
      <c r="Z244" s="6">
        <v>-17.670000000000002</v>
      </c>
      <c r="AA244" s="7" t="s">
        <v>1380</v>
      </c>
      <c r="AB244" s="6">
        <v>-28.741</v>
      </c>
      <c r="AC244" s="7" t="s">
        <v>1381</v>
      </c>
    </row>
    <row r="245" spans="1:29" hidden="1" x14ac:dyDescent="0.2">
      <c r="A245" s="5" t="s">
        <v>808</v>
      </c>
      <c r="B245" s="5" t="s">
        <v>809</v>
      </c>
      <c r="C245" s="5" t="s">
        <v>810</v>
      </c>
      <c r="D245" s="5" t="s">
        <v>102</v>
      </c>
      <c r="E245" s="5" t="s">
        <v>41</v>
      </c>
      <c r="F245" s="6">
        <v>22131.416000000001</v>
      </c>
      <c r="G245" s="6">
        <v>22457.413</v>
      </c>
      <c r="H245" s="6">
        <v>22874.920999999998</v>
      </c>
      <c r="I245" s="6">
        <v>23170.441999999999</v>
      </c>
      <c r="J245" s="6">
        <v>23588.569</v>
      </c>
      <c r="K245" s="6">
        <v>23950.825000000001</v>
      </c>
      <c r="L245" s="6">
        <v>24396.921999999999</v>
      </c>
      <c r="M245" s="6">
        <v>24815.195</v>
      </c>
      <c r="N245" s="6">
        <v>25228.571</v>
      </c>
      <c r="O245" s="6">
        <v>25559.623</v>
      </c>
      <c r="P245" s="6">
        <v>25727</v>
      </c>
      <c r="Q245" s="6">
        <v>25837.597000000002</v>
      </c>
      <c r="R245" s="6">
        <v>26029.008000000002</v>
      </c>
      <c r="S245" s="6">
        <v>26132.548999999999</v>
      </c>
      <c r="T245" s="6">
        <v>26310.41</v>
      </c>
      <c r="U245" s="6">
        <v>26450.833999999999</v>
      </c>
      <c r="V245" s="6">
        <v>26843.648000000001</v>
      </c>
      <c r="W245" s="6">
        <v>27039.440999999999</v>
      </c>
      <c r="X245" s="6">
        <v>27351.274000000001</v>
      </c>
      <c r="Y245" s="6">
        <v>27612.695</v>
      </c>
      <c r="Z245" s="6">
        <v>3595.5839999999998</v>
      </c>
      <c r="AA245" s="7">
        <v>0.16247</v>
      </c>
      <c r="AB245" s="6">
        <v>1885.6949999999999</v>
      </c>
      <c r="AC245" s="7">
        <v>7.3300000000000004E-2</v>
      </c>
    </row>
    <row r="246" spans="1:29" hidden="1" x14ac:dyDescent="0.2">
      <c r="A246" s="5" t="s">
        <v>811</v>
      </c>
      <c r="B246" s="5" t="s">
        <v>812</v>
      </c>
      <c r="C246" s="5" t="s">
        <v>813</v>
      </c>
      <c r="D246" s="5" t="s">
        <v>55</v>
      </c>
      <c r="E246" s="5" t="s">
        <v>41</v>
      </c>
      <c r="F246" s="6">
        <v>5876.9080000000004</v>
      </c>
      <c r="G246" s="6">
        <v>5980.183</v>
      </c>
      <c r="H246" s="6">
        <v>6116.3220000000001</v>
      </c>
      <c r="I246" s="6">
        <v>6231.6350000000002</v>
      </c>
      <c r="J246" s="6">
        <v>6360.6090000000004</v>
      </c>
      <c r="K246" s="6">
        <v>6533.3370000000004</v>
      </c>
      <c r="L246" s="6">
        <v>6700.9409999999998</v>
      </c>
      <c r="M246" s="6">
        <v>6856.2860000000001</v>
      </c>
      <c r="N246" s="6">
        <v>6980.4189999999999</v>
      </c>
      <c r="O246" s="6">
        <v>7065.5429999999997</v>
      </c>
      <c r="P246" s="6">
        <v>7101</v>
      </c>
      <c r="Q246" s="6">
        <v>7137.0680000000002</v>
      </c>
      <c r="R246" s="6">
        <v>7157.8649999999998</v>
      </c>
      <c r="S246" s="6">
        <v>7181.7489999999998</v>
      </c>
      <c r="T246" s="6">
        <v>7230.2929999999997</v>
      </c>
      <c r="U246" s="6">
        <v>7296.2179999999998</v>
      </c>
      <c r="V246" s="6">
        <v>7382.7960000000003</v>
      </c>
      <c r="W246" s="6">
        <v>7437.3459999999995</v>
      </c>
      <c r="X246" s="6">
        <v>7517.598</v>
      </c>
      <c r="Y246" s="6">
        <v>7604.7830000000004</v>
      </c>
      <c r="Z246" s="6">
        <v>1224.0920000000001</v>
      </c>
      <c r="AA246" s="7">
        <v>0.20829</v>
      </c>
      <c r="AB246" s="6">
        <v>503.78300000000002</v>
      </c>
      <c r="AC246" s="7">
        <v>7.0949999999999999E-2</v>
      </c>
    </row>
    <row r="247" spans="1:29" hidden="1" x14ac:dyDescent="0.2">
      <c r="A247" s="5" t="s">
        <v>814</v>
      </c>
      <c r="B247" s="5" t="s">
        <v>815</v>
      </c>
      <c r="C247" s="5" t="s">
        <v>816</v>
      </c>
      <c r="D247" s="5" t="s">
        <v>40</v>
      </c>
      <c r="E247" s="5" t="s">
        <v>41</v>
      </c>
      <c r="F247" s="6">
        <v>767.83</v>
      </c>
      <c r="G247" s="6">
        <v>771.61900000000003</v>
      </c>
      <c r="H247" s="6">
        <v>776.94</v>
      </c>
      <c r="I247" s="6">
        <v>783.71699999999998</v>
      </c>
      <c r="J247" s="6">
        <v>794.53099999999995</v>
      </c>
      <c r="K247" s="6">
        <v>808.08799999999997</v>
      </c>
      <c r="L247" s="6">
        <v>825.048</v>
      </c>
      <c r="M247" s="6">
        <v>842.84799999999996</v>
      </c>
      <c r="N247" s="6">
        <v>856.63099999999997</v>
      </c>
      <c r="O247" s="6">
        <v>861.05799999999999</v>
      </c>
      <c r="P247" s="6">
        <v>861</v>
      </c>
      <c r="Q247" s="6">
        <v>870.33600000000001</v>
      </c>
      <c r="R247" s="6">
        <v>869.45699999999999</v>
      </c>
      <c r="S247" s="6">
        <v>871.99400000000003</v>
      </c>
      <c r="T247" s="6">
        <v>867.20500000000004</v>
      </c>
      <c r="U247" s="6">
        <v>867.96500000000003</v>
      </c>
      <c r="V247" s="6">
        <v>874.29700000000003</v>
      </c>
      <c r="W247" s="6">
        <v>878.24099999999999</v>
      </c>
      <c r="X247" s="6">
        <v>884.84500000000003</v>
      </c>
      <c r="Y247" s="6">
        <v>883.53899999999999</v>
      </c>
      <c r="Z247" s="6">
        <v>93.17</v>
      </c>
      <c r="AA247" s="7">
        <v>0.12134</v>
      </c>
      <c r="AB247" s="6">
        <v>22.539000000000001</v>
      </c>
      <c r="AC247" s="7">
        <v>2.6179999999999998E-2</v>
      </c>
    </row>
    <row r="248" spans="1:29" hidden="1" x14ac:dyDescent="0.2">
      <c r="A248" s="5" t="s">
        <v>817</v>
      </c>
      <c r="B248" s="5" t="s">
        <v>818</v>
      </c>
      <c r="C248" s="5" t="s">
        <v>819</v>
      </c>
      <c r="D248" s="5" t="s">
        <v>49</v>
      </c>
      <c r="E248" s="5" t="s">
        <v>41</v>
      </c>
      <c r="F248" s="6">
        <v>87606.578999999998</v>
      </c>
      <c r="G248" s="6">
        <v>87717.716</v>
      </c>
      <c r="H248" s="6">
        <v>88085.524999999994</v>
      </c>
      <c r="I248" s="6">
        <v>88495.513000000006</v>
      </c>
      <c r="J248" s="6">
        <v>88564.875</v>
      </c>
      <c r="K248" s="6">
        <v>89293.296000000002</v>
      </c>
      <c r="L248" s="6">
        <v>90442.216</v>
      </c>
      <c r="M248" s="6">
        <v>91272.072</v>
      </c>
      <c r="N248" s="6">
        <v>92011.373999999996</v>
      </c>
      <c r="O248" s="6">
        <v>92567.789000000004</v>
      </c>
      <c r="P248" s="6">
        <v>92816</v>
      </c>
      <c r="Q248" s="6">
        <v>92718.985000000001</v>
      </c>
      <c r="R248" s="6">
        <v>92955.991999999998</v>
      </c>
      <c r="S248" s="6">
        <v>93234.376000000004</v>
      </c>
      <c r="T248" s="6">
        <v>93619.034</v>
      </c>
      <c r="U248" s="6">
        <v>93925.039000000004</v>
      </c>
      <c r="V248" s="6">
        <v>94492.244999999995</v>
      </c>
      <c r="W248" s="6">
        <v>95366.888000000006</v>
      </c>
      <c r="X248" s="6">
        <v>96694.377999999997</v>
      </c>
      <c r="Y248" s="6">
        <v>97623.303</v>
      </c>
      <c r="Z248" s="6">
        <v>5209.4210000000003</v>
      </c>
      <c r="AA248" s="7">
        <v>5.9459999999999999E-2</v>
      </c>
      <c r="AB248" s="6">
        <v>4807.3029999999999</v>
      </c>
      <c r="AC248" s="7">
        <v>5.1790000000000003E-2</v>
      </c>
    </row>
    <row r="249" spans="1:29" hidden="1" x14ac:dyDescent="0.2">
      <c r="A249" s="5" t="s">
        <v>820</v>
      </c>
      <c r="B249" s="5" t="s">
        <v>821</v>
      </c>
      <c r="C249" s="5" t="s">
        <v>822</v>
      </c>
      <c r="D249" s="5" t="s">
        <v>49</v>
      </c>
      <c r="E249" s="5" t="s">
        <v>41</v>
      </c>
      <c r="F249" s="6">
        <v>303.17899999999997</v>
      </c>
      <c r="G249" s="6">
        <v>304.06799999999998</v>
      </c>
      <c r="H249" s="6">
        <v>300.91300000000001</v>
      </c>
      <c r="I249" s="6">
        <v>294.69299999999998</v>
      </c>
      <c r="J249" s="6">
        <v>295.93299999999999</v>
      </c>
      <c r="K249" s="6">
        <v>296.077</v>
      </c>
      <c r="L249" s="6">
        <v>295.596</v>
      </c>
      <c r="M249" s="6">
        <v>296.50799999999998</v>
      </c>
      <c r="N249" s="6">
        <v>297.04399999999998</v>
      </c>
      <c r="O249" s="6">
        <v>295.048</v>
      </c>
      <c r="P249" s="6">
        <v>292</v>
      </c>
      <c r="Q249" s="6">
        <v>291.99200000000002</v>
      </c>
      <c r="R249" s="6">
        <v>291.80200000000002</v>
      </c>
      <c r="S249" s="6">
        <v>291.76600000000002</v>
      </c>
      <c r="T249" s="6">
        <v>288.72899999999998</v>
      </c>
      <c r="U249" s="6">
        <v>291.71100000000001</v>
      </c>
      <c r="V249" s="6">
        <v>289.66800000000001</v>
      </c>
      <c r="W249" s="6">
        <v>289.66800000000001</v>
      </c>
      <c r="X249" s="6">
        <v>289.66000000000003</v>
      </c>
      <c r="Y249" s="6">
        <v>289.81799999999998</v>
      </c>
      <c r="Z249" s="6">
        <v>-11.179</v>
      </c>
      <c r="AA249" s="7" t="s">
        <v>1382</v>
      </c>
      <c r="AB249" s="6">
        <v>-2.1819999999999999</v>
      </c>
      <c r="AC249" s="7" t="s">
        <v>1383</v>
      </c>
    </row>
    <row r="250" spans="1:29" hidden="1" x14ac:dyDescent="0.2">
      <c r="A250" s="5" t="s">
        <v>825</v>
      </c>
      <c r="B250" s="5" t="s">
        <v>826</v>
      </c>
      <c r="C250" s="5" t="s">
        <v>827</v>
      </c>
      <c r="D250" s="5" t="s">
        <v>49</v>
      </c>
      <c r="E250" s="5" t="s">
        <v>41</v>
      </c>
      <c r="F250" s="6">
        <v>500.03899999999999</v>
      </c>
      <c r="G250" s="6">
        <v>491.64100000000002</v>
      </c>
      <c r="H250" s="6">
        <v>489.12200000000001</v>
      </c>
      <c r="I250" s="6">
        <v>490.69600000000003</v>
      </c>
      <c r="J250" s="6">
        <v>491.97300000000001</v>
      </c>
      <c r="K250" s="6">
        <v>491.97899999999998</v>
      </c>
      <c r="L250" s="6">
        <v>494.50599999999997</v>
      </c>
      <c r="M250" s="6">
        <v>492.54399999999998</v>
      </c>
      <c r="N250" s="6">
        <v>495.85300000000001</v>
      </c>
      <c r="O250" s="6">
        <v>484.49599999999998</v>
      </c>
      <c r="P250" s="6">
        <v>490</v>
      </c>
      <c r="Q250" s="6">
        <v>489.00400000000002</v>
      </c>
      <c r="R250" s="6">
        <v>485.69099999999997</v>
      </c>
      <c r="S250" s="6">
        <v>484.37700000000001</v>
      </c>
      <c r="T250" s="6">
        <v>487.45299999999997</v>
      </c>
      <c r="U250" s="6">
        <v>487.959</v>
      </c>
      <c r="V250" s="6">
        <v>488.63499999999999</v>
      </c>
      <c r="W250" s="6">
        <v>490.13799999999998</v>
      </c>
      <c r="X250" s="6">
        <v>490.98399999999998</v>
      </c>
      <c r="Y250" s="6">
        <v>492.327</v>
      </c>
      <c r="Z250" s="6">
        <v>-10.039</v>
      </c>
      <c r="AA250" s="7" t="s">
        <v>1384</v>
      </c>
      <c r="AB250" s="6">
        <v>2.327</v>
      </c>
      <c r="AC250" s="7">
        <v>4.7499999999999999E-3</v>
      </c>
    </row>
    <row r="251" spans="1:29" hidden="1" x14ac:dyDescent="0.2">
      <c r="A251" s="5" t="s">
        <v>829</v>
      </c>
      <c r="B251" s="5" t="s">
        <v>830</v>
      </c>
      <c r="C251" s="5" t="s">
        <v>831</v>
      </c>
      <c r="D251" s="5" t="s">
        <v>55</v>
      </c>
      <c r="E251" s="5" t="s">
        <v>41</v>
      </c>
      <c r="F251" s="6">
        <v>10496.043</v>
      </c>
      <c r="G251" s="6">
        <v>10754.094999999999</v>
      </c>
      <c r="H251" s="6">
        <v>11039.464</v>
      </c>
      <c r="I251" s="6">
        <v>11297.084000000001</v>
      </c>
      <c r="J251" s="6">
        <v>11552.355</v>
      </c>
      <c r="K251" s="6">
        <v>11879.678</v>
      </c>
      <c r="L251" s="6">
        <v>12228.114</v>
      </c>
      <c r="M251" s="6">
        <v>12547.609</v>
      </c>
      <c r="N251" s="6">
        <v>12809.605</v>
      </c>
      <c r="O251" s="6">
        <v>13002.33</v>
      </c>
      <c r="P251" s="6">
        <v>13150</v>
      </c>
      <c r="Q251" s="6">
        <v>13195.587</v>
      </c>
      <c r="R251" s="6">
        <v>13242.459000000001</v>
      </c>
      <c r="S251" s="6">
        <v>13291.945</v>
      </c>
      <c r="T251" s="6">
        <v>13425.397000000001</v>
      </c>
      <c r="U251" s="6">
        <v>13518.355</v>
      </c>
      <c r="V251" s="6">
        <v>13659.855</v>
      </c>
      <c r="W251" s="6">
        <v>13856.868</v>
      </c>
      <c r="X251" s="6">
        <v>14071.713</v>
      </c>
      <c r="Y251" s="6">
        <v>14281.076999999999</v>
      </c>
      <c r="Z251" s="6">
        <v>2653.9569999999999</v>
      </c>
      <c r="AA251" s="7">
        <v>0.25285000000000002</v>
      </c>
      <c r="AB251" s="6">
        <v>1131.077</v>
      </c>
      <c r="AC251" s="7">
        <v>8.6010000000000003E-2</v>
      </c>
    </row>
    <row r="252" spans="1:29" hidden="1" x14ac:dyDescent="0.2">
      <c r="A252" s="5" t="s">
        <v>832</v>
      </c>
      <c r="B252" s="5" t="s">
        <v>833</v>
      </c>
      <c r="C252" s="5" t="s">
        <v>834</v>
      </c>
      <c r="D252" s="5" t="s">
        <v>62</v>
      </c>
      <c r="E252" s="5" t="s">
        <v>41</v>
      </c>
      <c r="F252" s="6">
        <v>34.002000000000002</v>
      </c>
      <c r="G252" s="6">
        <v>32.331000000000003</v>
      </c>
      <c r="H252" s="6">
        <v>31.177</v>
      </c>
      <c r="I252" s="6">
        <v>30.54</v>
      </c>
      <c r="J252" s="6">
        <v>30.527999999999999</v>
      </c>
      <c r="K252" s="6">
        <v>30.567</v>
      </c>
      <c r="L252" s="6">
        <v>30.468</v>
      </c>
      <c r="M252" s="6">
        <v>30.068000000000001</v>
      </c>
      <c r="N252" s="6">
        <v>29.373000000000001</v>
      </c>
      <c r="O252" s="6">
        <v>28.773</v>
      </c>
      <c r="P252" s="6">
        <v>28</v>
      </c>
      <c r="Q252" s="6">
        <v>28</v>
      </c>
      <c r="R252" s="6">
        <v>28</v>
      </c>
      <c r="S252" s="6">
        <v>28</v>
      </c>
      <c r="T252" s="6">
        <v>28</v>
      </c>
      <c r="U252" s="6">
        <v>28</v>
      </c>
      <c r="V252" s="6">
        <v>28</v>
      </c>
      <c r="W252" s="6">
        <v>29.553000000000001</v>
      </c>
      <c r="X252" s="6">
        <v>29.553000000000001</v>
      </c>
      <c r="Y252" s="6">
        <v>29.553000000000001</v>
      </c>
      <c r="Z252" s="6">
        <v>-6.0019999999999998</v>
      </c>
      <c r="AA252" s="7" t="s">
        <v>1385</v>
      </c>
      <c r="AB252" s="6">
        <v>1.5529999999999999</v>
      </c>
      <c r="AC252" s="7">
        <v>5.5480000000000002E-2</v>
      </c>
    </row>
    <row r="253" spans="1:29" hidden="1" x14ac:dyDescent="0.2">
      <c r="A253" s="5" t="s">
        <v>836</v>
      </c>
      <c r="B253" s="5" t="s">
        <v>837</v>
      </c>
      <c r="C253" s="5" t="s">
        <v>838</v>
      </c>
      <c r="D253" s="5" t="s">
        <v>62</v>
      </c>
      <c r="E253" s="5" t="s">
        <v>41</v>
      </c>
      <c r="F253" s="6">
        <v>84.700999999999993</v>
      </c>
      <c r="G253" s="6">
        <v>86.623000000000005</v>
      </c>
      <c r="H253" s="6">
        <v>87.433999999999997</v>
      </c>
      <c r="I253" s="6">
        <v>87.988</v>
      </c>
      <c r="J253" s="6">
        <v>89.158000000000001</v>
      </c>
      <c r="K253" s="6">
        <v>90.122</v>
      </c>
      <c r="L253" s="6">
        <v>90.831000000000003</v>
      </c>
      <c r="M253" s="6">
        <v>90.908000000000001</v>
      </c>
      <c r="N253" s="6">
        <v>92.022000000000006</v>
      </c>
      <c r="O253" s="6">
        <v>92.62</v>
      </c>
      <c r="P253" s="6">
        <v>93</v>
      </c>
      <c r="Q253" s="6">
        <v>92.724000000000004</v>
      </c>
      <c r="R253" s="6">
        <v>92.622</v>
      </c>
      <c r="S253" s="6">
        <v>92.576999999999998</v>
      </c>
      <c r="T253" s="6">
        <v>92.570999999999998</v>
      </c>
      <c r="U253" s="6">
        <v>92.525000000000006</v>
      </c>
      <c r="V253" s="6">
        <v>93.028999999999996</v>
      </c>
      <c r="W253" s="6">
        <v>93.676000000000002</v>
      </c>
      <c r="X253" s="6">
        <v>93.668000000000006</v>
      </c>
      <c r="Y253" s="6">
        <v>93.668000000000006</v>
      </c>
      <c r="Z253" s="6">
        <v>8.2989999999999995</v>
      </c>
      <c r="AA253" s="7">
        <v>9.7979999999999998E-2</v>
      </c>
      <c r="AB253" s="6">
        <v>0.66800000000000004</v>
      </c>
      <c r="AC253" s="7">
        <v>7.1799999999999998E-3</v>
      </c>
    </row>
    <row r="254" spans="1:29" hidden="1" x14ac:dyDescent="0.2">
      <c r="A254" s="5" t="s">
        <v>840</v>
      </c>
      <c r="B254" s="5" t="s">
        <v>841</v>
      </c>
      <c r="C254" s="5" t="s">
        <v>842</v>
      </c>
      <c r="D254" s="5" t="s">
        <v>106</v>
      </c>
      <c r="E254" s="5" t="s">
        <v>41</v>
      </c>
      <c r="F254" s="6">
        <v>37.014000000000003</v>
      </c>
      <c r="G254" s="6">
        <v>37.545000000000002</v>
      </c>
      <c r="H254" s="6">
        <v>38.146000000000001</v>
      </c>
      <c r="I254" s="6">
        <v>38.537999999999997</v>
      </c>
      <c r="J254" s="6">
        <v>39.18</v>
      </c>
      <c r="K254" s="6">
        <v>40.037999999999997</v>
      </c>
      <c r="L254" s="6">
        <v>40.962000000000003</v>
      </c>
      <c r="M254" s="6">
        <v>41.802999999999997</v>
      </c>
      <c r="N254" s="6">
        <v>42.802</v>
      </c>
      <c r="O254" s="6">
        <v>43.442999999999998</v>
      </c>
      <c r="P254" s="6">
        <v>44</v>
      </c>
      <c r="Q254" s="6">
        <v>44.234000000000002</v>
      </c>
      <c r="R254" s="6">
        <v>44.511000000000003</v>
      </c>
      <c r="S254" s="6">
        <v>44.511000000000003</v>
      </c>
      <c r="T254" s="6">
        <v>44.511000000000003</v>
      </c>
      <c r="U254" s="6">
        <v>44.511000000000003</v>
      </c>
      <c r="V254" s="6">
        <v>45.863</v>
      </c>
      <c r="W254" s="6">
        <v>45.863</v>
      </c>
      <c r="X254" s="6">
        <v>46.572000000000003</v>
      </c>
      <c r="Y254" s="6">
        <v>46.572000000000003</v>
      </c>
      <c r="Z254" s="6">
        <v>6.9859999999999998</v>
      </c>
      <c r="AA254" s="7">
        <v>0.18873999999999999</v>
      </c>
      <c r="AB254" s="6">
        <v>2.5720000000000001</v>
      </c>
      <c r="AC254" s="7">
        <v>5.8459999999999998E-2</v>
      </c>
    </row>
    <row r="255" spans="1:29" x14ac:dyDescent="0.2">
      <c r="A255" s="5" t="s">
        <v>843</v>
      </c>
      <c r="B255" s="5" t="s">
        <v>844</v>
      </c>
      <c r="C255" s="5" t="s">
        <v>845</v>
      </c>
      <c r="D255" s="5" t="s">
        <v>66</v>
      </c>
      <c r="E255" s="5" t="s">
        <v>41</v>
      </c>
      <c r="F255" s="6">
        <v>5415.2550000000001</v>
      </c>
      <c r="G255" s="6">
        <v>5619.1279999999997</v>
      </c>
      <c r="H255" s="6">
        <v>5847.5969999999998</v>
      </c>
      <c r="I255" s="6">
        <v>6067.6049999999996</v>
      </c>
      <c r="J255" s="6">
        <v>6293.4620000000004</v>
      </c>
      <c r="K255" s="6">
        <v>6523.8620000000001</v>
      </c>
      <c r="L255" s="6">
        <v>6797.6450000000004</v>
      </c>
      <c r="M255" s="6">
        <v>7037.9989999999998</v>
      </c>
      <c r="N255" s="6">
        <v>7234.8950000000004</v>
      </c>
      <c r="O255" s="6">
        <v>7398.3429999999998</v>
      </c>
      <c r="P255" s="6">
        <v>7550</v>
      </c>
      <c r="Q255" s="6">
        <v>7640.2290000000003</v>
      </c>
      <c r="R255" s="6">
        <v>7734.2529999999997</v>
      </c>
      <c r="S255" s="6">
        <v>7867.4040000000005</v>
      </c>
      <c r="T255" s="6">
        <v>8052.5529999999999</v>
      </c>
      <c r="U255" s="6">
        <v>8113.5169999999998</v>
      </c>
      <c r="V255" s="6">
        <v>8172.8069999999998</v>
      </c>
      <c r="W255" s="6">
        <v>8288.3330000000005</v>
      </c>
      <c r="X255" s="6">
        <v>8308.7890000000007</v>
      </c>
      <c r="Y255" s="6">
        <v>8340.8790000000008</v>
      </c>
      <c r="Z255" s="6">
        <v>2134.7449999999999</v>
      </c>
      <c r="AA255" s="7">
        <v>0.39421</v>
      </c>
      <c r="AB255" s="6">
        <v>790.87900000000002</v>
      </c>
      <c r="AC255" s="7">
        <v>0.10475</v>
      </c>
    </row>
    <row r="256" spans="1:29" hidden="1" x14ac:dyDescent="0.2">
      <c r="A256" s="5" t="s">
        <v>846</v>
      </c>
      <c r="B256" s="5" t="s">
        <v>847</v>
      </c>
      <c r="C256" s="5" t="s">
        <v>848</v>
      </c>
      <c r="D256" s="5" t="s">
        <v>49</v>
      </c>
      <c r="E256" s="5" t="s">
        <v>41</v>
      </c>
      <c r="F256" s="6">
        <v>118.164</v>
      </c>
      <c r="G256" s="6">
        <v>117.276</v>
      </c>
      <c r="H256" s="6">
        <v>117.77</v>
      </c>
      <c r="I256" s="6">
        <v>119.306</v>
      </c>
      <c r="J256" s="6">
        <v>120.794</v>
      </c>
      <c r="K256" s="6">
        <v>122.01</v>
      </c>
      <c r="L256" s="6">
        <v>123.741</v>
      </c>
      <c r="M256" s="6">
        <v>124.232</v>
      </c>
      <c r="N256" s="6">
        <v>126.22</v>
      </c>
      <c r="O256" s="6">
        <v>124.42700000000001</v>
      </c>
      <c r="P256" s="6">
        <v>127</v>
      </c>
      <c r="Q256" s="6">
        <v>126.95399999999999</v>
      </c>
      <c r="R256" s="6">
        <v>127.798</v>
      </c>
      <c r="S256" s="6">
        <v>127.41</v>
      </c>
      <c r="T256" s="6">
        <v>126.95699999999999</v>
      </c>
      <c r="U256" s="6">
        <v>126.848</v>
      </c>
      <c r="V256" s="6">
        <v>126.834</v>
      </c>
      <c r="W256" s="6">
        <v>126.78700000000001</v>
      </c>
      <c r="X256" s="6">
        <v>126.78700000000001</v>
      </c>
      <c r="Y256" s="6">
        <v>127.798</v>
      </c>
      <c r="Z256" s="6">
        <v>8.8360000000000003</v>
      </c>
      <c r="AA256" s="7">
        <v>7.4779999999999999E-2</v>
      </c>
      <c r="AB256" s="6">
        <v>0.79800000000000004</v>
      </c>
      <c r="AC256" s="7">
        <v>6.28E-3</v>
      </c>
    </row>
    <row r="257" spans="1:29" hidden="1" x14ac:dyDescent="0.2">
      <c r="A257" s="5" t="s">
        <v>850</v>
      </c>
      <c r="B257" s="5" t="s">
        <v>851</v>
      </c>
      <c r="C257" s="5" t="s">
        <v>852</v>
      </c>
      <c r="D257" s="5" t="s">
        <v>73</v>
      </c>
      <c r="E257" s="5" t="s">
        <v>41</v>
      </c>
      <c r="F257" s="6">
        <v>2131.9690000000001</v>
      </c>
      <c r="G257" s="6">
        <v>2168.547</v>
      </c>
      <c r="H257" s="6">
        <v>2201.723</v>
      </c>
      <c r="I257" s="6">
        <v>2234.855</v>
      </c>
      <c r="J257" s="6">
        <v>2299.2860000000001</v>
      </c>
      <c r="K257" s="6">
        <v>2366.0459999999998</v>
      </c>
      <c r="L257" s="6">
        <v>2456.2240000000002</v>
      </c>
      <c r="M257" s="6">
        <v>2498.5259999999998</v>
      </c>
      <c r="N257" s="6">
        <v>2542.5100000000002</v>
      </c>
      <c r="O257" s="6">
        <v>2568.7660000000001</v>
      </c>
      <c r="P257" s="6">
        <v>2587</v>
      </c>
      <c r="Q257" s="6">
        <v>2607.4769999999999</v>
      </c>
      <c r="R257" s="6">
        <v>2632.116</v>
      </c>
      <c r="S257" s="6">
        <v>2642.415</v>
      </c>
      <c r="T257" s="6">
        <v>2657.779</v>
      </c>
      <c r="U257" s="6">
        <v>2670.902</v>
      </c>
      <c r="V257" s="6">
        <v>2690.2510000000002</v>
      </c>
      <c r="W257" s="6">
        <v>2719.4989999999998</v>
      </c>
      <c r="X257" s="6">
        <v>2748.6640000000002</v>
      </c>
      <c r="Y257" s="6">
        <v>2796.8339999999998</v>
      </c>
      <c r="Z257" s="6">
        <v>455.03100000000001</v>
      </c>
      <c r="AA257" s="7">
        <v>0.21343000000000001</v>
      </c>
      <c r="AB257" s="6">
        <v>209.834</v>
      </c>
      <c r="AC257" s="7">
        <v>8.1110000000000002E-2</v>
      </c>
    </row>
    <row r="258" spans="1:29" hidden="1" x14ac:dyDescent="0.2">
      <c r="A258" s="5" t="s">
        <v>853</v>
      </c>
      <c r="B258" s="5" t="s">
        <v>854</v>
      </c>
      <c r="C258" s="5" t="s">
        <v>855</v>
      </c>
      <c r="D258" s="5" t="s">
        <v>55</v>
      </c>
      <c r="E258" s="5" t="s">
        <v>41</v>
      </c>
      <c r="F258" s="6">
        <v>4203.9179999999997</v>
      </c>
      <c r="G258" s="6">
        <v>4274.335</v>
      </c>
      <c r="H258" s="6">
        <v>4342.335</v>
      </c>
      <c r="I258" s="6">
        <v>4403.4390000000003</v>
      </c>
      <c r="J258" s="6">
        <v>4452.8879999999999</v>
      </c>
      <c r="K258" s="6">
        <v>4527.0910000000003</v>
      </c>
      <c r="L258" s="6">
        <v>4620.6980000000003</v>
      </c>
      <c r="M258" s="6">
        <v>4700.2460000000001</v>
      </c>
      <c r="N258" s="6">
        <v>4757.96</v>
      </c>
      <c r="O258" s="6">
        <v>4791.201</v>
      </c>
      <c r="P258" s="6">
        <v>4826</v>
      </c>
      <c r="Q258" s="6">
        <v>4821.1099999999997</v>
      </c>
      <c r="R258" s="6">
        <v>4832.18</v>
      </c>
      <c r="S258" s="6">
        <v>4835.4629999999997</v>
      </c>
      <c r="T258" s="6">
        <v>4840.97</v>
      </c>
      <c r="U258" s="6">
        <v>4871.5959999999995</v>
      </c>
      <c r="V258" s="6">
        <v>4953.84</v>
      </c>
      <c r="W258" s="6">
        <v>5027.4949999999999</v>
      </c>
      <c r="X258" s="6">
        <v>5074.6719999999996</v>
      </c>
      <c r="Y258" s="6">
        <v>5106.1419999999998</v>
      </c>
      <c r="Z258" s="6">
        <v>622.08199999999999</v>
      </c>
      <c r="AA258" s="7">
        <v>0.14798</v>
      </c>
      <c r="AB258" s="6">
        <v>280.142</v>
      </c>
      <c r="AC258" s="7">
        <v>5.8049999999999997E-2</v>
      </c>
    </row>
    <row r="259" spans="1:29" hidden="1" x14ac:dyDescent="0.2">
      <c r="A259" s="5" t="s">
        <v>856</v>
      </c>
      <c r="B259" s="5" t="s">
        <v>857</v>
      </c>
      <c r="C259" s="5" t="s">
        <v>858</v>
      </c>
      <c r="D259" s="5" t="s">
        <v>49</v>
      </c>
      <c r="E259" s="5" t="s">
        <v>41</v>
      </c>
      <c r="F259" s="6">
        <v>192.071</v>
      </c>
      <c r="G259" s="6">
        <v>193.732</v>
      </c>
      <c r="H259" s="6">
        <v>195.72499999999999</v>
      </c>
      <c r="I259" s="6">
        <v>197.95500000000001</v>
      </c>
      <c r="J259" s="6">
        <v>200.23599999999999</v>
      </c>
      <c r="K259" s="6">
        <v>203.21600000000001</v>
      </c>
      <c r="L259" s="6">
        <v>206.905</v>
      </c>
      <c r="M259" s="6">
        <v>209.59200000000001</v>
      </c>
      <c r="N259" s="6">
        <v>213.11500000000001</v>
      </c>
      <c r="O259" s="6">
        <v>214.96799999999999</v>
      </c>
      <c r="P259" s="6">
        <v>216</v>
      </c>
      <c r="Q259" s="6">
        <v>217.285</v>
      </c>
      <c r="R259" s="6">
        <v>216.98500000000001</v>
      </c>
      <c r="S259" s="6">
        <v>217.40100000000001</v>
      </c>
      <c r="T259" s="6">
        <v>219.11199999999999</v>
      </c>
      <c r="U259" s="6">
        <v>219.714</v>
      </c>
      <c r="V259" s="6">
        <v>218.21</v>
      </c>
      <c r="W259" s="6">
        <v>217.773</v>
      </c>
      <c r="X259" s="6">
        <v>221.18</v>
      </c>
      <c r="Y259" s="6">
        <v>220.452</v>
      </c>
      <c r="Z259" s="6">
        <v>23.928999999999998</v>
      </c>
      <c r="AA259" s="7">
        <v>0.12458</v>
      </c>
      <c r="AB259" s="6">
        <v>4.452</v>
      </c>
      <c r="AC259" s="7">
        <v>2.061E-2</v>
      </c>
    </row>
    <row r="260" spans="1:29" hidden="1" x14ac:dyDescent="0.2">
      <c r="A260" s="5" t="s">
        <v>859</v>
      </c>
      <c r="B260" s="5" t="s">
        <v>860</v>
      </c>
      <c r="C260" s="5" t="s">
        <v>861</v>
      </c>
      <c r="D260" s="5" t="s">
        <v>66</v>
      </c>
      <c r="E260" s="5" t="s">
        <v>41</v>
      </c>
      <c r="F260" s="6">
        <v>12977.554</v>
      </c>
      <c r="G260" s="6">
        <v>13245.864</v>
      </c>
      <c r="H260" s="6">
        <v>13571.947</v>
      </c>
      <c r="I260" s="6">
        <v>13877.630999999999</v>
      </c>
      <c r="J260" s="6">
        <v>14196.120999999999</v>
      </c>
      <c r="K260" s="6">
        <v>14524.013999999999</v>
      </c>
      <c r="L260" s="6">
        <v>14946.555</v>
      </c>
      <c r="M260" s="6">
        <v>15293.182000000001</v>
      </c>
      <c r="N260" s="6">
        <v>15545.415000000001</v>
      </c>
      <c r="O260" s="6">
        <v>15727.442999999999</v>
      </c>
      <c r="P260" s="6">
        <v>15887</v>
      </c>
      <c r="Q260" s="6">
        <v>15940.582</v>
      </c>
      <c r="R260" s="6">
        <v>16036.924000000001</v>
      </c>
      <c r="S260" s="6">
        <v>16159.385</v>
      </c>
      <c r="T260" s="6">
        <v>16536.84</v>
      </c>
      <c r="U260" s="6">
        <v>17091.876</v>
      </c>
      <c r="V260" s="6">
        <v>17454.656999999999</v>
      </c>
      <c r="W260" s="6">
        <v>18068.254000000001</v>
      </c>
      <c r="X260" s="6">
        <v>18482.5</v>
      </c>
      <c r="Y260" s="6">
        <v>18821.898000000001</v>
      </c>
      <c r="Z260" s="6">
        <v>2909.4459999999999</v>
      </c>
      <c r="AA260" s="7">
        <v>0.22419</v>
      </c>
      <c r="AB260" s="6">
        <v>2934.8980000000001</v>
      </c>
      <c r="AC260" s="7">
        <v>0.18473999999999999</v>
      </c>
    </row>
    <row r="261" spans="1:29" hidden="1" x14ac:dyDescent="0.2">
      <c r="A261" s="5" t="s">
        <v>862</v>
      </c>
      <c r="B261" s="5" t="s">
        <v>863</v>
      </c>
      <c r="C261" s="5" t="s">
        <v>864</v>
      </c>
      <c r="D261" s="5" t="s">
        <v>91</v>
      </c>
      <c r="E261" s="5" t="s">
        <v>41</v>
      </c>
      <c r="F261" s="6">
        <v>6114.1310000000003</v>
      </c>
      <c r="G261" s="6">
        <v>6165.893</v>
      </c>
      <c r="H261" s="6">
        <v>6205.8379999999997</v>
      </c>
      <c r="I261" s="6">
        <v>6288.6490000000003</v>
      </c>
      <c r="J261" s="6">
        <v>6344.2179999999998</v>
      </c>
      <c r="K261" s="6">
        <v>6394.86</v>
      </c>
      <c r="L261" s="6">
        <v>6473.652</v>
      </c>
      <c r="M261" s="6">
        <v>6555.0339999999997</v>
      </c>
      <c r="N261" s="6">
        <v>6627.741</v>
      </c>
      <c r="O261" s="6">
        <v>6678.0680000000002</v>
      </c>
      <c r="P261" s="6">
        <v>6730</v>
      </c>
      <c r="Q261" s="6">
        <v>6767.4380000000001</v>
      </c>
      <c r="R261" s="6">
        <v>6814.7020000000002</v>
      </c>
      <c r="S261" s="6">
        <v>6843.1049999999996</v>
      </c>
      <c r="T261" s="6">
        <v>6855.2510000000002</v>
      </c>
      <c r="U261" s="6">
        <v>6863.1620000000003</v>
      </c>
      <c r="V261" s="6">
        <v>6946.0330000000004</v>
      </c>
      <c r="W261" s="6">
        <v>6982.1639999999998</v>
      </c>
      <c r="X261" s="6">
        <v>7042.9030000000002</v>
      </c>
      <c r="Y261" s="6">
        <v>7100.8149999999996</v>
      </c>
      <c r="Z261" s="6">
        <v>615.86900000000003</v>
      </c>
      <c r="AA261" s="7">
        <v>0.10073</v>
      </c>
      <c r="AB261" s="6">
        <v>370.815</v>
      </c>
      <c r="AC261" s="7">
        <v>5.5100000000000003E-2</v>
      </c>
    </row>
    <row r="262" spans="1:29" hidden="1" x14ac:dyDescent="0.2">
      <c r="A262" s="5" t="s">
        <v>865</v>
      </c>
      <c r="B262" s="5" t="s">
        <v>866</v>
      </c>
      <c r="C262" s="5" t="s">
        <v>867</v>
      </c>
      <c r="D262" s="5" t="s">
        <v>66</v>
      </c>
      <c r="E262" s="5" t="s">
        <v>41</v>
      </c>
      <c r="F262" s="6">
        <v>80139.088000000003</v>
      </c>
      <c r="G262" s="6">
        <v>80287.936000000002</v>
      </c>
      <c r="H262" s="6">
        <v>80785.815000000002</v>
      </c>
      <c r="I262" s="6">
        <v>81156.991999999998</v>
      </c>
      <c r="J262" s="6">
        <v>81598.971000000005</v>
      </c>
      <c r="K262" s="6">
        <v>82088.870999999999</v>
      </c>
      <c r="L262" s="6">
        <v>83097.714999999997</v>
      </c>
      <c r="M262" s="6">
        <v>83669.527000000002</v>
      </c>
      <c r="N262" s="6">
        <v>83723.264999999999</v>
      </c>
      <c r="O262" s="6">
        <v>83412.562999999995</v>
      </c>
      <c r="P262" s="6">
        <v>83002</v>
      </c>
      <c r="Q262" s="6">
        <v>83241.14</v>
      </c>
      <c r="R262" s="6">
        <v>83486.263999999996</v>
      </c>
      <c r="S262" s="6">
        <v>83929.510999999999</v>
      </c>
      <c r="T262" s="6">
        <v>84262.414999999994</v>
      </c>
      <c r="U262" s="6">
        <v>84773.884000000005</v>
      </c>
      <c r="V262" s="6">
        <v>86426.786999999997</v>
      </c>
      <c r="W262" s="6">
        <v>87554.627999999997</v>
      </c>
      <c r="X262" s="6">
        <v>88006.191999999995</v>
      </c>
      <c r="Y262" s="6">
        <v>88888.566000000006</v>
      </c>
      <c r="Z262" s="6">
        <v>2862.9119999999998</v>
      </c>
      <c r="AA262" s="7">
        <v>3.5720000000000002E-2</v>
      </c>
      <c r="AB262" s="6">
        <v>5886.5659999999998</v>
      </c>
      <c r="AC262" s="7">
        <v>7.0919999999999997E-2</v>
      </c>
    </row>
    <row r="263" spans="1:29" hidden="1" x14ac:dyDescent="0.2">
      <c r="A263" s="5" t="s">
        <v>868</v>
      </c>
      <c r="B263" s="5" t="s">
        <v>869</v>
      </c>
      <c r="C263" s="5" t="s">
        <v>870</v>
      </c>
      <c r="D263" s="5" t="s">
        <v>40</v>
      </c>
      <c r="E263" s="5" t="s">
        <v>41</v>
      </c>
      <c r="F263" s="6">
        <v>273.214</v>
      </c>
      <c r="G263" s="6">
        <v>272.60199999999998</v>
      </c>
      <c r="H263" s="6">
        <v>271.57499999999999</v>
      </c>
      <c r="I263" s="6">
        <v>268.90899999999999</v>
      </c>
      <c r="J263" s="6">
        <v>269.61900000000003</v>
      </c>
      <c r="K263" s="6">
        <v>270.84199999999998</v>
      </c>
      <c r="L263" s="6">
        <v>272.36200000000002</v>
      </c>
      <c r="M263" s="6">
        <v>272.697</v>
      </c>
      <c r="N263" s="6">
        <v>272.26900000000001</v>
      </c>
      <c r="O263" s="6">
        <v>271.06599999999997</v>
      </c>
      <c r="P263" s="6">
        <v>270</v>
      </c>
      <c r="Q263" s="6">
        <v>289.73899999999998</v>
      </c>
      <c r="R263" s="6">
        <v>289.73899999999998</v>
      </c>
      <c r="S263" s="6">
        <v>289.73899999999998</v>
      </c>
      <c r="T263" s="6">
        <v>292.23399999999998</v>
      </c>
      <c r="U263" s="6">
        <v>292.411</v>
      </c>
      <c r="V263" s="6">
        <v>292.411</v>
      </c>
      <c r="W263" s="6">
        <v>292.411</v>
      </c>
      <c r="X263" s="6">
        <v>292.411</v>
      </c>
      <c r="Y263" s="6">
        <v>293.59800000000001</v>
      </c>
      <c r="Z263" s="6">
        <v>-3.214</v>
      </c>
      <c r="AA263" s="7" t="s">
        <v>1386</v>
      </c>
      <c r="AB263" s="6">
        <v>23.597999999999999</v>
      </c>
      <c r="AC263" s="7">
        <v>8.7400000000000005E-2</v>
      </c>
    </row>
    <row r="264" spans="1:29" hidden="1" x14ac:dyDescent="0.2">
      <c r="A264" s="5" t="s">
        <v>871</v>
      </c>
      <c r="B264" s="5" t="s">
        <v>872</v>
      </c>
      <c r="C264" s="5" t="s">
        <v>873</v>
      </c>
      <c r="D264" s="5" t="s">
        <v>66</v>
      </c>
      <c r="E264" s="5" t="s">
        <v>41</v>
      </c>
      <c r="F264" s="6">
        <v>9855.5540000000001</v>
      </c>
      <c r="G264" s="6">
        <v>10178.641</v>
      </c>
      <c r="H264" s="6">
        <v>10521.846</v>
      </c>
      <c r="I264" s="6">
        <v>10797.425999999999</v>
      </c>
      <c r="J264" s="6">
        <v>11075.316999999999</v>
      </c>
      <c r="K264" s="6">
        <v>11357.314</v>
      </c>
      <c r="L264" s="6">
        <v>11751.793</v>
      </c>
      <c r="M264" s="6">
        <v>12126.063</v>
      </c>
      <c r="N264" s="6">
        <v>12472.446</v>
      </c>
      <c r="O264" s="6">
        <v>12796.096</v>
      </c>
      <c r="P264" s="6">
        <v>13153</v>
      </c>
      <c r="Q264" s="6">
        <v>13197.181</v>
      </c>
      <c r="R264" s="6">
        <v>13328.486999999999</v>
      </c>
      <c r="S264" s="6">
        <v>13504.253000000001</v>
      </c>
      <c r="T264" s="6">
        <v>13612.914000000001</v>
      </c>
      <c r="U264" s="6">
        <v>13710.652</v>
      </c>
      <c r="V264" s="6">
        <v>13741.844999999999</v>
      </c>
      <c r="W264" s="6">
        <v>13818.775</v>
      </c>
      <c r="X264" s="6">
        <v>13946.441000000001</v>
      </c>
      <c r="Y264" s="6">
        <v>14377.777</v>
      </c>
      <c r="Z264" s="6">
        <v>3297.4459999999999</v>
      </c>
      <c r="AA264" s="7">
        <v>0.33457999999999999</v>
      </c>
      <c r="AB264" s="6">
        <v>1224.777</v>
      </c>
      <c r="AC264" s="7">
        <v>9.3119999999999994E-2</v>
      </c>
    </row>
    <row r="265" spans="1:29" hidden="1" x14ac:dyDescent="0.2">
      <c r="A265" s="5" t="s">
        <v>874</v>
      </c>
      <c r="B265" s="5" t="s">
        <v>875</v>
      </c>
      <c r="C265" s="5" t="s">
        <v>876</v>
      </c>
      <c r="D265" s="5" t="s">
        <v>49</v>
      </c>
      <c r="E265" s="5" t="s">
        <v>41</v>
      </c>
      <c r="F265" s="6">
        <v>388.93</v>
      </c>
      <c r="G265" s="6">
        <v>382.30099999999999</v>
      </c>
      <c r="H265" s="6">
        <v>380.226</v>
      </c>
      <c r="I265" s="6">
        <v>381.46800000000002</v>
      </c>
      <c r="J265" s="6">
        <v>382.50299999999999</v>
      </c>
      <c r="K265" s="6">
        <v>382.79399999999998</v>
      </c>
      <c r="L265" s="6">
        <v>384.553</v>
      </c>
      <c r="M265" s="6">
        <v>382.30599999999998</v>
      </c>
      <c r="N265" s="6">
        <v>384.75299999999999</v>
      </c>
      <c r="O265" s="6">
        <v>375.86599999999999</v>
      </c>
      <c r="P265" s="6">
        <v>380</v>
      </c>
      <c r="Q265" s="6">
        <v>381.25200000000001</v>
      </c>
      <c r="R265" s="6">
        <v>383.66699999999997</v>
      </c>
      <c r="S265" s="6">
        <v>370.48700000000002</v>
      </c>
      <c r="T265" s="6">
        <v>371.983</v>
      </c>
      <c r="U265" s="6">
        <v>379.84199999999998</v>
      </c>
      <c r="V265" s="6">
        <v>375.80099999999999</v>
      </c>
      <c r="W265" s="6">
        <v>369.67599999999999</v>
      </c>
      <c r="X265" s="6">
        <v>371.21300000000002</v>
      </c>
      <c r="Y265" s="6">
        <v>372.91</v>
      </c>
      <c r="Z265" s="6">
        <v>-8.93</v>
      </c>
      <c r="AA265" s="7" t="s">
        <v>1387</v>
      </c>
      <c r="AB265" s="6">
        <v>-7.09</v>
      </c>
      <c r="AC265" s="7" t="s">
        <v>1388</v>
      </c>
    </row>
    <row r="266" spans="1:29" hidden="1" x14ac:dyDescent="0.2">
      <c r="A266" s="5" t="s">
        <v>878</v>
      </c>
      <c r="B266" s="5" t="s">
        <v>879</v>
      </c>
      <c r="C266" s="5" t="s">
        <v>880</v>
      </c>
      <c r="D266" s="5" t="s">
        <v>40</v>
      </c>
      <c r="E266" s="5" t="s">
        <v>41</v>
      </c>
      <c r="F266" s="6">
        <v>3012.6060000000002</v>
      </c>
      <c r="G266" s="6">
        <v>3056.8029999999999</v>
      </c>
      <c r="H266" s="6">
        <v>3120.1680000000001</v>
      </c>
      <c r="I266" s="6">
        <v>3184.3159999999998</v>
      </c>
      <c r="J266" s="6">
        <v>3259.0569999999998</v>
      </c>
      <c r="K266" s="6">
        <v>3356.5140000000001</v>
      </c>
      <c r="L266" s="6">
        <v>3433.3020000000001</v>
      </c>
      <c r="M266" s="6">
        <v>3523.4459999999999</v>
      </c>
      <c r="N266" s="6">
        <v>3610.0079999999998</v>
      </c>
      <c r="O266" s="6">
        <v>3686.4609999999998</v>
      </c>
      <c r="P266" s="6">
        <v>3736</v>
      </c>
      <c r="Q266" s="6">
        <v>3755.3240000000001</v>
      </c>
      <c r="R266" s="6">
        <v>3774.7069999999999</v>
      </c>
      <c r="S266" s="6">
        <v>3791.7730000000001</v>
      </c>
      <c r="T266" s="6">
        <v>3827.1410000000001</v>
      </c>
      <c r="U266" s="6">
        <v>3854.1990000000001</v>
      </c>
      <c r="V266" s="6">
        <v>3900.4490000000001</v>
      </c>
      <c r="W266" s="6">
        <v>3913.3620000000001</v>
      </c>
      <c r="X266" s="6">
        <v>3937.9279999999999</v>
      </c>
      <c r="Y266" s="6">
        <v>3971.069</v>
      </c>
      <c r="Z266" s="6">
        <v>723.39400000000001</v>
      </c>
      <c r="AA266" s="7">
        <v>0.24012</v>
      </c>
      <c r="AB266" s="6">
        <v>235.06899999999999</v>
      </c>
      <c r="AC266" s="7">
        <v>6.2920000000000004E-2</v>
      </c>
    </row>
    <row r="267" spans="1:29" hidden="1" x14ac:dyDescent="0.2">
      <c r="A267" s="5" t="s">
        <v>881</v>
      </c>
      <c r="B267" s="5" t="s">
        <v>882</v>
      </c>
      <c r="C267" s="5" t="s">
        <v>883</v>
      </c>
      <c r="D267" s="5" t="s">
        <v>91</v>
      </c>
      <c r="E267" s="5" t="s">
        <v>41</v>
      </c>
      <c r="F267" s="6">
        <v>443.73399999999998</v>
      </c>
      <c r="G267" s="6">
        <v>452.35899999999998</v>
      </c>
      <c r="H267" s="6">
        <v>460.72500000000002</v>
      </c>
      <c r="I267" s="6">
        <v>474.63</v>
      </c>
      <c r="J267" s="6">
        <v>486.62900000000002</v>
      </c>
      <c r="K267" s="6">
        <v>500.22199999999998</v>
      </c>
      <c r="L267" s="6">
        <v>509.87200000000001</v>
      </c>
      <c r="M267" s="6">
        <v>528.26800000000003</v>
      </c>
      <c r="N267" s="6">
        <v>545.47199999999998</v>
      </c>
      <c r="O267" s="6">
        <v>562.91999999999996</v>
      </c>
      <c r="P267" s="6">
        <v>566</v>
      </c>
      <c r="Q267" s="6">
        <v>570.36099999999999</v>
      </c>
      <c r="R267" s="6">
        <v>570.26300000000003</v>
      </c>
      <c r="S267" s="6">
        <v>572.64599999999996</v>
      </c>
      <c r="T267" s="6">
        <v>576.83900000000006</v>
      </c>
      <c r="U267" s="6">
        <v>579.06299999999999</v>
      </c>
      <c r="V267" s="6">
        <v>588.25900000000001</v>
      </c>
      <c r="W267" s="6">
        <v>593.24900000000002</v>
      </c>
      <c r="X267" s="6">
        <v>597.83199999999999</v>
      </c>
      <c r="Y267" s="6">
        <v>606.19200000000001</v>
      </c>
      <c r="Z267" s="6">
        <v>122.26600000000001</v>
      </c>
      <c r="AA267" s="7">
        <v>0.27554000000000001</v>
      </c>
      <c r="AB267" s="6">
        <v>40.192</v>
      </c>
      <c r="AC267" s="7">
        <v>7.1010000000000004E-2</v>
      </c>
    </row>
    <row r="268" spans="1:29" hidden="1" x14ac:dyDescent="0.2">
      <c r="A268" s="5" t="s">
        <v>884</v>
      </c>
      <c r="B268" s="5" t="s">
        <v>885</v>
      </c>
      <c r="C268" s="5" t="s">
        <v>886</v>
      </c>
      <c r="D268" s="5" t="s">
        <v>40</v>
      </c>
      <c r="E268" s="5" t="s">
        <v>41</v>
      </c>
      <c r="F268" s="6">
        <v>1457.0170000000001</v>
      </c>
      <c r="G268" s="6">
        <v>1482.36</v>
      </c>
      <c r="H268" s="6">
        <v>1502.172</v>
      </c>
      <c r="I268" s="6">
        <v>1517.375</v>
      </c>
      <c r="J268" s="6">
        <v>1539.643</v>
      </c>
      <c r="K268" s="6">
        <v>1565.404</v>
      </c>
      <c r="L268" s="6">
        <v>1595.59</v>
      </c>
      <c r="M268" s="6">
        <v>1624.4090000000001</v>
      </c>
      <c r="N268" s="6">
        <v>1653.4090000000001</v>
      </c>
      <c r="O268" s="6">
        <v>1670.153</v>
      </c>
      <c r="P268" s="6">
        <v>1682</v>
      </c>
      <c r="Q268" s="6">
        <v>1689.867</v>
      </c>
      <c r="R268" s="6">
        <v>1692.4269999999999</v>
      </c>
      <c r="S268" s="6">
        <v>1692.4380000000001</v>
      </c>
      <c r="T268" s="6">
        <v>1705.6079999999999</v>
      </c>
      <c r="U268" s="6">
        <v>1707.4280000000001</v>
      </c>
      <c r="V268" s="6">
        <v>1705.3689999999999</v>
      </c>
      <c r="W268" s="6">
        <v>1745.7529999999999</v>
      </c>
      <c r="X268" s="6">
        <v>1749.8920000000001</v>
      </c>
      <c r="Y268" s="6">
        <v>1774.05</v>
      </c>
      <c r="Z268" s="6">
        <v>224.983</v>
      </c>
      <c r="AA268" s="7">
        <v>0.15440999999999999</v>
      </c>
      <c r="AB268" s="6">
        <v>92.05</v>
      </c>
      <c r="AC268" s="7">
        <v>5.4730000000000001E-2</v>
      </c>
    </row>
    <row r="269" spans="1:29" hidden="1" x14ac:dyDescent="0.2">
      <c r="A269" s="5" t="s">
        <v>887</v>
      </c>
      <c r="B269" s="5" t="s">
        <v>888</v>
      </c>
      <c r="C269" s="5" t="s">
        <v>889</v>
      </c>
      <c r="D269" s="5" t="s">
        <v>106</v>
      </c>
      <c r="E269" s="5" t="s">
        <v>41</v>
      </c>
      <c r="F269" s="6">
        <v>2371.1</v>
      </c>
      <c r="G269" s="6">
        <v>2410.393</v>
      </c>
      <c r="H269" s="6">
        <v>2445.1709999999998</v>
      </c>
      <c r="I269" s="6">
        <v>2467.2849999999999</v>
      </c>
      <c r="J269" s="6">
        <v>2501.1289999999999</v>
      </c>
      <c r="K269" s="6">
        <v>2529.58</v>
      </c>
      <c r="L269" s="6">
        <v>2575.614</v>
      </c>
      <c r="M269" s="6">
        <v>2589.0450000000001</v>
      </c>
      <c r="N269" s="6">
        <v>2623.759</v>
      </c>
      <c r="O269" s="6">
        <v>2673.826</v>
      </c>
      <c r="P269" s="6">
        <v>2709</v>
      </c>
      <c r="Q269" s="6">
        <v>2726.2629999999999</v>
      </c>
      <c r="R269" s="6">
        <v>2732.7339999999999</v>
      </c>
      <c r="S269" s="6">
        <v>2741.0230000000001</v>
      </c>
      <c r="T269" s="6">
        <v>2735.9479999999999</v>
      </c>
      <c r="U269" s="6">
        <v>2754.0349999999999</v>
      </c>
      <c r="V269" s="6">
        <v>2764.723</v>
      </c>
      <c r="W269" s="6">
        <v>2779.04</v>
      </c>
      <c r="X269" s="6">
        <v>2789.3159999999998</v>
      </c>
      <c r="Y269" s="6">
        <v>2798.8319999999999</v>
      </c>
      <c r="Z269" s="6">
        <v>337.9</v>
      </c>
      <c r="AA269" s="7">
        <v>0.14251</v>
      </c>
      <c r="AB269" s="6">
        <v>89.831999999999994</v>
      </c>
      <c r="AC269" s="7">
        <v>3.3160000000000002E-2</v>
      </c>
    </row>
    <row r="270" spans="1:29" hidden="1" x14ac:dyDescent="0.2">
      <c r="A270" s="5" t="s">
        <v>890</v>
      </c>
      <c r="B270" s="5" t="s">
        <v>891</v>
      </c>
      <c r="C270" s="5" t="s">
        <v>892</v>
      </c>
      <c r="D270" s="5" t="s">
        <v>91</v>
      </c>
      <c r="E270" s="5" t="s">
        <v>41</v>
      </c>
      <c r="F270" s="6">
        <v>3775.1329999999998</v>
      </c>
      <c r="G270" s="6">
        <v>3775.8130000000001</v>
      </c>
      <c r="H270" s="6">
        <v>3769.3850000000002</v>
      </c>
      <c r="I270" s="6">
        <v>3789.029</v>
      </c>
      <c r="J270" s="6">
        <v>3792.1750000000002</v>
      </c>
      <c r="K270" s="6">
        <v>3792.4229999999998</v>
      </c>
      <c r="L270" s="6">
        <v>3809.37</v>
      </c>
      <c r="M270" s="6">
        <v>3827.6509999999998</v>
      </c>
      <c r="N270" s="6">
        <v>3840.752</v>
      </c>
      <c r="O270" s="6">
        <v>3840.86</v>
      </c>
      <c r="P270" s="6">
        <v>3842</v>
      </c>
      <c r="Q270" s="6">
        <v>3849.2939999999999</v>
      </c>
      <c r="R270" s="6">
        <v>3854.71</v>
      </c>
      <c r="S270" s="6">
        <v>3858.9290000000001</v>
      </c>
      <c r="T270" s="6">
        <v>3862.0709999999999</v>
      </c>
      <c r="U270" s="6">
        <v>3867.9879999999998</v>
      </c>
      <c r="V270" s="6">
        <v>3903.1770000000001</v>
      </c>
      <c r="W270" s="6">
        <v>3919.53</v>
      </c>
      <c r="X270" s="6">
        <v>3930.5639999999999</v>
      </c>
      <c r="Y270" s="6">
        <v>3939.2640000000001</v>
      </c>
      <c r="Z270" s="6">
        <v>66.867000000000004</v>
      </c>
      <c r="AA270" s="7">
        <v>1.771E-2</v>
      </c>
      <c r="AB270" s="6">
        <v>97.263999999999996</v>
      </c>
      <c r="AC270" s="7">
        <v>2.5319999999999999E-2</v>
      </c>
    </row>
    <row r="271" spans="1:29" hidden="1" x14ac:dyDescent="0.2">
      <c r="A271" s="5" t="s">
        <v>893</v>
      </c>
      <c r="B271" s="5" t="s">
        <v>894</v>
      </c>
      <c r="C271" s="5" t="s">
        <v>895</v>
      </c>
      <c r="D271" s="5" t="s">
        <v>62</v>
      </c>
      <c r="E271" s="5" t="s">
        <v>41</v>
      </c>
      <c r="F271" s="6">
        <v>351.548</v>
      </c>
      <c r="G271" s="6">
        <v>355.68599999999998</v>
      </c>
      <c r="H271" s="6">
        <v>360.48200000000003</v>
      </c>
      <c r="I271" s="6">
        <v>366.02199999999999</v>
      </c>
      <c r="J271" s="6">
        <v>374.03300000000002</v>
      </c>
      <c r="K271" s="6">
        <v>384.88400000000001</v>
      </c>
      <c r="L271" s="6">
        <v>390.83100000000002</v>
      </c>
      <c r="M271" s="6">
        <v>396.45600000000002</v>
      </c>
      <c r="N271" s="6">
        <v>402.05399999999997</v>
      </c>
      <c r="O271" s="6">
        <v>407.517</v>
      </c>
      <c r="P271" s="6">
        <v>411</v>
      </c>
      <c r="Q271" s="6">
        <v>413.79399999999998</v>
      </c>
      <c r="R271" s="6">
        <v>417.96899999999999</v>
      </c>
      <c r="S271" s="6">
        <v>422.56799999999998</v>
      </c>
      <c r="T271" s="6">
        <v>425.90899999999999</v>
      </c>
      <c r="U271" s="6">
        <v>432.52300000000002</v>
      </c>
      <c r="V271" s="6">
        <v>426.88799999999998</v>
      </c>
      <c r="W271" s="6">
        <v>430.61</v>
      </c>
      <c r="X271" s="6">
        <v>440.24299999999999</v>
      </c>
      <c r="Y271" s="6">
        <v>444.01900000000001</v>
      </c>
      <c r="Z271" s="6">
        <v>59.451999999999998</v>
      </c>
      <c r="AA271" s="7">
        <v>0.16911000000000001</v>
      </c>
      <c r="AB271" s="6">
        <v>33.018999999999998</v>
      </c>
      <c r="AC271" s="7">
        <v>8.0339999999999995E-2</v>
      </c>
    </row>
    <row r="272" spans="1:29" hidden="1" x14ac:dyDescent="0.2">
      <c r="A272" s="5" t="s">
        <v>896</v>
      </c>
      <c r="B272" s="5" t="s">
        <v>897</v>
      </c>
      <c r="C272" s="5" t="s">
        <v>898</v>
      </c>
      <c r="D272" s="5" t="s">
        <v>73</v>
      </c>
      <c r="E272" s="5" t="s">
        <v>41</v>
      </c>
      <c r="F272" s="6">
        <v>1040.2560000000001</v>
      </c>
      <c r="G272" s="6">
        <v>1061.5050000000001</v>
      </c>
      <c r="H272" s="6">
        <v>1079.643</v>
      </c>
      <c r="I272" s="6">
        <v>1099.9570000000001</v>
      </c>
      <c r="J272" s="6">
        <v>1117.518</v>
      </c>
      <c r="K272" s="6">
        <v>1138.5640000000001</v>
      </c>
      <c r="L272" s="6">
        <v>1163.7170000000001</v>
      </c>
      <c r="M272" s="6">
        <v>1187.74</v>
      </c>
      <c r="N272" s="6">
        <v>1210.58</v>
      </c>
      <c r="O272" s="6">
        <v>1226.4739999999999</v>
      </c>
      <c r="P272" s="6">
        <v>1238</v>
      </c>
      <c r="Q272" s="6">
        <v>1249.384</v>
      </c>
      <c r="R272" s="6">
        <v>1258.097</v>
      </c>
      <c r="S272" s="6">
        <v>1266.5119999999999</v>
      </c>
      <c r="T272" s="6">
        <v>1286.8789999999999</v>
      </c>
      <c r="U272" s="6">
        <v>1297.835</v>
      </c>
      <c r="V272" s="6">
        <v>1320.241</v>
      </c>
      <c r="W272" s="6">
        <v>1333.58</v>
      </c>
      <c r="X272" s="6">
        <v>1359.8440000000001</v>
      </c>
      <c r="Y272" s="6">
        <v>1400.67</v>
      </c>
      <c r="Z272" s="6">
        <v>197.744</v>
      </c>
      <c r="AA272" s="7">
        <v>0.19009000000000001</v>
      </c>
      <c r="AB272" s="6">
        <v>162.66999999999999</v>
      </c>
      <c r="AC272" s="7">
        <v>0.13139999999999999</v>
      </c>
    </row>
    <row r="273" spans="1:29" hidden="1" x14ac:dyDescent="0.2">
      <c r="A273" s="5" t="s">
        <v>899</v>
      </c>
      <c r="B273" s="5" t="s">
        <v>900</v>
      </c>
      <c r="C273" s="5" t="s">
        <v>901</v>
      </c>
      <c r="D273" s="5" t="s">
        <v>73</v>
      </c>
      <c r="E273" s="5" t="s">
        <v>41</v>
      </c>
      <c r="F273" s="6">
        <v>324.08699999999999</v>
      </c>
      <c r="G273" s="6">
        <v>330.76499999999999</v>
      </c>
      <c r="H273" s="6">
        <v>336.64100000000002</v>
      </c>
      <c r="I273" s="6">
        <v>342.86</v>
      </c>
      <c r="J273" s="6">
        <v>350.82100000000003</v>
      </c>
      <c r="K273" s="6">
        <v>357.13099999999997</v>
      </c>
      <c r="L273" s="6">
        <v>365.63299999999998</v>
      </c>
      <c r="M273" s="6">
        <v>372.78300000000002</v>
      </c>
      <c r="N273" s="6">
        <v>379.41699999999997</v>
      </c>
      <c r="O273" s="6">
        <v>384.98700000000002</v>
      </c>
      <c r="P273" s="6">
        <v>391</v>
      </c>
      <c r="Q273" s="6">
        <v>397.298</v>
      </c>
      <c r="R273" s="6">
        <v>403.25099999999998</v>
      </c>
      <c r="S273" s="6">
        <v>408.18799999999999</v>
      </c>
      <c r="T273" s="6">
        <v>410.88200000000001</v>
      </c>
      <c r="U273" s="6">
        <v>421.28800000000001</v>
      </c>
      <c r="V273" s="6">
        <v>435.31200000000001</v>
      </c>
      <c r="W273" s="6">
        <v>437.92099999999999</v>
      </c>
      <c r="X273" s="6">
        <v>443.25400000000002</v>
      </c>
      <c r="Y273" s="6">
        <v>455.25</v>
      </c>
      <c r="Z273" s="6">
        <v>66.912999999999997</v>
      </c>
      <c r="AA273" s="7">
        <v>0.20646999999999999</v>
      </c>
      <c r="AB273" s="6">
        <v>64.25</v>
      </c>
      <c r="AC273" s="7">
        <v>0.16431999999999999</v>
      </c>
    </row>
    <row r="274" spans="1:29" hidden="1" x14ac:dyDescent="0.2">
      <c r="A274" s="5" t="s">
        <v>902</v>
      </c>
      <c r="B274" s="5" t="s">
        <v>898</v>
      </c>
      <c r="C274" s="5" t="s">
        <v>903</v>
      </c>
      <c r="D274" s="5" t="s">
        <v>66</v>
      </c>
      <c r="E274" s="5" t="s">
        <v>41</v>
      </c>
      <c r="F274" s="6">
        <v>6808.3249999999998</v>
      </c>
      <c r="G274" s="6">
        <v>6804.7209999999995</v>
      </c>
      <c r="H274" s="6">
        <v>6814.4440000000004</v>
      </c>
      <c r="I274" s="6">
        <v>6781.1679999999997</v>
      </c>
      <c r="J274" s="6">
        <v>6751.2969999999996</v>
      </c>
      <c r="K274" s="6">
        <v>6725.6059999999998</v>
      </c>
      <c r="L274" s="6">
        <v>6766.1620000000003</v>
      </c>
      <c r="M274" s="6">
        <v>6793.2510000000002</v>
      </c>
      <c r="N274" s="6">
        <v>6805.2169999999996</v>
      </c>
      <c r="O274" s="6">
        <v>6802.58</v>
      </c>
      <c r="P274" s="6">
        <v>6817</v>
      </c>
      <c r="Q274" s="6">
        <v>6764.8029999999999</v>
      </c>
      <c r="R274" s="6">
        <v>6772.5619999999999</v>
      </c>
      <c r="S274" s="6">
        <v>6797.0249999999996</v>
      </c>
      <c r="T274" s="6">
        <v>6809.7370000000001</v>
      </c>
      <c r="U274" s="6">
        <v>6833.1270000000004</v>
      </c>
      <c r="V274" s="6">
        <v>6906.2529999999997</v>
      </c>
      <c r="W274" s="6">
        <v>6946.5770000000002</v>
      </c>
      <c r="X274" s="6">
        <v>6974.7039999999997</v>
      </c>
      <c r="Y274" s="6">
        <v>7304.5889999999999</v>
      </c>
      <c r="Z274" s="6">
        <v>8.6750000000000007</v>
      </c>
      <c r="AA274" s="7">
        <v>1.2700000000000001E-3</v>
      </c>
      <c r="AB274" s="6">
        <v>487.589</v>
      </c>
      <c r="AC274" s="7">
        <v>7.1529999999999996E-2</v>
      </c>
    </row>
    <row r="275" spans="1:29" hidden="1" x14ac:dyDescent="0.2">
      <c r="A275" s="5" t="s">
        <v>904</v>
      </c>
      <c r="B275" s="5" t="s">
        <v>905</v>
      </c>
      <c r="C275" s="5" t="s">
        <v>906</v>
      </c>
      <c r="D275" s="5" t="s">
        <v>40</v>
      </c>
      <c r="E275" s="5" t="s">
        <v>41</v>
      </c>
      <c r="F275" s="6">
        <v>12632.338</v>
      </c>
      <c r="G275" s="6">
        <v>12754.053</v>
      </c>
      <c r="H275" s="6">
        <v>12955.918</v>
      </c>
      <c r="I275" s="6">
        <v>13161.413</v>
      </c>
      <c r="J275" s="6">
        <v>13411.031999999999</v>
      </c>
      <c r="K275" s="6">
        <v>13753.54</v>
      </c>
      <c r="L275" s="6">
        <v>14008.300999999999</v>
      </c>
      <c r="M275" s="6">
        <v>14319.055</v>
      </c>
      <c r="N275" s="6">
        <v>14614.916999999999</v>
      </c>
      <c r="O275" s="6">
        <v>14869.597</v>
      </c>
      <c r="P275" s="6">
        <v>15016</v>
      </c>
      <c r="Q275" s="6">
        <v>15159.790999999999</v>
      </c>
      <c r="R275" s="6">
        <v>15340.682000000001</v>
      </c>
      <c r="S275" s="6">
        <v>15558.655000000001</v>
      </c>
      <c r="T275" s="6">
        <v>15853.925999999999</v>
      </c>
      <c r="U275" s="6">
        <v>16051.867</v>
      </c>
      <c r="V275" s="6">
        <v>16182.582</v>
      </c>
      <c r="W275" s="6">
        <v>16286.107</v>
      </c>
      <c r="X275" s="6">
        <v>16604.036</v>
      </c>
      <c r="Y275" s="6">
        <v>16794.3</v>
      </c>
      <c r="Z275" s="6">
        <v>2383.6619999999998</v>
      </c>
      <c r="AA275" s="7">
        <v>0.18870000000000001</v>
      </c>
      <c r="AB275" s="6">
        <v>1778.3</v>
      </c>
      <c r="AC275" s="7">
        <v>0.11842999999999999</v>
      </c>
    </row>
    <row r="276" spans="1:29" hidden="1" x14ac:dyDescent="0.2">
      <c r="A276" s="5" t="s">
        <v>907</v>
      </c>
      <c r="B276" s="5" t="s">
        <v>908</v>
      </c>
      <c r="C276" s="5" t="s">
        <v>909</v>
      </c>
      <c r="D276" s="5" t="s">
        <v>91</v>
      </c>
      <c r="E276" s="5" t="s">
        <v>41</v>
      </c>
      <c r="F276" s="6">
        <v>1177.194</v>
      </c>
      <c r="G276" s="6">
        <v>1178.0999999999999</v>
      </c>
      <c r="H276" s="6">
        <v>1176.798</v>
      </c>
      <c r="I276" s="6">
        <v>1183.6130000000001</v>
      </c>
      <c r="J276" s="6">
        <v>1185.277</v>
      </c>
      <c r="K276" s="6">
        <v>1186.046</v>
      </c>
      <c r="L276" s="6">
        <v>1192.0350000000001</v>
      </c>
      <c r="M276" s="6">
        <v>1198.44</v>
      </c>
      <c r="N276" s="6">
        <v>1203.24</v>
      </c>
      <c r="O276" s="6">
        <v>1203.961</v>
      </c>
      <c r="P276" s="6">
        <v>1205</v>
      </c>
      <c r="Q276" s="6">
        <v>1209.547</v>
      </c>
      <c r="R276" s="6">
        <v>1223.181</v>
      </c>
      <c r="S276" s="6">
        <v>1220.04</v>
      </c>
      <c r="T276" s="6">
        <v>1221.3009999999999</v>
      </c>
      <c r="U276" s="6">
        <v>1222.146</v>
      </c>
      <c r="V276" s="6">
        <v>1222.817</v>
      </c>
      <c r="W276" s="6">
        <v>1225.701</v>
      </c>
      <c r="X276" s="6">
        <v>1223.2429999999999</v>
      </c>
      <c r="Y276" s="6">
        <v>1232.165</v>
      </c>
      <c r="Z276" s="6">
        <v>27.806000000000001</v>
      </c>
      <c r="AA276" s="7">
        <v>2.3619999999999999E-2</v>
      </c>
      <c r="AB276" s="6">
        <v>27.164999999999999</v>
      </c>
      <c r="AC276" s="7">
        <v>2.2540000000000001E-2</v>
      </c>
    </row>
    <row r="277" spans="1:29" hidden="1" x14ac:dyDescent="0.2">
      <c r="A277" s="5" t="s">
        <v>910</v>
      </c>
      <c r="B277" s="5" t="s">
        <v>911</v>
      </c>
      <c r="C277" s="5" t="s">
        <v>912</v>
      </c>
      <c r="D277" s="5" t="s">
        <v>66</v>
      </c>
      <c r="E277" s="5" t="s">
        <v>41</v>
      </c>
      <c r="F277" s="6">
        <v>11358.572</v>
      </c>
      <c r="G277" s="6">
        <v>11397.225</v>
      </c>
      <c r="H277" s="6">
        <v>11485.422</v>
      </c>
      <c r="I277" s="6">
        <v>11555.644</v>
      </c>
      <c r="J277" s="6">
        <v>11636.023999999999</v>
      </c>
      <c r="K277" s="6">
        <v>11723.312</v>
      </c>
      <c r="L277" s="6">
        <v>11885.052</v>
      </c>
      <c r="M277" s="6">
        <v>11984.196</v>
      </c>
      <c r="N277" s="6">
        <v>12009.335999999999</v>
      </c>
      <c r="O277" s="6">
        <v>11981.959000000001</v>
      </c>
      <c r="P277" s="6">
        <v>11940</v>
      </c>
      <c r="Q277" s="6">
        <v>11953.361999999999</v>
      </c>
      <c r="R277" s="6">
        <v>11987.236999999999</v>
      </c>
      <c r="S277" s="6">
        <v>12016.099</v>
      </c>
      <c r="T277" s="6">
        <v>12039.23</v>
      </c>
      <c r="U277" s="6">
        <v>12160.251</v>
      </c>
      <c r="V277" s="6">
        <v>12392.564</v>
      </c>
      <c r="W277" s="6">
        <v>12434.797</v>
      </c>
      <c r="X277" s="6">
        <v>12444.763000000001</v>
      </c>
      <c r="Y277" s="6">
        <v>12487.859</v>
      </c>
      <c r="Z277" s="6">
        <v>581.428</v>
      </c>
      <c r="AA277" s="7">
        <v>5.1189999999999999E-2</v>
      </c>
      <c r="AB277" s="6">
        <v>547.85900000000004</v>
      </c>
      <c r="AC277" s="7">
        <v>4.5879999999999997E-2</v>
      </c>
    </row>
    <row r="278" spans="1:29" hidden="1" x14ac:dyDescent="0.2">
      <c r="A278" s="5" t="s">
        <v>913</v>
      </c>
      <c r="B278" s="5" t="s">
        <v>914</v>
      </c>
      <c r="C278" s="5" t="s">
        <v>915</v>
      </c>
      <c r="D278" s="5" t="s">
        <v>49</v>
      </c>
      <c r="E278" s="5" t="s">
        <v>41</v>
      </c>
      <c r="F278" s="6">
        <v>460.25200000000001</v>
      </c>
      <c r="G278" s="6">
        <v>467.56799999999998</v>
      </c>
      <c r="H278" s="6">
        <v>475.66399999999999</v>
      </c>
      <c r="I278" s="6">
        <v>484.32400000000001</v>
      </c>
      <c r="J278" s="6">
        <v>493.09399999999999</v>
      </c>
      <c r="K278" s="6">
        <v>503.60300000000001</v>
      </c>
      <c r="L278" s="6">
        <v>515.90099999999995</v>
      </c>
      <c r="M278" s="6">
        <v>525.72199999999998</v>
      </c>
      <c r="N278" s="6">
        <v>537.64599999999996</v>
      </c>
      <c r="O278" s="6">
        <v>545.37800000000004</v>
      </c>
      <c r="P278" s="6">
        <v>551</v>
      </c>
      <c r="Q278" s="6">
        <v>553.70500000000004</v>
      </c>
      <c r="R278" s="6">
        <v>554.86699999999996</v>
      </c>
      <c r="S278" s="6">
        <v>556.20899999999995</v>
      </c>
      <c r="T278" s="6">
        <v>556.86599999999999</v>
      </c>
      <c r="U278" s="6">
        <v>560.25599999999997</v>
      </c>
      <c r="V278" s="6">
        <v>560.80999999999995</v>
      </c>
      <c r="W278" s="6">
        <v>563.93399999999997</v>
      </c>
      <c r="X278" s="6">
        <v>562.44200000000001</v>
      </c>
      <c r="Y278" s="6">
        <v>567.53099999999995</v>
      </c>
      <c r="Z278" s="6">
        <v>90.748000000000005</v>
      </c>
      <c r="AA278" s="7">
        <v>0.19717000000000001</v>
      </c>
      <c r="AB278" s="6">
        <v>16.530999999999999</v>
      </c>
      <c r="AC278" s="7">
        <v>0.03</v>
      </c>
    </row>
    <row r="279" spans="1:29" hidden="1" x14ac:dyDescent="0.2">
      <c r="A279" s="5" t="s">
        <v>916</v>
      </c>
      <c r="B279" s="5" t="s">
        <v>917</v>
      </c>
      <c r="C279" s="5" t="s">
        <v>918</v>
      </c>
      <c r="D279" s="5" t="s">
        <v>73</v>
      </c>
      <c r="E279" s="5" t="s">
        <v>41</v>
      </c>
      <c r="F279" s="6">
        <v>49252.017</v>
      </c>
      <c r="G279" s="6">
        <v>50021.707999999999</v>
      </c>
      <c r="H279" s="6">
        <v>51457.84</v>
      </c>
      <c r="I279" s="6">
        <v>52458.875999999997</v>
      </c>
      <c r="J279" s="6">
        <v>53750.008000000002</v>
      </c>
      <c r="K279" s="6">
        <v>54752.177000000003</v>
      </c>
      <c r="L279" s="6">
        <v>55882.572</v>
      </c>
      <c r="M279" s="6">
        <v>56720.262000000002</v>
      </c>
      <c r="N279" s="6">
        <v>57378.529000000002</v>
      </c>
      <c r="O279" s="6">
        <v>57789.815999999999</v>
      </c>
      <c r="P279" s="6">
        <v>57827</v>
      </c>
      <c r="Q279" s="6">
        <v>58092.228999999999</v>
      </c>
      <c r="R279" s="6">
        <v>58355.404000000002</v>
      </c>
      <c r="S279" s="6">
        <v>58743.747000000003</v>
      </c>
      <c r="T279" s="6">
        <v>59425.582999999999</v>
      </c>
      <c r="U279" s="6">
        <v>60287.300999999999</v>
      </c>
      <c r="V279" s="6">
        <v>61072.252999999997</v>
      </c>
      <c r="W279" s="6">
        <v>61878.610999999997</v>
      </c>
      <c r="X279" s="6">
        <v>62584.462</v>
      </c>
      <c r="Y279" s="6">
        <v>63335.034</v>
      </c>
      <c r="Z279" s="6">
        <v>8574.9830000000002</v>
      </c>
      <c r="AA279" s="7">
        <v>0.1741</v>
      </c>
      <c r="AB279" s="6">
        <v>5508.0339999999997</v>
      </c>
      <c r="AC279" s="7">
        <v>9.5250000000000001E-2</v>
      </c>
    </row>
    <row r="280" spans="1:29" hidden="1" x14ac:dyDescent="0.2">
      <c r="A280" s="5" t="s">
        <v>919</v>
      </c>
      <c r="B280" s="5" t="s">
        <v>920</v>
      </c>
      <c r="C280" s="5" t="s">
        <v>921</v>
      </c>
      <c r="D280" s="5" t="s">
        <v>66</v>
      </c>
      <c r="E280" s="5" t="s">
        <v>41</v>
      </c>
      <c r="F280" s="6">
        <v>4193.1880000000001</v>
      </c>
      <c r="G280" s="6">
        <v>4231.6940000000004</v>
      </c>
      <c r="H280" s="6">
        <v>4278.5230000000001</v>
      </c>
      <c r="I280" s="6">
        <v>4298.1769999999997</v>
      </c>
      <c r="J280" s="6">
        <v>4319.6310000000003</v>
      </c>
      <c r="K280" s="6">
        <v>4343.3919999999998</v>
      </c>
      <c r="L280" s="6">
        <v>4410.009</v>
      </c>
      <c r="M280" s="6">
        <v>4468.2650000000003</v>
      </c>
      <c r="N280" s="6">
        <v>4516.6880000000001</v>
      </c>
      <c r="O280" s="6">
        <v>4555.5969999999998</v>
      </c>
      <c r="P280" s="6">
        <v>4606</v>
      </c>
      <c r="Q280" s="6">
        <v>4604.4889999999996</v>
      </c>
      <c r="R280" s="6">
        <v>4614.7380000000003</v>
      </c>
      <c r="S280" s="6">
        <v>4610.8389999999999</v>
      </c>
      <c r="T280" s="6">
        <v>4615.2349999999997</v>
      </c>
      <c r="U280" s="6">
        <v>4623.7060000000001</v>
      </c>
      <c r="V280" s="6">
        <v>4635.674</v>
      </c>
      <c r="W280" s="6">
        <v>4655.5950000000003</v>
      </c>
      <c r="X280" s="6">
        <v>4657.7150000000001</v>
      </c>
      <c r="Y280" s="6">
        <v>4668.2179999999998</v>
      </c>
      <c r="Z280" s="6">
        <v>412.81200000000001</v>
      </c>
      <c r="AA280" s="7">
        <v>9.8449999999999996E-2</v>
      </c>
      <c r="AB280" s="6">
        <v>62.218000000000004</v>
      </c>
      <c r="AC280" s="7">
        <v>1.3509999999999999E-2</v>
      </c>
    </row>
    <row r="281" spans="1:29" hidden="1" x14ac:dyDescent="0.2">
      <c r="A281" s="5" t="s">
        <v>922</v>
      </c>
      <c r="B281" s="5" t="s">
        <v>923</v>
      </c>
      <c r="C281" s="5" t="s">
        <v>924</v>
      </c>
      <c r="D281" s="5" t="s">
        <v>73</v>
      </c>
      <c r="E281" s="5" t="s">
        <v>41</v>
      </c>
      <c r="F281" s="6">
        <v>1214.001</v>
      </c>
      <c r="G281" s="6">
        <v>1227.222</v>
      </c>
      <c r="H281" s="6">
        <v>1233.403</v>
      </c>
      <c r="I281" s="6">
        <v>1245.8330000000001</v>
      </c>
      <c r="J281" s="6">
        <v>1251.2080000000001</v>
      </c>
      <c r="K281" s="6">
        <v>1273.0340000000001</v>
      </c>
      <c r="L281" s="6">
        <v>1299.088</v>
      </c>
      <c r="M281" s="6">
        <v>1323.769</v>
      </c>
      <c r="N281" s="6">
        <v>1348.769</v>
      </c>
      <c r="O281" s="6">
        <v>1355.6990000000001</v>
      </c>
      <c r="P281" s="6">
        <v>1365</v>
      </c>
      <c r="Q281" s="6">
        <v>1373.079</v>
      </c>
      <c r="R281" s="6">
        <v>1383.3389999999999</v>
      </c>
      <c r="S281" s="6">
        <v>1383.3510000000001</v>
      </c>
      <c r="T281" s="6">
        <v>1395.3610000000001</v>
      </c>
      <c r="U281" s="6">
        <v>1395.9929999999999</v>
      </c>
      <c r="V281" s="6">
        <v>1412.626</v>
      </c>
      <c r="W281" s="6">
        <v>1422.729</v>
      </c>
      <c r="X281" s="6">
        <v>1437.8489999999999</v>
      </c>
      <c r="Y281" s="6">
        <v>1461.8630000000001</v>
      </c>
      <c r="Z281" s="6">
        <v>150.999</v>
      </c>
      <c r="AA281" s="7">
        <v>0.12438</v>
      </c>
      <c r="AB281" s="6">
        <v>96.863</v>
      </c>
      <c r="AC281" s="7">
        <v>7.0959999999999995E-2</v>
      </c>
    </row>
    <row r="282" spans="1:29" hidden="1" x14ac:dyDescent="0.2">
      <c r="A282" s="5" t="s">
        <v>925</v>
      </c>
      <c r="B282" s="5" t="s">
        <v>926</v>
      </c>
      <c r="C282" s="5" t="s">
        <v>927</v>
      </c>
      <c r="D282" s="5" t="s">
        <v>91</v>
      </c>
      <c r="E282" s="5" t="s">
        <v>41</v>
      </c>
      <c r="F282" s="6">
        <v>1310.4169999999999</v>
      </c>
      <c r="G282" s="6">
        <v>1362.4570000000001</v>
      </c>
      <c r="H282" s="6">
        <v>1411.098</v>
      </c>
      <c r="I282" s="6">
        <v>1450.211</v>
      </c>
      <c r="J282" s="6">
        <v>1505.4649999999999</v>
      </c>
      <c r="K282" s="6">
        <v>1554.221</v>
      </c>
      <c r="L282" s="6">
        <v>1615.3140000000001</v>
      </c>
      <c r="M282" s="6">
        <v>1684.578</v>
      </c>
      <c r="N282" s="6">
        <v>1758.8130000000001</v>
      </c>
      <c r="O282" s="6">
        <v>1822.0830000000001</v>
      </c>
      <c r="P282" s="6">
        <v>1878</v>
      </c>
      <c r="Q282" s="6">
        <v>1894.124</v>
      </c>
      <c r="R282" s="6">
        <v>1919.539</v>
      </c>
      <c r="S282" s="6">
        <v>1934.0409999999999</v>
      </c>
      <c r="T282" s="6">
        <v>1928.7940000000001</v>
      </c>
      <c r="U282" s="6">
        <v>1961.509</v>
      </c>
      <c r="V282" s="6">
        <v>2005.9780000000001</v>
      </c>
      <c r="W282" s="6">
        <v>2044.6410000000001</v>
      </c>
      <c r="X282" s="6">
        <v>2077.4830000000002</v>
      </c>
      <c r="Y282" s="6">
        <v>2116.5479999999998</v>
      </c>
      <c r="Z282" s="6">
        <v>567.58299999999997</v>
      </c>
      <c r="AA282" s="7">
        <v>0.43313000000000001</v>
      </c>
      <c r="AB282" s="6">
        <v>238.548</v>
      </c>
      <c r="AC282" s="7">
        <v>0.12701999999999999</v>
      </c>
    </row>
    <row r="283" spans="1:29" hidden="1" x14ac:dyDescent="0.2">
      <c r="A283" s="5" t="s">
        <v>928</v>
      </c>
      <c r="B283" s="5" t="s">
        <v>929</v>
      </c>
      <c r="C283" s="5" t="s">
        <v>930</v>
      </c>
      <c r="D283" s="5" t="s">
        <v>62</v>
      </c>
      <c r="E283" s="5" t="s">
        <v>41</v>
      </c>
      <c r="F283" s="6">
        <v>623.572</v>
      </c>
      <c r="G283" s="6">
        <v>620.72199999999998</v>
      </c>
      <c r="H283" s="6">
        <v>618.48</v>
      </c>
      <c r="I283" s="6">
        <v>617.32000000000005</v>
      </c>
      <c r="J283" s="6">
        <v>620.66999999999996</v>
      </c>
      <c r="K283" s="6">
        <v>627.6</v>
      </c>
      <c r="L283" s="6">
        <v>626.75300000000004</v>
      </c>
      <c r="M283" s="6">
        <v>625.38300000000004</v>
      </c>
      <c r="N283" s="6">
        <v>624.48500000000001</v>
      </c>
      <c r="O283" s="6">
        <v>623.55100000000004</v>
      </c>
      <c r="P283" s="6">
        <v>619</v>
      </c>
      <c r="Q283" s="6">
        <v>618.55999999999995</v>
      </c>
      <c r="R283" s="6">
        <v>619.23900000000003</v>
      </c>
      <c r="S283" s="6">
        <v>620.43299999999999</v>
      </c>
      <c r="T283" s="6">
        <v>621.72900000000004</v>
      </c>
      <c r="U283" s="6">
        <v>628.76</v>
      </c>
      <c r="V283" s="6">
        <v>622.995</v>
      </c>
      <c r="W283" s="6">
        <v>620.66499999999996</v>
      </c>
      <c r="X283" s="6">
        <v>621.90700000000004</v>
      </c>
      <c r="Y283" s="6">
        <v>620.96600000000001</v>
      </c>
      <c r="Z283" s="6">
        <v>-4.5720000000000001</v>
      </c>
      <c r="AA283" s="7" t="s">
        <v>1389</v>
      </c>
      <c r="AB283" s="6">
        <v>1.966</v>
      </c>
      <c r="AC283" s="7">
        <v>3.1800000000000001E-3</v>
      </c>
    </row>
    <row r="284" spans="1:29" hidden="1" x14ac:dyDescent="0.2">
      <c r="A284" s="5" t="s">
        <v>932</v>
      </c>
      <c r="B284" s="5" t="s">
        <v>933</v>
      </c>
      <c r="C284" s="5" t="s">
        <v>934</v>
      </c>
      <c r="D284" s="5" t="s">
        <v>62</v>
      </c>
      <c r="E284" s="5" t="s">
        <v>41</v>
      </c>
      <c r="F284" s="6">
        <v>12828.166999999999</v>
      </c>
      <c r="G284" s="6">
        <v>12859.094999999999</v>
      </c>
      <c r="H284" s="6">
        <v>12915.645</v>
      </c>
      <c r="I284" s="6">
        <v>12999.031999999999</v>
      </c>
      <c r="J284" s="6">
        <v>13179.252</v>
      </c>
      <c r="K284" s="6">
        <v>13444.333000000001</v>
      </c>
      <c r="L284" s="6">
        <v>13533.904</v>
      </c>
      <c r="M284" s="6">
        <v>13618.665000000001</v>
      </c>
      <c r="N284" s="6">
        <v>13702.888000000001</v>
      </c>
      <c r="O284" s="6">
        <v>13792.75</v>
      </c>
      <c r="P284" s="6">
        <v>13796</v>
      </c>
      <c r="Q284" s="6">
        <v>13824.517</v>
      </c>
      <c r="R284" s="6">
        <v>14040.484</v>
      </c>
      <c r="S284" s="6">
        <v>14060.55</v>
      </c>
      <c r="T284" s="6">
        <v>14173.102000000001</v>
      </c>
      <c r="U284" s="6">
        <v>14199.562</v>
      </c>
      <c r="V284" s="6">
        <v>14257.529</v>
      </c>
      <c r="W284" s="6">
        <v>14302.697</v>
      </c>
      <c r="X284" s="6">
        <v>14334.027</v>
      </c>
      <c r="Y284" s="6">
        <v>14473.686</v>
      </c>
      <c r="Z284" s="6">
        <v>967.83299999999997</v>
      </c>
      <c r="AA284" s="7">
        <v>7.5450000000000003E-2</v>
      </c>
      <c r="AB284" s="6">
        <v>677.68600000000004</v>
      </c>
      <c r="AC284" s="7">
        <v>4.9119999999999997E-2</v>
      </c>
    </row>
    <row r="285" spans="1:29" hidden="1" x14ac:dyDescent="0.2">
      <c r="A285" s="5" t="s">
        <v>935</v>
      </c>
      <c r="B285" s="5" t="s">
        <v>936</v>
      </c>
      <c r="C285" s="5" t="s">
        <v>937</v>
      </c>
      <c r="D285" s="5" t="s">
        <v>91</v>
      </c>
      <c r="E285" s="5" t="s">
        <v>41</v>
      </c>
      <c r="F285" s="6">
        <v>3704.8910000000001</v>
      </c>
      <c r="G285" s="6">
        <v>3692.835</v>
      </c>
      <c r="H285" s="6">
        <v>3673.873</v>
      </c>
      <c r="I285" s="6">
        <v>3680.3090000000002</v>
      </c>
      <c r="J285" s="6">
        <v>3670.748</v>
      </c>
      <c r="K285" s="6">
        <v>3658.3850000000002</v>
      </c>
      <c r="L285" s="6">
        <v>3662.096</v>
      </c>
      <c r="M285" s="6">
        <v>3667.049</v>
      </c>
      <c r="N285" s="6">
        <v>3666.9430000000002</v>
      </c>
      <c r="O285" s="6">
        <v>3654.4690000000001</v>
      </c>
      <c r="P285" s="6">
        <v>3643</v>
      </c>
      <c r="Q285" s="6">
        <v>3656.431</v>
      </c>
      <c r="R285" s="6">
        <v>3664.9690000000001</v>
      </c>
      <c r="S285" s="6">
        <v>3678.6390000000001</v>
      </c>
      <c r="T285" s="6">
        <v>3687.605</v>
      </c>
      <c r="U285" s="6">
        <v>3698.01</v>
      </c>
      <c r="V285" s="6">
        <v>3710.5770000000002</v>
      </c>
      <c r="W285" s="6">
        <v>3722.877</v>
      </c>
      <c r="X285" s="6">
        <v>3728.0619999999999</v>
      </c>
      <c r="Y285" s="6">
        <v>3737.34</v>
      </c>
      <c r="Z285" s="6">
        <v>-61.890999999999998</v>
      </c>
      <c r="AA285" s="7" t="s">
        <v>1390</v>
      </c>
      <c r="AB285" s="6">
        <v>94.34</v>
      </c>
      <c r="AC285" s="7">
        <v>2.5899999999999999E-2</v>
      </c>
    </row>
    <row r="286" spans="1:29" hidden="1" x14ac:dyDescent="0.2">
      <c r="A286" s="5" t="s">
        <v>938</v>
      </c>
      <c r="B286" s="5" t="s">
        <v>939</v>
      </c>
      <c r="C286" s="5" t="s">
        <v>940</v>
      </c>
      <c r="D286" s="5" t="s">
        <v>106</v>
      </c>
      <c r="E286" s="5" t="s">
        <v>41</v>
      </c>
      <c r="F286" s="6">
        <v>1159.8</v>
      </c>
      <c r="G286" s="6">
        <v>1163.521</v>
      </c>
      <c r="H286" s="6">
        <v>1164.6310000000001</v>
      </c>
      <c r="I286" s="6">
        <v>1158.7339999999999</v>
      </c>
      <c r="J286" s="6">
        <v>1166.1880000000001</v>
      </c>
      <c r="K286" s="6">
        <v>1168.5219999999999</v>
      </c>
      <c r="L286" s="6">
        <v>1179.8510000000001</v>
      </c>
      <c r="M286" s="6">
        <v>1196.9190000000001</v>
      </c>
      <c r="N286" s="6">
        <v>1216.846</v>
      </c>
      <c r="O286" s="6">
        <v>1228.836</v>
      </c>
      <c r="P286" s="6">
        <v>1236</v>
      </c>
      <c r="Q286" s="6">
        <v>1235.232</v>
      </c>
      <c r="R286" s="6">
        <v>1235.5809999999999</v>
      </c>
      <c r="S286" s="6">
        <v>1236.327</v>
      </c>
      <c r="T286" s="6">
        <v>1239.5229999999999</v>
      </c>
      <c r="U286" s="6">
        <v>1238.1610000000001</v>
      </c>
      <c r="V286" s="6">
        <v>1244.327</v>
      </c>
      <c r="W286" s="6">
        <v>1248.415</v>
      </c>
      <c r="X286" s="6">
        <v>1254.0630000000001</v>
      </c>
      <c r="Y286" s="6">
        <v>1261.6400000000001</v>
      </c>
      <c r="Z286" s="6">
        <v>76.2</v>
      </c>
      <c r="AA286" s="7">
        <v>6.5699999999999995E-2</v>
      </c>
      <c r="AB286" s="6">
        <v>25.64</v>
      </c>
      <c r="AC286" s="7">
        <v>2.0740000000000001E-2</v>
      </c>
    </row>
    <row r="287" spans="1:29" hidden="1" x14ac:dyDescent="0.2">
      <c r="A287" s="5" t="s">
        <v>941</v>
      </c>
      <c r="B287" s="5" t="s">
        <v>942</v>
      </c>
      <c r="C287" s="5" t="s">
        <v>943</v>
      </c>
      <c r="D287" s="5" t="s">
        <v>73</v>
      </c>
      <c r="E287" s="5" t="s">
        <v>41</v>
      </c>
      <c r="F287" s="6">
        <v>5328.1310000000003</v>
      </c>
      <c r="G287" s="6">
        <v>5500.1850000000004</v>
      </c>
      <c r="H287" s="6">
        <v>5736.37</v>
      </c>
      <c r="I287" s="6">
        <v>5930.8130000000001</v>
      </c>
      <c r="J287" s="6">
        <v>6164.8119999999999</v>
      </c>
      <c r="K287" s="6">
        <v>6371.1779999999999</v>
      </c>
      <c r="L287" s="6">
        <v>6598.8130000000001</v>
      </c>
      <c r="M287" s="6">
        <v>6781.0889999999999</v>
      </c>
      <c r="N287" s="6">
        <v>6944.6270000000004</v>
      </c>
      <c r="O287" s="6">
        <v>7075.1660000000002</v>
      </c>
      <c r="P287" s="6">
        <v>7161</v>
      </c>
      <c r="Q287" s="6">
        <v>7192.7569999999996</v>
      </c>
      <c r="R287" s="6">
        <v>7243.9849999999997</v>
      </c>
      <c r="S287" s="6">
        <v>7323.6840000000002</v>
      </c>
      <c r="T287" s="6">
        <v>7441.48</v>
      </c>
      <c r="U287" s="6">
        <v>7510.9690000000001</v>
      </c>
      <c r="V287" s="6">
        <v>7666.3530000000001</v>
      </c>
      <c r="W287" s="6">
        <v>7767.6549999999997</v>
      </c>
      <c r="X287" s="6">
        <v>8018.741</v>
      </c>
      <c r="Y287" s="6">
        <v>8172.4579999999996</v>
      </c>
      <c r="Z287" s="6">
        <v>1832.8689999999999</v>
      </c>
      <c r="AA287" s="7">
        <v>0.34399999999999997</v>
      </c>
      <c r="AB287" s="6">
        <v>1011.458</v>
      </c>
      <c r="AC287" s="7">
        <v>0.14124999999999999</v>
      </c>
    </row>
    <row r="288" spans="1:29" hidden="1" x14ac:dyDescent="0.2">
      <c r="A288" s="5" t="s">
        <v>944</v>
      </c>
      <c r="B288" s="5" t="s">
        <v>945</v>
      </c>
      <c r="C288" s="5" t="s">
        <v>946</v>
      </c>
      <c r="D288" s="5" t="s">
        <v>49</v>
      </c>
      <c r="E288" s="5" t="s">
        <v>41</v>
      </c>
      <c r="F288" s="6">
        <v>163.185</v>
      </c>
      <c r="G288" s="6">
        <v>161.99199999999999</v>
      </c>
      <c r="H288" s="6">
        <v>160.44</v>
      </c>
      <c r="I288" s="6">
        <v>158.279</v>
      </c>
      <c r="J288" s="6">
        <v>158.44300000000001</v>
      </c>
      <c r="K288" s="6">
        <v>156.39699999999999</v>
      </c>
      <c r="L288" s="6">
        <v>153.40799999999999</v>
      </c>
      <c r="M288" s="6">
        <v>152.143</v>
      </c>
      <c r="N288" s="6">
        <v>150.71600000000001</v>
      </c>
      <c r="O288" s="6">
        <v>148.95400000000001</v>
      </c>
      <c r="P288" s="6">
        <v>148</v>
      </c>
      <c r="Q288" s="6">
        <v>145.18700000000001</v>
      </c>
      <c r="R288" s="6">
        <v>147.042</v>
      </c>
      <c r="S288" s="6">
        <v>148.946</v>
      </c>
      <c r="T288" s="6">
        <v>149.47999999999999</v>
      </c>
      <c r="U288" s="6">
        <v>145.18100000000001</v>
      </c>
      <c r="V288" s="6">
        <v>147.15899999999999</v>
      </c>
      <c r="W288" s="6">
        <v>146.357</v>
      </c>
      <c r="X288" s="6">
        <v>144.62100000000001</v>
      </c>
      <c r="Y288" s="6">
        <v>144.57400000000001</v>
      </c>
      <c r="Z288" s="6">
        <v>-15.185</v>
      </c>
      <c r="AA288" s="7" t="s">
        <v>1391</v>
      </c>
      <c r="AB288" s="6">
        <v>-3.4260000000000002</v>
      </c>
      <c r="AC288" s="7" t="s">
        <v>1392</v>
      </c>
    </row>
    <row r="289" spans="1:29" hidden="1" x14ac:dyDescent="0.2">
      <c r="A289" s="5" t="s">
        <v>949</v>
      </c>
      <c r="B289" s="5" t="s">
        <v>950</v>
      </c>
      <c r="C289" s="5" t="s">
        <v>951</v>
      </c>
      <c r="D289" s="5" t="s">
        <v>106</v>
      </c>
      <c r="E289" s="5" t="s">
        <v>41</v>
      </c>
      <c r="F289" s="6">
        <v>630.25800000000004</v>
      </c>
      <c r="G289" s="6">
        <v>626.67499999999995</v>
      </c>
      <c r="H289" s="6">
        <v>624.92899999999997</v>
      </c>
      <c r="I289" s="6">
        <v>630.04999999999995</v>
      </c>
      <c r="J289" s="6">
        <v>629.63499999999999</v>
      </c>
      <c r="K289" s="6">
        <v>631.45799999999997</v>
      </c>
      <c r="L289" s="6">
        <v>645.53599999999994</v>
      </c>
      <c r="M289" s="6">
        <v>652.87900000000002</v>
      </c>
      <c r="N289" s="6">
        <v>663.19500000000005</v>
      </c>
      <c r="O289" s="6">
        <v>669.74599999999998</v>
      </c>
      <c r="P289" s="6">
        <v>669</v>
      </c>
      <c r="Q289" s="6">
        <v>672.5</v>
      </c>
      <c r="R289" s="6">
        <v>673.93499999999995</v>
      </c>
      <c r="S289" s="6">
        <v>673.93499999999995</v>
      </c>
      <c r="T289" s="6">
        <v>677.78899999999999</v>
      </c>
      <c r="U289" s="6">
        <v>679.23699999999997</v>
      </c>
      <c r="V289" s="6">
        <v>681.15499999999997</v>
      </c>
      <c r="W289" s="6">
        <v>685.72299999999996</v>
      </c>
      <c r="X289" s="6">
        <v>687.16600000000005</v>
      </c>
      <c r="Y289" s="6">
        <v>690.74699999999996</v>
      </c>
      <c r="Z289" s="6">
        <v>38.741999999999997</v>
      </c>
      <c r="AA289" s="7">
        <v>6.1469999999999997E-2</v>
      </c>
      <c r="AB289" s="6">
        <v>21.747</v>
      </c>
      <c r="AC289" s="7">
        <v>3.2509999999999997E-2</v>
      </c>
    </row>
    <row r="290" spans="1:29" hidden="1" x14ac:dyDescent="0.2">
      <c r="A290" s="5" t="s">
        <v>953</v>
      </c>
      <c r="B290" s="5" t="s">
        <v>954</v>
      </c>
      <c r="C290" s="5" t="s">
        <v>955</v>
      </c>
      <c r="D290" s="5" t="s">
        <v>49</v>
      </c>
      <c r="E290" s="5" t="s">
        <v>41</v>
      </c>
      <c r="F290" s="6">
        <v>340.37299999999999</v>
      </c>
      <c r="G290" s="6">
        <v>342.26799999999997</v>
      </c>
      <c r="H290" s="6">
        <v>344.68900000000002</v>
      </c>
      <c r="I290" s="6">
        <v>347.60399999999998</v>
      </c>
      <c r="J290" s="6">
        <v>350.63200000000001</v>
      </c>
      <c r="K290" s="6">
        <v>354.81700000000001</v>
      </c>
      <c r="L290" s="6">
        <v>360.14800000000002</v>
      </c>
      <c r="M290" s="6">
        <v>363.85199999999998</v>
      </c>
      <c r="N290" s="6">
        <v>368.97300000000001</v>
      </c>
      <c r="O290" s="6">
        <v>371.18</v>
      </c>
      <c r="P290" s="6">
        <v>372</v>
      </c>
      <c r="Q290" s="6">
        <v>372.34800000000001</v>
      </c>
      <c r="R290" s="6">
        <v>372.346</v>
      </c>
      <c r="S290" s="6">
        <v>372.33199999999999</v>
      </c>
      <c r="T290" s="6">
        <v>371.9</v>
      </c>
      <c r="U290" s="6">
        <v>371.9</v>
      </c>
      <c r="V290" s="6">
        <v>371.9</v>
      </c>
      <c r="W290" s="6">
        <v>371.08199999999999</v>
      </c>
      <c r="X290" s="6">
        <v>371.851</v>
      </c>
      <c r="Y290" s="6">
        <v>371.851</v>
      </c>
      <c r="Z290" s="6">
        <v>31.626999999999999</v>
      </c>
      <c r="AA290" s="7">
        <v>9.2920000000000003E-2</v>
      </c>
      <c r="AB290" s="6">
        <v>-0.14899999999999999</v>
      </c>
      <c r="AC290" s="7" t="s">
        <v>1393</v>
      </c>
    </row>
    <row r="291" spans="1:29" hidden="1" x14ac:dyDescent="0.2">
      <c r="A291" s="5" t="s">
        <v>956</v>
      </c>
      <c r="B291" s="5" t="s">
        <v>957</v>
      </c>
      <c r="C291" s="5" t="s">
        <v>958</v>
      </c>
      <c r="D291" s="5" t="s">
        <v>106</v>
      </c>
      <c r="E291" s="5" t="s">
        <v>41</v>
      </c>
      <c r="F291" s="6">
        <v>14341.597</v>
      </c>
      <c r="G291" s="6">
        <v>14467.996999999999</v>
      </c>
      <c r="H291" s="6">
        <v>14618.875</v>
      </c>
      <c r="I291" s="6">
        <v>14694.696</v>
      </c>
      <c r="J291" s="6">
        <v>14863.079</v>
      </c>
      <c r="K291" s="6">
        <v>15109.47</v>
      </c>
      <c r="L291" s="6">
        <v>15380.398999999999</v>
      </c>
      <c r="M291" s="6">
        <v>15625.518</v>
      </c>
      <c r="N291" s="6">
        <v>15928.989</v>
      </c>
      <c r="O291" s="6">
        <v>16093.013000000001</v>
      </c>
      <c r="P291" s="6">
        <v>16229</v>
      </c>
      <c r="Q291" s="6">
        <v>16284.422</v>
      </c>
      <c r="R291" s="6">
        <v>16318.017</v>
      </c>
      <c r="S291" s="6">
        <v>16407.716</v>
      </c>
      <c r="T291" s="6">
        <v>16736.615000000002</v>
      </c>
      <c r="U291" s="6">
        <v>16829.617999999999</v>
      </c>
      <c r="V291" s="6">
        <v>16896.955000000002</v>
      </c>
      <c r="W291" s="6">
        <v>17020.017</v>
      </c>
      <c r="X291" s="6">
        <v>17295.601999999999</v>
      </c>
      <c r="Y291" s="6">
        <v>17355.069</v>
      </c>
      <c r="Z291" s="6">
        <v>1887.403</v>
      </c>
      <c r="AA291" s="7">
        <v>0.13159999999999999</v>
      </c>
      <c r="AB291" s="6">
        <v>1126.069</v>
      </c>
      <c r="AC291" s="7">
        <v>6.9389999999999993E-2</v>
      </c>
    </row>
    <row r="292" spans="1:29" hidden="1" x14ac:dyDescent="0.2">
      <c r="A292" s="5" t="s">
        <v>959</v>
      </c>
      <c r="B292" s="5" t="s">
        <v>960</v>
      </c>
      <c r="C292" s="5" t="s">
        <v>961</v>
      </c>
      <c r="D292" s="5" t="s">
        <v>49</v>
      </c>
      <c r="E292" s="5" t="s">
        <v>41</v>
      </c>
      <c r="F292" s="6">
        <v>7226.6779999999999</v>
      </c>
      <c r="G292" s="6">
        <v>7255.6019999999999</v>
      </c>
      <c r="H292" s="6">
        <v>7305.6790000000001</v>
      </c>
      <c r="I292" s="6">
        <v>7359.277</v>
      </c>
      <c r="J292" s="6">
        <v>7384.1949999999997</v>
      </c>
      <c r="K292" s="6">
        <v>7464.1189999999997</v>
      </c>
      <c r="L292" s="6">
        <v>7579.3779999999997</v>
      </c>
      <c r="M292" s="6">
        <v>7668.1130000000003</v>
      </c>
      <c r="N292" s="6">
        <v>7749.3289999999997</v>
      </c>
      <c r="O292" s="6">
        <v>7815.2309999999998</v>
      </c>
      <c r="P292" s="6">
        <v>7855</v>
      </c>
      <c r="Q292" s="6">
        <v>7885.2060000000001</v>
      </c>
      <c r="R292" s="6">
        <v>7925.4939999999997</v>
      </c>
      <c r="S292" s="6">
        <v>7992.3559999999998</v>
      </c>
      <c r="T292" s="6">
        <v>8044.1440000000002</v>
      </c>
      <c r="U292" s="6">
        <v>8092.86</v>
      </c>
      <c r="V292" s="6">
        <v>8120.6679999999997</v>
      </c>
      <c r="W292" s="6">
        <v>8192.1550000000007</v>
      </c>
      <c r="X292" s="6">
        <v>8215.1139999999996</v>
      </c>
      <c r="Y292" s="6">
        <v>8293.6540000000005</v>
      </c>
      <c r="Z292" s="6">
        <v>628.322</v>
      </c>
      <c r="AA292" s="7">
        <v>8.6940000000000003E-2</v>
      </c>
      <c r="AB292" s="6">
        <v>438.654</v>
      </c>
      <c r="AC292" s="7">
        <v>5.5840000000000001E-2</v>
      </c>
    </row>
    <row r="293" spans="1:29" hidden="1" x14ac:dyDescent="0.2">
      <c r="A293" s="5" t="s">
        <v>962</v>
      </c>
      <c r="B293" s="5" t="s">
        <v>963</v>
      </c>
      <c r="C293" s="5" t="s">
        <v>964</v>
      </c>
      <c r="D293" s="5" t="s">
        <v>91</v>
      </c>
      <c r="E293" s="5" t="s">
        <v>41</v>
      </c>
      <c r="F293" s="6">
        <v>8897.0589999999993</v>
      </c>
      <c r="G293" s="6">
        <v>9089.3670000000002</v>
      </c>
      <c r="H293" s="6">
        <v>9263.73</v>
      </c>
      <c r="I293" s="6">
        <v>9501.9850000000006</v>
      </c>
      <c r="J293" s="6">
        <v>9699.3019999999997</v>
      </c>
      <c r="K293" s="6">
        <v>9889.0040000000008</v>
      </c>
      <c r="L293" s="6">
        <v>10122.212</v>
      </c>
      <c r="M293" s="6">
        <v>10360.145</v>
      </c>
      <c r="N293" s="6">
        <v>10584.825999999999</v>
      </c>
      <c r="O293" s="6">
        <v>10773.815000000001</v>
      </c>
      <c r="P293" s="6">
        <v>10965</v>
      </c>
      <c r="Q293" s="6">
        <v>11028.123</v>
      </c>
      <c r="R293" s="6">
        <v>11078.54</v>
      </c>
      <c r="S293" s="6">
        <v>11177.133</v>
      </c>
      <c r="T293" s="6">
        <v>11215.994000000001</v>
      </c>
      <c r="U293" s="6">
        <v>11241.873</v>
      </c>
      <c r="V293" s="6">
        <v>11263.338</v>
      </c>
      <c r="W293" s="6">
        <v>11326.62</v>
      </c>
      <c r="X293" s="6">
        <v>11400.046</v>
      </c>
      <c r="Y293" s="6">
        <v>11421.825999999999</v>
      </c>
      <c r="Z293" s="6">
        <v>2067.9409999999998</v>
      </c>
      <c r="AA293" s="7">
        <v>0.23243</v>
      </c>
      <c r="AB293" s="6">
        <v>456.82600000000002</v>
      </c>
      <c r="AC293" s="7">
        <v>4.1660000000000003E-2</v>
      </c>
    </row>
    <row r="294" spans="1:29" hidden="1" x14ac:dyDescent="0.2">
      <c r="A294" s="5" t="s">
        <v>965</v>
      </c>
      <c r="B294" s="5" t="s">
        <v>966</v>
      </c>
      <c r="C294" s="5" t="s">
        <v>967</v>
      </c>
      <c r="D294" s="5" t="s">
        <v>40</v>
      </c>
      <c r="E294" s="5" t="s">
        <v>41</v>
      </c>
      <c r="F294" s="6">
        <v>1888.636</v>
      </c>
      <c r="G294" s="6">
        <v>1894.1079999999999</v>
      </c>
      <c r="H294" s="6">
        <v>1892.69</v>
      </c>
      <c r="I294" s="6">
        <v>1884.961</v>
      </c>
      <c r="J294" s="6">
        <v>1886.538</v>
      </c>
      <c r="K294" s="6">
        <v>1892.337</v>
      </c>
      <c r="L294" s="6">
        <v>1903.3130000000001</v>
      </c>
      <c r="M294" s="6">
        <v>1912.4269999999999</v>
      </c>
      <c r="N294" s="6">
        <v>1921.5930000000001</v>
      </c>
      <c r="O294" s="6">
        <v>1916.482</v>
      </c>
      <c r="P294" s="6">
        <v>1906</v>
      </c>
      <c r="Q294" s="6">
        <v>1940.605</v>
      </c>
      <c r="R294" s="6">
        <v>1960.2719999999999</v>
      </c>
      <c r="S294" s="6">
        <v>1973.1189999999999</v>
      </c>
      <c r="T294" s="6">
        <v>1984.05</v>
      </c>
      <c r="U294" s="6">
        <v>1985.386</v>
      </c>
      <c r="V294" s="6">
        <v>1961.5840000000001</v>
      </c>
      <c r="W294" s="6">
        <v>1976.912</v>
      </c>
      <c r="X294" s="6">
        <v>1981.0350000000001</v>
      </c>
      <c r="Y294" s="6">
        <v>1999.431</v>
      </c>
      <c r="Z294" s="6">
        <v>17.364000000000001</v>
      </c>
      <c r="AA294" s="7">
        <v>9.1900000000000003E-3</v>
      </c>
      <c r="AB294" s="6">
        <v>93.430999999999997</v>
      </c>
      <c r="AC294" s="7">
        <v>4.9020000000000001E-2</v>
      </c>
    </row>
    <row r="295" spans="1:29" hidden="1" x14ac:dyDescent="0.2">
      <c r="A295" s="5" t="s">
        <v>969</v>
      </c>
      <c r="B295" s="5" t="s">
        <v>970</v>
      </c>
      <c r="C295" s="5" t="s">
        <v>971</v>
      </c>
      <c r="D295" s="5" t="s">
        <v>66</v>
      </c>
      <c r="E295" s="5" t="s">
        <v>41</v>
      </c>
      <c r="F295" s="6">
        <v>6757.6559999999999</v>
      </c>
      <c r="G295" s="6">
        <v>6846.8779999999997</v>
      </c>
      <c r="H295" s="6">
        <v>6965.9430000000002</v>
      </c>
      <c r="I295" s="6">
        <v>7074.3339999999998</v>
      </c>
      <c r="J295" s="6">
        <v>7189.1279999999997</v>
      </c>
      <c r="K295" s="6">
        <v>7308.4830000000002</v>
      </c>
      <c r="L295" s="6">
        <v>7474.9089999999997</v>
      </c>
      <c r="M295" s="6">
        <v>7602.91</v>
      </c>
      <c r="N295" s="6">
        <v>7683.8950000000004</v>
      </c>
      <c r="O295" s="6">
        <v>7730.6419999999998</v>
      </c>
      <c r="P295" s="6">
        <v>7767</v>
      </c>
      <c r="Q295" s="6">
        <v>7752.1750000000002</v>
      </c>
      <c r="R295" s="6">
        <v>7776.576</v>
      </c>
      <c r="S295" s="6">
        <v>7805.8980000000001</v>
      </c>
      <c r="T295" s="6">
        <v>7822.2160000000003</v>
      </c>
      <c r="U295" s="6">
        <v>7869.48</v>
      </c>
      <c r="V295" s="6">
        <v>7981.7969999999996</v>
      </c>
      <c r="W295" s="6">
        <v>8084.5789999999997</v>
      </c>
      <c r="X295" s="6">
        <v>8232.4439999999995</v>
      </c>
      <c r="Y295" s="6">
        <v>8361.5409999999993</v>
      </c>
      <c r="Z295" s="6">
        <v>1009.3440000000001</v>
      </c>
      <c r="AA295" s="7">
        <v>0.14935999999999999</v>
      </c>
      <c r="AB295" s="6">
        <v>594.54100000000005</v>
      </c>
      <c r="AC295" s="7">
        <v>7.6550000000000007E-2</v>
      </c>
    </row>
    <row r="296" spans="1:29" hidden="1" x14ac:dyDescent="0.2">
      <c r="A296" s="5" t="s">
        <v>972</v>
      </c>
      <c r="B296" s="5" t="s">
        <v>973</v>
      </c>
      <c r="C296" s="5" t="s">
        <v>974</v>
      </c>
      <c r="D296" s="5" t="s">
        <v>73</v>
      </c>
      <c r="E296" s="5" t="s">
        <v>41</v>
      </c>
      <c r="F296" s="6">
        <v>2662.973</v>
      </c>
      <c r="G296" s="6">
        <v>2704.0410000000002</v>
      </c>
      <c r="H296" s="6">
        <v>2738.9560000000001</v>
      </c>
      <c r="I296" s="6">
        <v>2776.3470000000002</v>
      </c>
      <c r="J296" s="6">
        <v>2831.1469999999999</v>
      </c>
      <c r="K296" s="6">
        <v>2874.71</v>
      </c>
      <c r="L296" s="6">
        <v>2937.261</v>
      </c>
      <c r="M296" s="6">
        <v>2982.4830000000002</v>
      </c>
      <c r="N296" s="6">
        <v>3024.5010000000002</v>
      </c>
      <c r="O296" s="6">
        <v>3056.3090000000002</v>
      </c>
      <c r="P296" s="6">
        <v>3090</v>
      </c>
      <c r="Q296" s="6">
        <v>3117.0309999999999</v>
      </c>
      <c r="R296" s="6">
        <v>3139.97</v>
      </c>
      <c r="S296" s="6">
        <v>3159.779</v>
      </c>
      <c r="T296" s="6">
        <v>3205.8539999999998</v>
      </c>
      <c r="U296" s="6">
        <v>3240.9839999999999</v>
      </c>
      <c r="V296" s="6">
        <v>3302.54</v>
      </c>
      <c r="W296" s="6">
        <v>3362.442</v>
      </c>
      <c r="X296" s="6">
        <v>3414.6570000000002</v>
      </c>
      <c r="Y296" s="6">
        <v>3493.64</v>
      </c>
      <c r="Z296" s="6">
        <v>427.02699999999999</v>
      </c>
      <c r="AA296" s="7">
        <v>0.16036</v>
      </c>
      <c r="AB296" s="6">
        <v>403.64</v>
      </c>
      <c r="AC296" s="7">
        <v>0.13063</v>
      </c>
    </row>
    <row r="297" spans="1:29" hidden="1" x14ac:dyDescent="0.2">
      <c r="A297" s="5" t="s">
        <v>975</v>
      </c>
      <c r="B297" s="5" t="s">
        <v>976</v>
      </c>
      <c r="C297" s="5" t="s">
        <v>977</v>
      </c>
      <c r="D297" s="5" t="s">
        <v>49</v>
      </c>
      <c r="E297" s="5" t="s">
        <v>41</v>
      </c>
      <c r="F297" s="6">
        <v>601.298</v>
      </c>
      <c r="G297" s="6">
        <v>604.98699999999997</v>
      </c>
      <c r="H297" s="6">
        <v>600.59900000000005</v>
      </c>
      <c r="I297" s="6">
        <v>590.03300000000002</v>
      </c>
      <c r="J297" s="6">
        <v>594.40499999999997</v>
      </c>
      <c r="K297" s="6">
        <v>596.61099999999999</v>
      </c>
      <c r="L297" s="6">
        <v>597.55600000000004</v>
      </c>
      <c r="M297" s="6">
        <v>601.36</v>
      </c>
      <c r="N297" s="6">
        <v>604.40599999999995</v>
      </c>
      <c r="O297" s="6">
        <v>602.29100000000005</v>
      </c>
      <c r="P297" s="6">
        <v>598</v>
      </c>
      <c r="Q297" s="6">
        <v>599.31100000000004</v>
      </c>
      <c r="R297" s="6">
        <v>603.13699999999994</v>
      </c>
      <c r="S297" s="6">
        <v>600.30999999999995</v>
      </c>
      <c r="T297" s="6">
        <v>598.34500000000003</v>
      </c>
      <c r="U297" s="6">
        <v>601.37699999999995</v>
      </c>
      <c r="V297" s="6">
        <v>605.42700000000002</v>
      </c>
      <c r="W297" s="6">
        <v>610.39599999999996</v>
      </c>
      <c r="X297" s="6">
        <v>611.404</v>
      </c>
      <c r="Y297" s="6">
        <v>614.59</v>
      </c>
      <c r="Z297" s="6">
        <v>-3.298</v>
      </c>
      <c r="AA297" s="7" t="s">
        <v>1394</v>
      </c>
      <c r="AB297" s="6">
        <v>16.59</v>
      </c>
      <c r="AC297" s="7">
        <v>2.7740000000000001E-2</v>
      </c>
    </row>
    <row r="298" spans="1:29" hidden="1" x14ac:dyDescent="0.2">
      <c r="A298" s="5" t="s">
        <v>979</v>
      </c>
      <c r="B298" s="5" t="s">
        <v>980</v>
      </c>
      <c r="C298" s="5" t="s">
        <v>981</v>
      </c>
      <c r="D298" s="5" t="s">
        <v>40</v>
      </c>
      <c r="E298" s="5" t="s">
        <v>41</v>
      </c>
      <c r="F298" s="6">
        <v>906.423</v>
      </c>
      <c r="G298" s="6">
        <v>905.96699999999998</v>
      </c>
      <c r="H298" s="6">
        <v>903.73800000000006</v>
      </c>
      <c r="I298" s="6">
        <v>894.41600000000005</v>
      </c>
      <c r="J298" s="6">
        <v>895.77800000000002</v>
      </c>
      <c r="K298" s="6">
        <v>899.41200000000003</v>
      </c>
      <c r="L298" s="6">
        <v>912.8</v>
      </c>
      <c r="M298" s="6">
        <v>908.65200000000004</v>
      </c>
      <c r="N298" s="6">
        <v>909.69</v>
      </c>
      <c r="O298" s="6">
        <v>914.90700000000004</v>
      </c>
      <c r="P298" s="6">
        <v>917</v>
      </c>
      <c r="Q298" s="6">
        <v>920.90899999999999</v>
      </c>
      <c r="R298" s="6">
        <v>920.16399999999999</v>
      </c>
      <c r="S298" s="6">
        <v>920.58600000000001</v>
      </c>
      <c r="T298" s="6">
        <v>919.28</v>
      </c>
      <c r="U298" s="6">
        <v>916.39099999999996</v>
      </c>
      <c r="V298" s="6">
        <v>918.51700000000005</v>
      </c>
      <c r="W298" s="6">
        <v>915.89300000000003</v>
      </c>
      <c r="X298" s="6">
        <v>920.01</v>
      </c>
      <c r="Y298" s="6">
        <v>917.43700000000001</v>
      </c>
      <c r="Z298" s="6">
        <v>10.577</v>
      </c>
      <c r="AA298" s="7">
        <v>1.167E-2</v>
      </c>
      <c r="AB298" s="6">
        <v>0.437</v>
      </c>
      <c r="AC298" s="7">
        <v>4.8000000000000001E-4</v>
      </c>
    </row>
    <row r="299" spans="1:29" hidden="1" x14ac:dyDescent="0.2">
      <c r="A299" s="5" t="s">
        <v>983</v>
      </c>
      <c r="B299" s="5" t="s">
        <v>984</v>
      </c>
      <c r="C299" s="5" t="s">
        <v>985</v>
      </c>
      <c r="D299" s="5" t="s">
        <v>106</v>
      </c>
      <c r="E299" s="5" t="s">
        <v>41</v>
      </c>
      <c r="F299" s="6">
        <v>208.071</v>
      </c>
      <c r="G299" s="6">
        <v>206.98599999999999</v>
      </c>
      <c r="H299" s="6">
        <v>205.41499999999999</v>
      </c>
      <c r="I299" s="6">
        <v>202.6</v>
      </c>
      <c r="J299" s="6">
        <v>202.191</v>
      </c>
      <c r="K299" s="6">
        <v>200.94</v>
      </c>
      <c r="L299" s="6">
        <v>201.27699999999999</v>
      </c>
      <c r="M299" s="6">
        <v>202.512</v>
      </c>
      <c r="N299" s="6">
        <v>204.22399999999999</v>
      </c>
      <c r="O299" s="6">
        <v>204.547</v>
      </c>
      <c r="P299" s="6">
        <v>204</v>
      </c>
      <c r="Q299" s="6">
        <v>204.417</v>
      </c>
      <c r="R299" s="6">
        <v>204.24799999999999</v>
      </c>
      <c r="S299" s="6">
        <v>205.36699999999999</v>
      </c>
      <c r="T299" s="6">
        <v>206.27799999999999</v>
      </c>
      <c r="U299" s="6">
        <v>206.13200000000001</v>
      </c>
      <c r="V299" s="6">
        <v>207.517</v>
      </c>
      <c r="W299" s="6">
        <v>209.22399999999999</v>
      </c>
      <c r="X299" s="6">
        <v>210.417</v>
      </c>
      <c r="Y299" s="6">
        <v>212.042</v>
      </c>
      <c r="Z299" s="6">
        <v>-4.0709999999999997</v>
      </c>
      <c r="AA299" s="7" t="s">
        <v>1395</v>
      </c>
      <c r="AB299" s="6">
        <v>8.0419999999999998</v>
      </c>
      <c r="AC299" s="7">
        <v>3.9419999999999997E-2</v>
      </c>
    </row>
    <row r="300" spans="1:29" hidden="1" x14ac:dyDescent="0.2">
      <c r="A300" s="5" t="s">
        <v>987</v>
      </c>
      <c r="B300" s="5" t="s">
        <v>988</v>
      </c>
      <c r="C300" s="5" t="s">
        <v>989</v>
      </c>
      <c r="D300" s="5" t="s">
        <v>40</v>
      </c>
      <c r="E300" s="5" t="s">
        <v>41</v>
      </c>
      <c r="F300" s="6">
        <v>1444.4110000000001</v>
      </c>
      <c r="G300" s="6">
        <v>1471.4259999999999</v>
      </c>
      <c r="H300" s="6">
        <v>1493.028</v>
      </c>
      <c r="I300" s="6">
        <v>1509.787</v>
      </c>
      <c r="J300" s="6">
        <v>1533.7080000000001</v>
      </c>
      <c r="K300" s="6">
        <v>1561.1079999999999</v>
      </c>
      <c r="L300" s="6">
        <v>1592.9449999999999</v>
      </c>
      <c r="M300" s="6">
        <v>1623.4179999999999</v>
      </c>
      <c r="N300" s="6">
        <v>1654.0989999999999</v>
      </c>
      <c r="O300" s="6">
        <v>1672.5070000000001</v>
      </c>
      <c r="P300" s="6">
        <v>1686</v>
      </c>
      <c r="Q300" s="6">
        <v>1682.96</v>
      </c>
      <c r="R300" s="6">
        <v>1684.9970000000001</v>
      </c>
      <c r="S300" s="6">
        <v>1685.893</v>
      </c>
      <c r="T300" s="6">
        <v>1690.7139999999999</v>
      </c>
      <c r="U300" s="6">
        <v>1694.9469999999999</v>
      </c>
      <c r="V300" s="6">
        <v>1710.8320000000001</v>
      </c>
      <c r="W300" s="6">
        <v>1714.3330000000001</v>
      </c>
      <c r="X300" s="6">
        <v>1726.2170000000001</v>
      </c>
      <c r="Y300" s="6">
        <v>1731.6790000000001</v>
      </c>
      <c r="Z300" s="6">
        <v>241.589</v>
      </c>
      <c r="AA300" s="7">
        <v>0.16725999999999999</v>
      </c>
      <c r="AB300" s="6">
        <v>45.679000000000002</v>
      </c>
      <c r="AC300" s="7">
        <v>2.7089999999999999E-2</v>
      </c>
    </row>
    <row r="301" spans="1:29" hidden="1" x14ac:dyDescent="0.2">
      <c r="A301" s="5" t="s">
        <v>990</v>
      </c>
      <c r="B301" s="5" t="s">
        <v>991</v>
      </c>
      <c r="C301" s="5" t="s">
        <v>992</v>
      </c>
      <c r="D301" s="5" t="s">
        <v>40</v>
      </c>
      <c r="E301" s="5" t="s">
        <v>41</v>
      </c>
      <c r="F301" s="6">
        <v>319.32</v>
      </c>
      <c r="G301" s="6">
        <v>319.90300000000002</v>
      </c>
      <c r="H301" s="6">
        <v>319.87</v>
      </c>
      <c r="I301" s="6">
        <v>317.68400000000003</v>
      </c>
      <c r="J301" s="6">
        <v>319.65300000000002</v>
      </c>
      <c r="K301" s="6">
        <v>322.27600000000001</v>
      </c>
      <c r="L301" s="6">
        <v>325.21199999999999</v>
      </c>
      <c r="M301" s="6">
        <v>326.81299999999999</v>
      </c>
      <c r="N301" s="6">
        <v>327.42099999999999</v>
      </c>
      <c r="O301" s="6">
        <v>327.12799999999999</v>
      </c>
      <c r="P301" s="6">
        <v>327</v>
      </c>
      <c r="Q301" s="6">
        <v>328.5</v>
      </c>
      <c r="R301" s="6">
        <v>336.56400000000002</v>
      </c>
      <c r="S301" s="6">
        <v>335.34</v>
      </c>
      <c r="T301" s="6">
        <v>335.27300000000002</v>
      </c>
      <c r="U301" s="6">
        <v>335.21699999999998</v>
      </c>
      <c r="V301" s="6">
        <v>336.25900000000001</v>
      </c>
      <c r="W301" s="6">
        <v>336.25900000000001</v>
      </c>
      <c r="X301" s="6">
        <v>336.21199999999999</v>
      </c>
      <c r="Y301" s="6">
        <v>336.04300000000001</v>
      </c>
      <c r="Z301" s="6">
        <v>7.68</v>
      </c>
      <c r="AA301" s="7">
        <v>2.4049999999999998E-2</v>
      </c>
      <c r="AB301" s="6">
        <v>9.0429999999999993</v>
      </c>
      <c r="AC301" s="7">
        <v>2.7650000000000001E-2</v>
      </c>
    </row>
    <row r="302" spans="1:29" hidden="1" x14ac:dyDescent="0.2">
      <c r="A302" s="5" t="s">
        <v>995</v>
      </c>
      <c r="B302" s="5" t="s">
        <v>996</v>
      </c>
      <c r="C302" s="5" t="s">
        <v>997</v>
      </c>
      <c r="D302" s="5" t="s">
        <v>73</v>
      </c>
      <c r="E302" s="5" t="s">
        <v>41</v>
      </c>
      <c r="F302" s="6">
        <v>184.05</v>
      </c>
      <c r="G302" s="6">
        <v>183.03299999999999</v>
      </c>
      <c r="H302" s="6">
        <v>181.59</v>
      </c>
      <c r="I302" s="6">
        <v>180.34700000000001</v>
      </c>
      <c r="J302" s="6">
        <v>180.012</v>
      </c>
      <c r="K302" s="6">
        <v>178.81800000000001</v>
      </c>
      <c r="L302" s="6">
        <v>178.7</v>
      </c>
      <c r="M302" s="6">
        <v>177.89699999999999</v>
      </c>
      <c r="N302" s="6">
        <v>176.845</v>
      </c>
      <c r="O302" s="6">
        <v>175.31</v>
      </c>
      <c r="P302" s="6">
        <v>174</v>
      </c>
      <c r="Q302" s="6">
        <v>176.774</v>
      </c>
      <c r="R302" s="6">
        <v>176.37100000000001</v>
      </c>
      <c r="S302" s="6">
        <v>176.768</v>
      </c>
      <c r="T302" s="6">
        <v>178.137</v>
      </c>
      <c r="U302" s="6">
        <v>178.00299999999999</v>
      </c>
      <c r="V302" s="6">
        <v>178.45400000000001</v>
      </c>
      <c r="W302" s="6">
        <v>178.02799999999999</v>
      </c>
      <c r="X302" s="6">
        <v>177.608</v>
      </c>
      <c r="Y302" s="6">
        <v>177.196</v>
      </c>
      <c r="Z302" s="6">
        <v>-10.050000000000001</v>
      </c>
      <c r="AA302" s="7" t="s">
        <v>1396</v>
      </c>
      <c r="AB302" s="6">
        <v>3.1960000000000002</v>
      </c>
      <c r="AC302" s="7">
        <v>1.8370000000000001E-2</v>
      </c>
    </row>
    <row r="303" spans="1:29" hidden="1" x14ac:dyDescent="0.2">
      <c r="A303" s="5" t="s">
        <v>999</v>
      </c>
      <c r="B303" s="5" t="s">
        <v>216</v>
      </c>
      <c r="C303" s="5" t="s">
        <v>1000</v>
      </c>
      <c r="D303" s="5" t="s">
        <v>73</v>
      </c>
      <c r="E303" s="5" t="s">
        <v>41</v>
      </c>
      <c r="F303" s="6">
        <v>3246.0630000000001</v>
      </c>
      <c r="G303" s="6">
        <v>3360.0349999999999</v>
      </c>
      <c r="H303" s="6">
        <v>3472.4459999999999</v>
      </c>
      <c r="I303" s="6">
        <v>3586.28</v>
      </c>
      <c r="J303" s="6">
        <v>3695.3420000000001</v>
      </c>
      <c r="K303" s="6">
        <v>3811.221</v>
      </c>
      <c r="L303" s="6">
        <v>3940.4009999999998</v>
      </c>
      <c r="M303" s="6">
        <v>4063.7359999999999</v>
      </c>
      <c r="N303" s="6">
        <v>4182.0569999999998</v>
      </c>
      <c r="O303" s="6">
        <v>4277.1940000000004</v>
      </c>
      <c r="P303" s="6">
        <v>4355</v>
      </c>
      <c r="Q303" s="6">
        <v>4375.9939999999997</v>
      </c>
      <c r="R303" s="6">
        <v>4392.3220000000001</v>
      </c>
      <c r="S303" s="6">
        <v>4394.8440000000001</v>
      </c>
      <c r="T303" s="6">
        <v>4443.0029999999997</v>
      </c>
      <c r="U303" s="6">
        <v>4531.6540000000005</v>
      </c>
      <c r="V303" s="6">
        <v>4596.0320000000002</v>
      </c>
      <c r="W303" s="6">
        <v>4674.7889999999998</v>
      </c>
      <c r="X303" s="6">
        <v>4762.9390000000003</v>
      </c>
      <c r="Y303" s="6">
        <v>4865.8059999999996</v>
      </c>
      <c r="Z303" s="6">
        <v>1108.9369999999999</v>
      </c>
      <c r="AA303" s="7">
        <v>0.34162999999999999</v>
      </c>
      <c r="AB303" s="6">
        <v>510.80599999999998</v>
      </c>
      <c r="AC303" s="7">
        <v>0.11729000000000001</v>
      </c>
    </row>
    <row r="304" spans="1:29" hidden="1" x14ac:dyDescent="0.2">
      <c r="A304" s="5" t="s">
        <v>1001</v>
      </c>
      <c r="B304" s="5" t="s">
        <v>1002</v>
      </c>
      <c r="C304" s="5" t="s">
        <v>1003</v>
      </c>
      <c r="D304" s="5" t="s">
        <v>91</v>
      </c>
      <c r="E304" s="5" t="s">
        <v>41</v>
      </c>
      <c r="F304" s="6">
        <v>26623.347000000002</v>
      </c>
      <c r="G304" s="6">
        <v>26665.864000000001</v>
      </c>
      <c r="H304" s="6">
        <v>26658.780999999999</v>
      </c>
      <c r="I304" s="6">
        <v>26835.218000000001</v>
      </c>
      <c r="J304" s="6">
        <v>26894.758999999998</v>
      </c>
      <c r="K304" s="6">
        <v>26934.862000000001</v>
      </c>
      <c r="L304" s="6">
        <v>27092.878000000001</v>
      </c>
      <c r="M304" s="6">
        <v>27260.916000000001</v>
      </c>
      <c r="N304" s="6">
        <v>27391.712</v>
      </c>
      <c r="O304" s="6">
        <v>27430.512999999999</v>
      </c>
      <c r="P304" s="6">
        <v>27476</v>
      </c>
      <c r="Q304" s="6">
        <v>27572.996999999999</v>
      </c>
      <c r="R304" s="6">
        <v>27641.008000000002</v>
      </c>
      <c r="S304" s="6">
        <v>27784.223000000002</v>
      </c>
      <c r="T304" s="6">
        <v>27925.187000000002</v>
      </c>
      <c r="U304" s="6">
        <v>27897.052</v>
      </c>
      <c r="V304" s="6">
        <v>27956.616000000002</v>
      </c>
      <c r="W304" s="6">
        <v>28137.088</v>
      </c>
      <c r="X304" s="6">
        <v>28203.837</v>
      </c>
      <c r="Y304" s="6">
        <v>28217.231</v>
      </c>
      <c r="Z304" s="6">
        <v>852.65300000000002</v>
      </c>
      <c r="AA304" s="7">
        <v>3.2030000000000003E-2</v>
      </c>
      <c r="AB304" s="6">
        <v>741.23099999999999</v>
      </c>
      <c r="AC304" s="7">
        <v>2.6980000000000001E-2</v>
      </c>
    </row>
    <row r="305" spans="1:29" hidden="1" x14ac:dyDescent="0.2">
      <c r="A305" s="5" t="s">
        <v>1004</v>
      </c>
      <c r="B305" s="5" t="s">
        <v>1005</v>
      </c>
      <c r="C305" s="5" t="s">
        <v>1006</v>
      </c>
      <c r="D305" s="5" t="s">
        <v>40</v>
      </c>
      <c r="E305" s="5" t="s">
        <v>41</v>
      </c>
      <c r="F305" s="6">
        <v>7526.7629999999999</v>
      </c>
      <c r="G305" s="6">
        <v>7800.2780000000002</v>
      </c>
      <c r="H305" s="6">
        <v>8118.13</v>
      </c>
      <c r="I305" s="6">
        <v>8435.0669999999991</v>
      </c>
      <c r="J305" s="6">
        <v>8776.7579999999998</v>
      </c>
      <c r="K305" s="6">
        <v>9171.6350000000002</v>
      </c>
      <c r="L305" s="6">
        <v>9528.116</v>
      </c>
      <c r="M305" s="6">
        <v>9910.2469999999994</v>
      </c>
      <c r="N305" s="6">
        <v>10275.353999999999</v>
      </c>
      <c r="O305" s="6">
        <v>10609.424000000001</v>
      </c>
      <c r="P305" s="6">
        <v>10875</v>
      </c>
      <c r="Q305" s="6">
        <v>10975.768</v>
      </c>
      <c r="R305" s="6">
        <v>11052.65</v>
      </c>
      <c r="S305" s="6">
        <v>11235.433999999999</v>
      </c>
      <c r="T305" s="6">
        <v>11409.976000000001</v>
      </c>
      <c r="U305" s="6">
        <v>11557.129000000001</v>
      </c>
      <c r="V305" s="6">
        <v>11751.32</v>
      </c>
      <c r="W305" s="6">
        <v>11866.987999999999</v>
      </c>
      <c r="X305" s="6">
        <v>12045.57</v>
      </c>
      <c r="Y305" s="6">
        <v>12123.38</v>
      </c>
      <c r="Z305" s="6">
        <v>3348.2370000000001</v>
      </c>
      <c r="AA305" s="7">
        <v>0.44484000000000001</v>
      </c>
      <c r="AB305" s="6">
        <v>1248.3800000000001</v>
      </c>
      <c r="AC305" s="7">
        <v>0.11479</v>
      </c>
    </row>
    <row r="306" spans="1:29" hidden="1" x14ac:dyDescent="0.2">
      <c r="A306" s="5" t="s">
        <v>1007</v>
      </c>
      <c r="B306" s="5" t="s">
        <v>1008</v>
      </c>
      <c r="C306" s="5" t="s">
        <v>1009</v>
      </c>
      <c r="D306" s="5" t="s">
        <v>91</v>
      </c>
      <c r="E306" s="5" t="s">
        <v>41</v>
      </c>
      <c r="F306" s="6">
        <v>1448.847</v>
      </c>
      <c r="G306" s="6">
        <v>1474.0150000000001</v>
      </c>
      <c r="H306" s="6">
        <v>1496.296</v>
      </c>
      <c r="I306" s="6">
        <v>1528.9069999999999</v>
      </c>
      <c r="J306" s="6">
        <v>1554.9269999999999</v>
      </c>
      <c r="K306" s="6">
        <v>1579.7</v>
      </c>
      <c r="L306" s="6">
        <v>1611.4480000000001</v>
      </c>
      <c r="M306" s="6">
        <v>1643.914</v>
      </c>
      <c r="N306" s="6">
        <v>1674.259</v>
      </c>
      <c r="O306" s="6">
        <v>1698.9459999999999</v>
      </c>
      <c r="P306" s="6">
        <v>1724</v>
      </c>
      <c r="Q306" s="6">
        <v>1743.172</v>
      </c>
      <c r="R306" s="6">
        <v>1755.4269999999999</v>
      </c>
      <c r="S306" s="6">
        <v>1770.8779999999999</v>
      </c>
      <c r="T306" s="6">
        <v>1782.748</v>
      </c>
      <c r="U306" s="6">
        <v>1783.471</v>
      </c>
      <c r="V306" s="6">
        <v>1788.3030000000001</v>
      </c>
      <c r="W306" s="6">
        <v>1797.789</v>
      </c>
      <c r="X306" s="6">
        <v>1810.8810000000001</v>
      </c>
      <c r="Y306" s="6">
        <v>1817.943</v>
      </c>
      <c r="Z306" s="6">
        <v>275.15300000000002</v>
      </c>
      <c r="AA306" s="7">
        <v>0.18991</v>
      </c>
      <c r="AB306" s="6">
        <v>93.942999999999998</v>
      </c>
      <c r="AC306" s="7">
        <v>5.4489999999999997E-2</v>
      </c>
    </row>
    <row r="308" spans="1:29" s="4" customFormat="1" x14ac:dyDescent="0.2">
      <c r="A308" s="4" t="s">
        <v>1010</v>
      </c>
    </row>
    <row r="309" spans="1:29" s="4" customFormat="1" x14ac:dyDescent="0.2">
      <c r="A309" s="4" t="s">
        <v>1011</v>
      </c>
    </row>
    <row r="310" spans="1:29" s="4" customFormat="1" x14ac:dyDescent="0.2">
      <c r="A310" s="4" t="s">
        <v>1012</v>
      </c>
    </row>
    <row r="311" spans="1:29" s="4" customFormat="1" x14ac:dyDescent="0.2">
      <c r="A311" s="4" t="s">
        <v>1013</v>
      </c>
    </row>
    <row r="312" spans="1:29" s="3" customFormat="1" x14ac:dyDescent="0.2">
      <c r="A312" s="3" t="s">
        <v>2</v>
      </c>
    </row>
    <row r="313" spans="1:29" s="4" customFormat="1" x14ac:dyDescent="0.2">
      <c r="A313" s="4" t="s">
        <v>1014</v>
      </c>
    </row>
  </sheetData>
  <autoFilter ref="A11:AC306" xr:uid="{F9FC490C-C22F-4AEA-84CD-FAF3B2B67C2F}">
    <filterColumn colId="0">
      <filters>
        <filter val="Steilacoom Historical School District"/>
      </filters>
    </filterColumn>
  </autoFilter>
  <pageMargins left="0.75" right="0.75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Charts</vt:lpstr>
      </vt:variant>
      <vt:variant>
        <vt:i4>1</vt:i4>
      </vt:variant>
    </vt:vector>
  </HeadingPairs>
  <TitlesOfParts>
    <vt:vector size="7" baseType="lpstr">
      <vt:lpstr>Steilacoom Historical School Di</vt:lpstr>
      <vt:lpstr>Total Population</vt:lpstr>
      <vt:lpstr>Household Population</vt:lpstr>
      <vt:lpstr>Group Quarter Population</vt:lpstr>
      <vt:lpstr>Total Housing Units</vt:lpstr>
      <vt:lpstr>Occupied Housing Units</vt:lpstr>
      <vt:lpstr>K-12 Household Population-Based</vt:lpstr>
    </vt:vector>
  </TitlesOfParts>
  <Company>Washington State Office of Financial Management</Company>
  <LinksUpToDate>false</LinksUpToDate>
  <SharedDoc>false</SharedDoc>
  <HyperlinkBase>https://ofm.wa.gov/washington-data-research/population-demographics/population-estimates/small-area-estimates-program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saep_unsd10</dc:title>
  <dc:subject>Small Area Estimate Program (SAEP) Data</dc:subject>
  <dc:creator>OFM Forecasting and Research Division</dc:creator>
  <cp:keywords>Washington Population Housing Estimates</cp:keywords>
  <dc:description>SAEP Version: 2019_09_11_x000d_
TIGER Version: 2010PL</dc:description>
  <cp:lastModifiedBy>Vivien Savath</cp:lastModifiedBy>
  <dcterms:created xsi:type="dcterms:W3CDTF">2019-09-11T07:33:30Z</dcterms:created>
  <dcterms:modified xsi:type="dcterms:W3CDTF">2020-09-09T16:37:01Z</dcterms:modified>
  <cp:category>SAEP Estimates</cp:category>
</cp:coreProperties>
</file>