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stephanie.lyssy\Downloads\"/>
    </mc:Choice>
  </mc:AlternateContent>
  <xr:revisionPtr revIDLastSave="0" documentId="8_{3339BBA8-9D22-4E1F-A471-3790FF6B2267}" xr6:coauthVersionLast="45" xr6:coauthVersionMax="45" xr10:uidLastSave="{00000000-0000-0000-0000-000000000000}"/>
  <bookViews>
    <workbookView xWindow="1860" yWindow="1860" windowWidth="28800" windowHeight="11385" activeTab="3" xr2:uid="{00000000-000D-0000-FFFF-FFFF00000000}"/>
  </bookViews>
  <sheets>
    <sheet name="Proposed General Fund Budget" sheetId="1" r:id="rId1"/>
    <sheet name="By Code" sheetId="2" r:id="rId2"/>
    <sheet name="Debt Services" sheetId="4" r:id="rId3"/>
    <sheet name="Nutrition Service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3" i="2" l="1"/>
  <c r="D151" i="2"/>
  <c r="D148" i="2"/>
  <c r="D147" i="2"/>
  <c r="D127" i="2"/>
  <c r="D128" i="2"/>
  <c r="D129" i="2"/>
  <c r="D126" i="2"/>
  <c r="C154" i="2" l="1"/>
  <c r="B154" i="2"/>
  <c r="D140" i="2"/>
  <c r="D141" i="2"/>
  <c r="D142" i="2"/>
  <c r="D139" i="2"/>
  <c r="C144" i="2"/>
  <c r="D144" i="2" s="1"/>
  <c r="B144" i="2"/>
  <c r="B131" i="2"/>
  <c r="C131" i="2"/>
  <c r="D119" i="2"/>
  <c r="D120" i="2"/>
  <c r="D121" i="2"/>
  <c r="D118" i="2"/>
  <c r="C123" i="2"/>
  <c r="B123" i="2"/>
  <c r="D111" i="2"/>
  <c r="D112" i="2"/>
  <c r="D113" i="2"/>
  <c r="D114" i="2"/>
  <c r="D110" i="2"/>
  <c r="C115" i="2"/>
  <c r="B115" i="2"/>
  <c r="B62" i="2"/>
  <c r="D103" i="2"/>
  <c r="D104" i="2"/>
  <c r="D105" i="2"/>
  <c r="D102" i="2"/>
  <c r="C107" i="2"/>
  <c r="B107" i="2"/>
  <c r="D95" i="2"/>
  <c r="D96" i="2"/>
  <c r="D97" i="2"/>
  <c r="D94" i="2"/>
  <c r="C99" i="2"/>
  <c r="B99" i="2"/>
  <c r="D83" i="2"/>
  <c r="D81" i="2"/>
  <c r="C86" i="2"/>
  <c r="B86" i="2"/>
  <c r="D74" i="2"/>
  <c r="D75" i="2"/>
  <c r="D76" i="2"/>
  <c r="D73" i="2"/>
  <c r="C78" i="2"/>
  <c r="B78" i="2"/>
  <c r="D66" i="2"/>
  <c r="D67" i="2"/>
  <c r="D68" i="2"/>
  <c r="D65" i="2"/>
  <c r="C70" i="2"/>
  <c r="B70" i="2"/>
  <c r="D60" i="2"/>
  <c r="D57" i="2"/>
  <c r="C62" i="2"/>
  <c r="D50" i="2"/>
  <c r="D51" i="2"/>
  <c r="D52" i="2"/>
  <c r="D49" i="2"/>
  <c r="C54" i="2"/>
  <c r="B54" i="2"/>
  <c r="D39" i="2"/>
  <c r="D40" i="2"/>
  <c r="D41" i="2"/>
  <c r="D38" i="2"/>
  <c r="C43" i="2"/>
  <c r="B43" i="2"/>
  <c r="D31" i="2"/>
  <c r="D32" i="2"/>
  <c r="D33" i="2"/>
  <c r="D30" i="2"/>
  <c r="C35" i="2"/>
  <c r="B35" i="2"/>
  <c r="D23" i="2"/>
  <c r="D24" i="2"/>
  <c r="D25" i="2"/>
  <c r="D22" i="2"/>
  <c r="C27" i="2"/>
  <c r="B27" i="2"/>
  <c r="D16" i="2"/>
  <c r="D17" i="2"/>
  <c r="C19" i="2"/>
  <c r="B19" i="2"/>
  <c r="D14" i="2"/>
  <c r="D7" i="2"/>
  <c r="D8" i="2"/>
  <c r="D9" i="2"/>
  <c r="D6" i="2"/>
  <c r="C11" i="2"/>
  <c r="B11" i="2"/>
  <c r="E6" i="1"/>
  <c r="E7" i="1"/>
  <c r="E5" i="1"/>
  <c r="D9" i="1"/>
  <c r="C9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14" i="1"/>
  <c r="E9" i="1" l="1"/>
  <c r="D78" i="2"/>
  <c r="D107" i="2"/>
  <c r="D70" i="2"/>
  <c r="D43" i="2"/>
  <c r="D99" i="2"/>
  <c r="D123" i="2"/>
  <c r="D115" i="2"/>
  <c r="D154" i="2"/>
  <c r="D27" i="2"/>
  <c r="D11" i="2"/>
  <c r="C156" i="2"/>
  <c r="D19" i="2"/>
  <c r="B156" i="2"/>
  <c r="D131" i="2"/>
  <c r="D35" i="2"/>
  <c r="D54" i="2"/>
  <c r="D62" i="2"/>
  <c r="D86" i="2"/>
  <c r="D156" i="2" l="1"/>
  <c r="D33" i="1"/>
  <c r="C33" i="1"/>
  <c r="D34" i="1" l="1"/>
  <c r="E33" i="1"/>
</calcChain>
</file>

<file path=xl/sharedStrings.xml><?xml version="1.0" encoding="utf-8"?>
<sst xmlns="http://schemas.openxmlformats.org/spreadsheetml/2006/main" count="237" uniqueCount="96">
  <si>
    <t>2020-2021 Proposed General Fund Budget</t>
  </si>
  <si>
    <t>Revenue</t>
  </si>
  <si>
    <t>Description</t>
  </si>
  <si>
    <t>2019-2020
Original Budget</t>
  </si>
  <si>
    <t>Increase/
(Decrease)</t>
  </si>
  <si>
    <t>Expenditures:</t>
  </si>
  <si>
    <t>57XX</t>
  </si>
  <si>
    <t>58XX</t>
  </si>
  <si>
    <t>59XX</t>
  </si>
  <si>
    <t>Local Revenue</t>
  </si>
  <si>
    <t>State Revenue</t>
  </si>
  <si>
    <t>Federal Revenue</t>
  </si>
  <si>
    <t>TOTAL REVENUE</t>
  </si>
  <si>
    <t>Function</t>
  </si>
  <si>
    <t>Instruction</t>
  </si>
  <si>
    <t>Inst. Resources &amp; Media SVCS</t>
  </si>
  <si>
    <t>Curriculum Dev. &amp; Inst. Staff Dev</t>
  </si>
  <si>
    <t>Instructional Leadership</t>
  </si>
  <si>
    <t>School Leadership</t>
  </si>
  <si>
    <t>Guidance &amp; Counseling</t>
  </si>
  <si>
    <t>Social Work Services</t>
  </si>
  <si>
    <t>Health Services</t>
  </si>
  <si>
    <t>Student Transportation</t>
  </si>
  <si>
    <t>Nutrition Services</t>
  </si>
  <si>
    <t>Extracurricular Activities</t>
  </si>
  <si>
    <t>General Administration</t>
  </si>
  <si>
    <t>Facillities Maint. &amp; Operations</t>
  </si>
  <si>
    <t>Security &amp; Monitoring Services</t>
  </si>
  <si>
    <t>Data Processing Serices</t>
  </si>
  <si>
    <t>Community Services</t>
  </si>
  <si>
    <t>Debt Services</t>
  </si>
  <si>
    <t>Payments to Fiscal Agents\Mbrs</t>
  </si>
  <si>
    <t>TOTAL EXPENDITURES</t>
  </si>
  <si>
    <t>EXCESS(DEFICIENCY) OF REVENUES OVER(UNDER) EXPENDITURE</t>
  </si>
  <si>
    <t>Account Number</t>
  </si>
  <si>
    <t>Function 11 - Instruction</t>
  </si>
  <si>
    <t>61XX Payroll</t>
  </si>
  <si>
    <t>62XX Contracted Services</t>
  </si>
  <si>
    <t>63XX General Supplies</t>
  </si>
  <si>
    <t>64XX Miscellaneous Operating</t>
  </si>
  <si>
    <t>66XX Capital Projects</t>
  </si>
  <si>
    <t>Santa Fe Independent School District</t>
  </si>
  <si>
    <t>Function 12 - Instructional Resources &amp;
Media Services</t>
  </si>
  <si>
    <t>Function 12 - Instructional Resources &amp; 
Media Services</t>
  </si>
  <si>
    <t>Function 13 - Curriculum Dev &amp; Inst Staff Dev</t>
  </si>
  <si>
    <t>Function 21 - Instructional Leadership</t>
  </si>
  <si>
    <t>Function 23 - School Leadership</t>
  </si>
  <si>
    <t>Function 31 - Guidance &amp; Counseling</t>
  </si>
  <si>
    <t>Function 32 - Social Work Services</t>
  </si>
  <si>
    <t>Function 33 - Health Services</t>
  </si>
  <si>
    <t>Function 34 - Student Transportation</t>
  </si>
  <si>
    <t>Function 35 - Nutrition Services</t>
  </si>
  <si>
    <t>Function 36 - Extracurricular Activities</t>
  </si>
  <si>
    <t>Function 41 - General Administration</t>
  </si>
  <si>
    <t>Function 51 - Facilities Maint &amp; Operations</t>
  </si>
  <si>
    <t>Function 52 - Security &amp; Monitoring Services</t>
  </si>
  <si>
    <t>Function 53 - Data Processing Services</t>
  </si>
  <si>
    <t>Function 61 - Community Services</t>
  </si>
  <si>
    <t>Function 71 - Debt Services</t>
  </si>
  <si>
    <t>65XX Debt Service</t>
  </si>
  <si>
    <t>Function 93 - Payment to Fiscal Agents 
(Shared Services)</t>
  </si>
  <si>
    <t>2020-2021 Proposed
Budget</t>
  </si>
  <si>
    <t>Function 23 -  School Leadership</t>
  </si>
  <si>
    <r>
      <rPr>
        <sz val="11"/>
        <rFont val="Times New Roman"/>
        <family val="1"/>
      </rPr>
      <t>Debt Services</t>
    </r>
  </si>
  <si>
    <r>
      <rPr>
        <sz val="11"/>
        <rFont val="Times New Roman"/>
        <family val="1"/>
      </rPr>
      <t>Adopted Budget June 15, 2020</t>
    </r>
  </si>
  <si>
    <r>
      <rPr>
        <b/>
        <sz val="9"/>
        <rFont val="Arial"/>
        <family val="2"/>
      </rPr>
      <t>Revenue</t>
    </r>
  </si>
  <si>
    <r>
      <rPr>
        <b/>
        <sz val="9"/>
        <rFont val="Arial"/>
        <family val="2"/>
      </rPr>
      <t>Description</t>
    </r>
  </si>
  <si>
    <r>
      <rPr>
        <b/>
        <sz val="9"/>
        <rFont val="Arial"/>
        <family val="2"/>
      </rPr>
      <t xml:space="preserve">2019-2020
</t>
    </r>
    <r>
      <rPr>
        <b/>
        <sz val="9"/>
        <rFont val="Arial"/>
        <family val="2"/>
      </rPr>
      <t>Original Budget</t>
    </r>
  </si>
  <si>
    <r>
      <rPr>
        <b/>
        <sz val="9"/>
        <rFont val="Arial"/>
        <family val="2"/>
      </rPr>
      <t xml:space="preserve">2020-2021  Adopted
</t>
    </r>
    <r>
      <rPr>
        <b/>
        <sz val="9"/>
        <rFont val="Arial"/>
        <family val="2"/>
      </rPr>
      <t>Budget</t>
    </r>
  </si>
  <si>
    <r>
      <rPr>
        <b/>
        <sz val="9"/>
        <rFont val="Arial"/>
        <family val="2"/>
      </rPr>
      <t xml:space="preserve">Increase/
</t>
    </r>
    <r>
      <rPr>
        <b/>
        <sz val="9"/>
        <rFont val="Arial"/>
        <family val="2"/>
      </rPr>
      <t>(Decrease)</t>
    </r>
  </si>
  <si>
    <r>
      <rPr>
        <sz val="11"/>
        <rFont val="Times New Roman"/>
        <family val="1"/>
      </rPr>
      <t>57XX</t>
    </r>
  </si>
  <si>
    <r>
      <rPr>
        <sz val="11"/>
        <rFont val="Times New Roman"/>
        <family val="1"/>
      </rPr>
      <t>Local Revenue</t>
    </r>
  </si>
  <si>
    <r>
      <rPr>
        <sz val="11"/>
        <rFont val="Times New Roman"/>
        <family val="1"/>
      </rPr>
      <t>58XX</t>
    </r>
  </si>
  <si>
    <r>
      <rPr>
        <sz val="11"/>
        <rFont val="Times New Roman"/>
        <family val="1"/>
      </rPr>
      <t>State Revenue</t>
    </r>
  </si>
  <si>
    <r>
      <rPr>
        <b/>
        <sz val="9"/>
        <rFont val="Arial"/>
        <family val="2"/>
      </rPr>
      <t>TOTAL REVENUE</t>
    </r>
  </si>
  <si>
    <r>
      <rPr>
        <b/>
        <sz val="9"/>
        <rFont val="Arial"/>
        <family val="2"/>
      </rPr>
      <t>Function</t>
    </r>
  </si>
  <si>
    <r>
      <rPr>
        <b/>
        <sz val="9"/>
        <rFont val="Arial"/>
        <family val="2"/>
      </rPr>
      <t>2020-2021  Adopted Budget</t>
    </r>
  </si>
  <si>
    <r>
      <rPr>
        <b/>
        <sz val="9"/>
        <rFont val="Arial"/>
        <family val="2"/>
      </rPr>
      <t>Increase/ (Decrease)</t>
    </r>
  </si>
  <si>
    <r>
      <rPr>
        <b/>
        <sz val="9"/>
        <rFont val="Arial"/>
        <family val="2"/>
      </rPr>
      <t>Function 71</t>
    </r>
  </si>
  <si>
    <r>
      <rPr>
        <sz val="11"/>
        <rFont val="Times New Roman"/>
        <family val="1"/>
      </rPr>
      <t>Principals</t>
    </r>
  </si>
  <si>
    <r>
      <rPr>
        <sz val="11"/>
        <rFont val="Times New Roman"/>
        <family val="1"/>
      </rPr>
      <t>Interest</t>
    </r>
  </si>
  <si>
    <r>
      <rPr>
        <sz val="11"/>
        <rFont val="Times New Roman"/>
        <family val="1"/>
      </rPr>
      <t>Fees</t>
    </r>
  </si>
  <si>
    <r>
      <rPr>
        <b/>
        <sz val="9"/>
        <rFont val="Arial"/>
        <family val="2"/>
      </rPr>
      <t>TOTAL EXPENDITURES</t>
    </r>
  </si>
  <si>
    <r>
      <rPr>
        <b/>
        <sz val="9"/>
        <rFont val="Arial"/>
        <family val="2"/>
      </rPr>
      <t>EXCESS(DEFICIENCV) OF REVENUES OVER{UNDER) EXPENDITURE</t>
    </r>
  </si>
  <si>
    <r>
      <rPr>
        <sz val="11"/>
        <rFont val="Times New Roman"/>
        <family val="1"/>
      </rPr>
      <t>2020-2021 Nutrition Services</t>
    </r>
  </si>
  <si>
    <r>
      <rPr>
        <sz val="11"/>
        <rFont val="Times New Roman"/>
        <family val="1"/>
      </rPr>
      <t>Adopted Budget</t>
    </r>
  </si>
  <si>
    <r>
      <rPr>
        <sz val="11"/>
        <rFont val="Times New Roman"/>
        <family val="1"/>
      </rPr>
      <t>June 15, 2020</t>
    </r>
  </si>
  <si>
    <r>
      <rPr>
        <b/>
        <sz val="12"/>
        <rFont val="Courier New"/>
        <family val="3"/>
      </rPr>
      <t>57XX</t>
    </r>
  </si>
  <si>
    <r>
      <rPr>
        <b/>
        <sz val="12"/>
        <rFont val="Courier New"/>
        <family val="3"/>
      </rPr>
      <t>58XX</t>
    </r>
  </si>
  <si>
    <r>
      <rPr>
        <b/>
        <sz val="12"/>
        <rFont val="Courier New"/>
        <family val="3"/>
      </rPr>
      <t>59XX</t>
    </r>
  </si>
  <si>
    <r>
      <rPr>
        <sz val="11"/>
        <rFont val="Times New Roman"/>
        <family val="1"/>
      </rPr>
      <t>Federal Revenue</t>
    </r>
  </si>
  <si>
    <r>
      <rPr>
        <sz val="11"/>
        <rFont val="Times New Roman"/>
        <family val="1"/>
      </rPr>
      <t>Nutrition Services</t>
    </r>
  </si>
  <si>
    <r>
      <rPr>
        <sz val="11"/>
        <rFont val="Times New Roman"/>
        <family val="1"/>
      </rPr>
      <t>Maintenance</t>
    </r>
  </si>
  <si>
    <r>
      <rPr>
        <sz val="11"/>
        <rFont val="Times New Roman"/>
        <family val="1"/>
      </rPr>
      <t>Security</t>
    </r>
  </si>
  <si>
    <r>
      <rPr>
        <sz val="13"/>
        <rFont val="Times New Roman"/>
        <family val="1"/>
      </rPr>
      <t>-</t>
    </r>
  </si>
  <si>
    <r>
      <rPr>
        <b/>
        <sz val="9"/>
        <rFont val="Arial"/>
        <family val="2"/>
      </rPr>
      <t>EXCESS(DEFICIENCY) OF REVENUES OVER(UNDER) EXPENDITURE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</si>
</sst>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#,##0.00;#,##0.00"/>
    <numFmt numFmtId="166" formatCode="###0.00;###0.00"/>
    <numFmt numFmtId="167" formatCode="###0.00_);\(###0.00\)"/>
    <numFmt numFmtId="168" formatCode="###0;#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Times New Roman"/>
      <charset val="204"/>
    </font>
    <font>
      <sz val="11"/>
      <name val="Times New Roman"/>
    </font>
    <font>
      <sz val="11"/>
      <name val="Times New Roman"/>
      <family val="1"/>
    </font>
    <font>
      <b/>
      <sz val="9"/>
      <name val="Arial"/>
    </font>
    <font>
      <b/>
      <sz val="9"/>
      <name val="Arial"/>
      <family val="2"/>
    </font>
    <font>
      <sz val="11"/>
      <color rgb="FF000000"/>
      <name val="Times New Roman"/>
      <family val="2"/>
    </font>
    <font>
      <sz val="13"/>
      <name val="Arial"/>
    </font>
    <font>
      <b/>
      <sz val="12"/>
      <name val="Courier New"/>
    </font>
    <font>
      <b/>
      <sz val="12"/>
      <name val="Courier New"/>
      <family val="3"/>
    </font>
    <font>
      <sz val="13"/>
      <name val="Times New Roman"/>
    </font>
    <font>
      <sz val="13"/>
      <name val="Times New Roman"/>
      <family val="1"/>
    </font>
    <font>
      <sz val="16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Border="0"/>
    <xf numFmtId="0" fontId="4" fillId="0" borderId="0"/>
  </cellStyleXfs>
  <cellXfs count="1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5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6" xfId="0" applyBorder="1"/>
    <xf numFmtId="0" fontId="0" fillId="0" borderId="0" xfId="0" applyBorder="1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43" fontId="0" fillId="0" borderId="1" xfId="1" applyFont="1" applyFill="1" applyBorder="1" applyAlignment="1" applyProtection="1"/>
    <xf numFmtId="43" fontId="0" fillId="0" borderId="5" xfId="1" applyFont="1" applyFill="1" applyBorder="1" applyAlignment="1" applyProtection="1"/>
    <xf numFmtId="43" fontId="0" fillId="0" borderId="1" xfId="0" applyNumberFormat="1" applyBorder="1"/>
    <xf numFmtId="43" fontId="0" fillId="0" borderId="6" xfId="0" applyNumberFormat="1" applyBorder="1"/>
    <xf numFmtId="43" fontId="0" fillId="0" borderId="8" xfId="0" applyNumberFormat="1" applyBorder="1"/>
    <xf numFmtId="43" fontId="0" fillId="0" borderId="7" xfId="0" applyNumberFormat="1" applyBorder="1"/>
    <xf numFmtId="43" fontId="0" fillId="0" borderId="5" xfId="0" applyNumberFormat="1" applyBorder="1"/>
    <xf numFmtId="43" fontId="0" fillId="0" borderId="1" xfId="1" applyNumberFormat="1" applyFont="1" applyFill="1" applyBorder="1" applyAlignment="1" applyProtection="1"/>
    <xf numFmtId="43" fontId="0" fillId="0" borderId="1" xfId="0" applyNumberFormat="1" applyFill="1" applyBorder="1" applyAlignment="1" applyProtection="1"/>
    <xf numFmtId="43" fontId="0" fillId="0" borderId="7" xfId="1" applyFont="1" applyFill="1" applyBorder="1" applyAlignment="1" applyProtection="1"/>
    <xf numFmtId="44" fontId="2" fillId="0" borderId="1" xfId="0" applyNumberFormat="1" applyFont="1" applyBorder="1" applyAlignment="1">
      <alignment horizontal="center" wrapText="1"/>
    </xf>
    <xf numFmtId="44" fontId="0" fillId="0" borderId="1" xfId="0" applyNumberFormat="1" applyBorder="1"/>
    <xf numFmtId="44" fontId="0" fillId="0" borderId="8" xfId="0" applyNumberFormat="1" applyBorder="1"/>
    <xf numFmtId="44" fontId="0" fillId="0" borderId="0" xfId="0" applyNumberFormat="1"/>
    <xf numFmtId="43" fontId="0" fillId="0" borderId="6" xfId="0" applyNumberFormat="1" applyFill="1" applyBorder="1" applyAlignment="1" applyProtection="1"/>
    <xf numFmtId="43" fontId="0" fillId="0" borderId="9" xfId="0" applyNumberFormat="1" applyFill="1" applyBorder="1" applyAlignment="1" applyProtection="1"/>
    <xf numFmtId="43" fontId="0" fillId="0" borderId="10" xfId="0" applyNumberFormat="1" applyFill="1" applyBorder="1" applyAlignment="1" applyProtection="1"/>
    <xf numFmtId="43" fontId="0" fillId="0" borderId="4" xfId="0" applyNumberFormat="1" applyFill="1" applyBorder="1" applyAlignment="1" applyProtection="1"/>
    <xf numFmtId="43" fontId="0" fillId="0" borderId="11" xfId="0" applyNumberFormat="1" applyFill="1" applyBorder="1" applyAlignment="1" applyProtection="1"/>
    <xf numFmtId="43" fontId="0" fillId="0" borderId="5" xfId="1" applyNumberFormat="1" applyFont="1" applyFill="1" applyBorder="1" applyAlignment="1" applyProtection="1"/>
    <xf numFmtId="43" fontId="0" fillId="0" borderId="12" xfId="1" applyNumberFormat="1" applyFont="1" applyFill="1" applyBorder="1" applyAlignment="1" applyProtection="1"/>
    <xf numFmtId="43" fontId="0" fillId="0" borderId="6" xfId="1" applyNumberFormat="1" applyFont="1" applyFill="1" applyBorder="1" applyAlignment="1" applyProtection="1"/>
    <xf numFmtId="43" fontId="0" fillId="0" borderId="5" xfId="0" applyNumberFormat="1" applyFill="1" applyBorder="1" applyAlignment="1" applyProtection="1"/>
    <xf numFmtId="0" fontId="0" fillId="0" borderId="10" xfId="0" applyFill="1" applyBorder="1" applyAlignment="1">
      <alignment horizontal="left"/>
    </xf>
    <xf numFmtId="43" fontId="0" fillId="0" borderId="3" xfId="0" applyNumberFormat="1" applyBorder="1"/>
    <xf numFmtId="43" fontId="3" fillId="0" borderId="1" xfId="2" applyNumberFormat="1" applyFill="1" applyBorder="1" applyAlignment="1" applyProtection="1"/>
    <xf numFmtId="43" fontId="3" fillId="0" borderId="4" xfId="2" applyNumberFormat="1" applyFill="1" applyBorder="1" applyAlignment="1" applyProtection="1"/>
    <xf numFmtId="43" fontId="0" fillId="0" borderId="3" xfId="1" applyFont="1" applyFill="1" applyBorder="1" applyAlignment="1" applyProtection="1"/>
    <xf numFmtId="43" fontId="0" fillId="0" borderId="5" xfId="1" applyNumberFormat="1" applyFont="1" applyBorder="1"/>
    <xf numFmtId="43" fontId="0" fillId="0" borderId="7" xfId="1" applyNumberFormat="1" applyFont="1" applyBorder="1"/>
    <xf numFmtId="43" fontId="0" fillId="0" borderId="13" xfId="0" applyNumberFormat="1" applyFill="1" applyBorder="1" applyAlignment="1" applyProtection="1"/>
    <xf numFmtId="43" fontId="0" fillId="0" borderId="2" xfId="0" applyNumberFormat="1" applyBorder="1"/>
    <xf numFmtId="43" fontId="2" fillId="0" borderId="1" xfId="0" applyNumberFormat="1" applyFont="1" applyBorder="1" applyAlignment="1">
      <alignment horizontal="center" wrapText="1"/>
    </xf>
    <xf numFmtId="43" fontId="2" fillId="0" borderId="3" xfId="0" applyNumberFormat="1" applyFont="1" applyBorder="1" applyAlignment="1">
      <alignment horizontal="center" wrapText="1"/>
    </xf>
    <xf numFmtId="0" fontId="0" fillId="0" borderId="6" xfId="0" applyFont="1" applyBorder="1" applyAlignment="1"/>
    <xf numFmtId="43" fontId="2" fillId="0" borderId="6" xfId="0" applyNumberFormat="1" applyFont="1" applyBorder="1" applyAlignment="1"/>
    <xf numFmtId="43" fontId="0" fillId="0" borderId="0" xfId="0" applyNumberFormat="1"/>
    <xf numFmtId="43" fontId="3" fillId="0" borderId="0" xfId="2" applyNumberFormat="1" applyFill="1" applyAlignment="1" applyProtection="1"/>
    <xf numFmtId="0" fontId="4" fillId="0" borderId="0" xfId="3" applyFill="1" applyBorder="1" applyAlignment="1">
      <alignment horizontal="left" vertical="top"/>
    </xf>
    <xf numFmtId="0" fontId="4" fillId="0" borderId="14" xfId="3" applyFill="1" applyBorder="1" applyAlignment="1">
      <alignment horizontal="center" vertical="top"/>
    </xf>
    <xf numFmtId="0" fontId="4" fillId="0" borderId="15" xfId="3" applyFill="1" applyBorder="1" applyAlignment="1">
      <alignment vertical="top"/>
    </xf>
    <xf numFmtId="0" fontId="4" fillId="0" borderId="16" xfId="3" applyFill="1" applyBorder="1" applyAlignment="1">
      <alignment vertical="top"/>
    </xf>
    <xf numFmtId="0" fontId="4" fillId="0" borderId="17" xfId="3" applyFill="1" applyBorder="1" applyAlignment="1">
      <alignment vertical="top"/>
    </xf>
    <xf numFmtId="166" fontId="9" fillId="0" borderId="15" xfId="3" applyNumberFormat="1" applyFont="1" applyFill="1" applyBorder="1" applyAlignment="1">
      <alignment vertical="top"/>
    </xf>
    <xf numFmtId="166" fontId="9" fillId="0" borderId="16" xfId="3" applyNumberFormat="1" applyFont="1" applyFill="1" applyBorder="1" applyAlignment="1">
      <alignment vertical="top"/>
    </xf>
    <xf numFmtId="166" fontId="9" fillId="0" borderId="17" xfId="3" applyNumberFormat="1" applyFont="1" applyFill="1" applyBorder="1" applyAlignment="1">
      <alignment vertical="top"/>
    </xf>
    <xf numFmtId="167" fontId="9" fillId="0" borderId="18" xfId="3" applyNumberFormat="1" applyFont="1" applyFill="1" applyBorder="1" applyAlignment="1">
      <alignment vertical="top"/>
    </xf>
    <xf numFmtId="167" fontId="9" fillId="0" borderId="20" xfId="3" applyNumberFormat="1" applyFont="1" applyFill="1" applyBorder="1" applyAlignment="1">
      <alignment vertical="top"/>
    </xf>
    <xf numFmtId="167" fontId="9" fillId="0" borderId="16" xfId="3" applyNumberFormat="1" applyFont="1" applyFill="1" applyBorder="1" applyAlignment="1">
      <alignment vertical="top"/>
    </xf>
    <xf numFmtId="167" fontId="9" fillId="0" borderId="17" xfId="3" applyNumberFormat="1" applyFont="1" applyFill="1" applyBorder="1" applyAlignment="1">
      <alignment vertical="top"/>
    </xf>
    <xf numFmtId="0" fontId="4" fillId="0" borderId="21" xfId="3" applyFill="1" applyBorder="1" applyAlignment="1">
      <alignment vertical="top"/>
    </xf>
    <xf numFmtId="0" fontId="4" fillId="0" borderId="14" xfId="3" applyFill="1" applyBorder="1" applyAlignment="1">
      <alignment vertical="top"/>
    </xf>
    <xf numFmtId="0" fontId="7" fillId="0" borderId="15" xfId="3" applyFont="1" applyFill="1" applyBorder="1" applyAlignment="1">
      <alignment vertical="top"/>
    </xf>
    <xf numFmtId="0" fontId="7" fillId="0" borderId="16" xfId="3" applyFont="1" applyFill="1" applyBorder="1" applyAlignment="1">
      <alignment vertical="top"/>
    </xf>
    <xf numFmtId="0" fontId="7" fillId="0" borderId="17" xfId="3" applyFont="1" applyFill="1" applyBorder="1" applyAlignment="1">
      <alignment vertical="top"/>
    </xf>
    <xf numFmtId="167" fontId="9" fillId="0" borderId="15" xfId="3" applyNumberFormat="1" applyFont="1" applyFill="1" applyBorder="1" applyAlignment="1">
      <alignment vertical="top"/>
    </xf>
    <xf numFmtId="166" fontId="9" fillId="0" borderId="23" xfId="3" applyNumberFormat="1" applyFont="1" applyFill="1" applyBorder="1" applyAlignment="1">
      <alignment vertical="top"/>
    </xf>
    <xf numFmtId="166" fontId="9" fillId="0" borderId="25" xfId="3" applyNumberFormat="1" applyFont="1" applyFill="1" applyBorder="1" applyAlignment="1">
      <alignment vertical="top"/>
    </xf>
    <xf numFmtId="0" fontId="7" fillId="0" borderId="26" xfId="3" applyFont="1" applyFill="1" applyBorder="1" applyAlignment="1">
      <alignment horizontal="left" vertical="top" wrapText="1"/>
    </xf>
    <xf numFmtId="0" fontId="11" fillId="0" borderId="26" xfId="3" applyFont="1" applyFill="1" applyBorder="1" applyAlignment="1">
      <alignment horizontal="left" vertical="top" wrapText="1"/>
    </xf>
    <xf numFmtId="0" fontId="4" fillId="0" borderId="26" xfId="3" applyFill="1" applyBorder="1" applyAlignment="1">
      <alignment horizontal="left" vertical="top" wrapText="1"/>
    </xf>
    <xf numFmtId="168" fontId="9" fillId="0" borderId="26" xfId="3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3" applyFill="1" applyBorder="1" applyAlignment="1">
      <alignment horizontal="center" vertical="top"/>
    </xf>
    <xf numFmtId="0" fontId="5" fillId="0" borderId="0" xfId="3" applyFont="1" applyFill="1" applyBorder="1" applyAlignment="1">
      <alignment horizontal="center" vertical="top" wrapText="1"/>
    </xf>
    <xf numFmtId="0" fontId="4" fillId="0" borderId="14" xfId="3" applyFill="1" applyBorder="1" applyAlignment="1">
      <alignment horizontal="center" vertical="top"/>
    </xf>
    <xf numFmtId="0" fontId="7" fillId="0" borderId="15" xfId="3" applyFont="1" applyFill="1" applyBorder="1" applyAlignment="1">
      <alignment horizontal="left" vertical="top" wrapText="1"/>
    </xf>
    <xf numFmtId="0" fontId="7" fillId="0" borderId="16" xfId="3" applyFont="1" applyFill="1" applyBorder="1" applyAlignment="1">
      <alignment horizontal="left" vertical="top" wrapText="1"/>
    </xf>
    <xf numFmtId="0" fontId="7" fillId="0" borderId="17" xfId="3" applyFont="1" applyFill="1" applyBorder="1" applyAlignment="1">
      <alignment horizontal="left" vertical="top" wrapText="1"/>
    </xf>
    <xf numFmtId="0" fontId="4" fillId="0" borderId="15" xfId="3" applyFill="1" applyBorder="1" applyAlignment="1">
      <alignment horizontal="center" vertical="top" wrapText="1"/>
    </xf>
    <xf numFmtId="0" fontId="4" fillId="0" borderId="17" xfId="3" applyFill="1" applyBorder="1" applyAlignment="1">
      <alignment horizontal="center" vertical="top" wrapText="1"/>
    </xf>
    <xf numFmtId="0" fontId="5" fillId="0" borderId="15" xfId="3" applyFont="1" applyFill="1" applyBorder="1" applyAlignment="1">
      <alignment horizontal="center" vertical="top" wrapText="1"/>
    </xf>
    <xf numFmtId="0" fontId="5" fillId="0" borderId="16" xfId="3" applyFont="1" applyFill="1" applyBorder="1" applyAlignment="1">
      <alignment horizontal="center" vertical="top" wrapText="1"/>
    </xf>
    <xf numFmtId="0" fontId="5" fillId="0" borderId="15" xfId="3" applyFont="1" applyFill="1" applyBorder="1" applyAlignment="1">
      <alignment horizontal="left" vertical="top" wrapText="1"/>
    </xf>
    <xf numFmtId="0" fontId="5" fillId="0" borderId="16" xfId="3" applyFont="1" applyFill="1" applyBorder="1" applyAlignment="1">
      <alignment horizontal="left" vertical="top" wrapText="1"/>
    </xf>
    <xf numFmtId="0" fontId="5" fillId="0" borderId="17" xfId="3" applyFont="1" applyFill="1" applyBorder="1" applyAlignment="1">
      <alignment horizontal="left" vertical="top" wrapText="1"/>
    </xf>
    <xf numFmtId="165" fontId="9" fillId="0" borderId="15" xfId="3" applyNumberFormat="1" applyFont="1" applyFill="1" applyBorder="1" applyAlignment="1">
      <alignment horizontal="right" vertical="top" wrapText="1"/>
    </xf>
    <xf numFmtId="165" fontId="9" fillId="0" borderId="17" xfId="3" applyNumberFormat="1" applyFont="1" applyFill="1" applyBorder="1" applyAlignment="1">
      <alignment horizontal="right" vertical="top" wrapText="1"/>
    </xf>
    <xf numFmtId="165" fontId="9" fillId="0" borderId="18" xfId="3" applyNumberFormat="1" applyFont="1" applyFill="1" applyBorder="1" applyAlignment="1">
      <alignment horizontal="right" vertical="top" wrapText="1"/>
    </xf>
    <xf numFmtId="165" fontId="9" fillId="0" borderId="19" xfId="3" applyNumberFormat="1" applyFont="1" applyFill="1" applyBorder="1" applyAlignment="1">
      <alignment horizontal="right" vertical="top" wrapText="1"/>
    </xf>
    <xf numFmtId="0" fontId="4" fillId="0" borderId="15" xfId="3" applyFill="1" applyBorder="1" applyAlignment="1">
      <alignment horizontal="left" vertical="top" wrapText="1"/>
    </xf>
    <xf numFmtId="0" fontId="4" fillId="0" borderId="16" xfId="3" applyFill="1" applyBorder="1" applyAlignment="1">
      <alignment horizontal="left" vertical="top" wrapText="1"/>
    </xf>
    <xf numFmtId="0" fontId="4" fillId="0" borderId="17" xfId="3" applyFill="1" applyBorder="1" applyAlignment="1">
      <alignment horizontal="left" vertical="top" wrapText="1"/>
    </xf>
    <xf numFmtId="0" fontId="4" fillId="0" borderId="21" xfId="3" applyFill="1" applyBorder="1" applyAlignment="1">
      <alignment horizontal="right" vertical="top" wrapText="1"/>
    </xf>
    <xf numFmtId="0" fontId="4" fillId="0" borderId="22" xfId="3" applyFill="1" applyBorder="1" applyAlignment="1">
      <alignment horizontal="right" vertical="top" wrapText="1"/>
    </xf>
    <xf numFmtId="0" fontId="7" fillId="0" borderId="15" xfId="3" applyFont="1" applyFill="1" applyBorder="1" applyAlignment="1">
      <alignment horizontal="left" vertical="center" wrapText="1"/>
    </xf>
    <xf numFmtId="0" fontId="7" fillId="0" borderId="16" xfId="3" applyFont="1" applyFill="1" applyBorder="1" applyAlignment="1">
      <alignment horizontal="left" vertical="center" wrapText="1"/>
    </xf>
    <xf numFmtId="0" fontId="7" fillId="0" borderId="17" xfId="3" applyFont="1" applyFill="1" applyBorder="1" applyAlignment="1">
      <alignment horizontal="left" vertical="center" wrapText="1"/>
    </xf>
    <xf numFmtId="168" fontId="9" fillId="0" borderId="15" xfId="3" applyNumberFormat="1" applyFont="1" applyFill="1" applyBorder="1" applyAlignment="1">
      <alignment horizontal="center" vertical="top" wrapText="1"/>
    </xf>
    <xf numFmtId="168" fontId="9" fillId="0" borderId="16" xfId="3" applyNumberFormat="1" applyFont="1" applyFill="1" applyBorder="1" applyAlignment="1">
      <alignment horizontal="center" vertical="top" wrapText="1"/>
    </xf>
    <xf numFmtId="165" fontId="9" fillId="0" borderId="23" xfId="3" applyNumberFormat="1" applyFont="1" applyFill="1" applyBorder="1" applyAlignment="1">
      <alignment horizontal="right" vertical="top" wrapText="1"/>
    </xf>
    <xf numFmtId="165" fontId="9" fillId="0" borderId="24" xfId="3" applyNumberFormat="1" applyFont="1" applyFill="1" applyBorder="1" applyAlignment="1">
      <alignment horizontal="right" vertical="top" wrapText="1"/>
    </xf>
    <xf numFmtId="0" fontId="10" fillId="0" borderId="21" xfId="3" applyFont="1" applyFill="1" applyBorder="1" applyAlignment="1">
      <alignment horizontal="right" vertical="top" wrapText="1"/>
    </xf>
    <xf numFmtId="0" fontId="10" fillId="0" borderId="22" xfId="3" applyFont="1" applyFill="1" applyBorder="1" applyAlignment="1">
      <alignment horizontal="right" vertical="top" wrapText="1"/>
    </xf>
    <xf numFmtId="165" fontId="9" fillId="0" borderId="21" xfId="3" applyNumberFormat="1" applyFont="1" applyFill="1" applyBorder="1" applyAlignment="1">
      <alignment horizontal="right" vertical="top" wrapText="1"/>
    </xf>
    <xf numFmtId="165" fontId="9" fillId="0" borderId="22" xfId="3" applyNumberFormat="1" applyFont="1" applyFill="1" applyBorder="1" applyAlignment="1">
      <alignment horizontal="right" vertical="top" wrapText="1"/>
    </xf>
    <xf numFmtId="0" fontId="5" fillId="0" borderId="0" xfId="3" applyFont="1" applyFill="1" applyBorder="1" applyAlignment="1">
      <alignment horizontal="center" vertical="top"/>
    </xf>
    <xf numFmtId="0" fontId="5" fillId="0" borderId="14" xfId="3" applyFont="1" applyFill="1" applyBorder="1" applyAlignment="1">
      <alignment horizontal="center" vertical="top"/>
    </xf>
    <xf numFmtId="166" fontId="9" fillId="0" borderId="15" xfId="3" applyNumberFormat="1" applyFont="1" applyFill="1" applyBorder="1" applyAlignment="1">
      <alignment horizontal="left" vertical="top" wrapText="1"/>
    </xf>
    <xf numFmtId="166" fontId="9" fillId="0" borderId="16" xfId="3" applyNumberFormat="1" applyFont="1" applyFill="1" applyBorder="1" applyAlignment="1">
      <alignment horizontal="left" vertical="top" wrapText="1"/>
    </xf>
    <xf numFmtId="166" fontId="9" fillId="0" borderId="17" xfId="3" applyNumberFormat="1" applyFont="1" applyFill="1" applyBorder="1" applyAlignment="1">
      <alignment horizontal="left" vertical="top" wrapText="1"/>
    </xf>
    <xf numFmtId="167" fontId="9" fillId="0" borderId="15" xfId="3" applyNumberFormat="1" applyFont="1" applyFill="1" applyBorder="1" applyAlignment="1">
      <alignment horizontal="left" vertical="top" wrapText="1"/>
    </xf>
    <xf numFmtId="167" fontId="9" fillId="0" borderId="16" xfId="3" applyNumberFormat="1" applyFont="1" applyFill="1" applyBorder="1" applyAlignment="1">
      <alignment horizontal="left" vertical="top" wrapText="1"/>
    </xf>
    <xf numFmtId="167" fontId="9" fillId="0" borderId="17" xfId="3" applyNumberFormat="1" applyFont="1" applyFill="1" applyBorder="1" applyAlignment="1">
      <alignment horizontal="left" vertical="top" wrapText="1"/>
    </xf>
    <xf numFmtId="0" fontId="4" fillId="0" borderId="15" xfId="3" applyFill="1" applyBorder="1" applyAlignment="1">
      <alignment horizontal="right" vertical="top" wrapText="1"/>
    </xf>
    <xf numFmtId="0" fontId="4" fillId="0" borderId="17" xfId="3" applyFill="1" applyBorder="1" applyAlignment="1">
      <alignment horizontal="right" vertical="top" wrapText="1"/>
    </xf>
    <xf numFmtId="0" fontId="13" fillId="0" borderId="15" xfId="3" applyFont="1" applyFill="1" applyBorder="1" applyAlignment="1">
      <alignment horizontal="right" vertical="top" wrapText="1"/>
    </xf>
    <xf numFmtId="0" fontId="13" fillId="0" borderId="17" xfId="3" applyFont="1" applyFill="1" applyBorder="1" applyAlignment="1">
      <alignment horizontal="right" vertical="top" wrapText="1"/>
    </xf>
    <xf numFmtId="0" fontId="13" fillId="0" borderId="16" xfId="3" applyFont="1" applyFill="1" applyBorder="1" applyAlignment="1">
      <alignment horizontal="right" vertical="top" wrapText="1"/>
    </xf>
    <xf numFmtId="0" fontId="15" fillId="0" borderId="15" xfId="3" applyFont="1" applyFill="1" applyBorder="1" applyAlignment="1">
      <alignment horizontal="right" vertical="top" wrapText="1"/>
    </xf>
    <xf numFmtId="0" fontId="15" fillId="0" borderId="17" xfId="3" applyFont="1" applyFill="1" applyBorder="1" applyAlignment="1">
      <alignment horizontal="right" vertical="top" wrapText="1"/>
    </xf>
  </cellXfs>
  <cellStyles count="4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opLeftCell="A13" workbookViewId="0">
      <selection activeCell="E21" sqref="E21"/>
    </sheetView>
  </sheetViews>
  <sheetFormatPr defaultRowHeight="15" x14ac:dyDescent="0.25"/>
  <cols>
    <col min="1" max="1" width="12.85546875" customWidth="1"/>
    <col min="2" max="2" width="43.5703125" customWidth="1"/>
    <col min="3" max="3" width="15.5703125" style="53" customWidth="1"/>
    <col min="4" max="4" width="18.85546875" style="53" customWidth="1"/>
    <col min="5" max="5" width="10.42578125" customWidth="1"/>
  </cols>
  <sheetData>
    <row r="1" spans="1:6" x14ac:dyDescent="0.25">
      <c r="A1" s="79" t="s">
        <v>41</v>
      </c>
      <c r="B1" s="79"/>
      <c r="C1" s="79"/>
      <c r="D1" s="79"/>
      <c r="E1" s="79"/>
    </row>
    <row r="2" spans="1:6" x14ac:dyDescent="0.25">
      <c r="A2" s="79" t="s">
        <v>0</v>
      </c>
      <c r="B2" s="79"/>
      <c r="C2" s="79"/>
      <c r="D2" s="79"/>
      <c r="E2" s="79"/>
    </row>
    <row r="3" spans="1:6" x14ac:dyDescent="0.25">
      <c r="A3" s="80">
        <v>43997</v>
      </c>
      <c r="B3" s="80"/>
      <c r="C3" s="80"/>
      <c r="D3" s="80"/>
      <c r="E3" s="80"/>
    </row>
    <row r="4" spans="1:6" ht="45" x14ac:dyDescent="0.25">
      <c r="A4" s="1" t="s">
        <v>1</v>
      </c>
      <c r="B4" s="2" t="s">
        <v>2</v>
      </c>
      <c r="C4" s="49" t="s">
        <v>3</v>
      </c>
      <c r="D4" s="49" t="s">
        <v>61</v>
      </c>
      <c r="E4" s="3" t="s">
        <v>4</v>
      </c>
    </row>
    <row r="5" spans="1:6" x14ac:dyDescent="0.25">
      <c r="A5" s="6" t="s">
        <v>6</v>
      </c>
      <c r="B5" s="4" t="s">
        <v>9</v>
      </c>
      <c r="C5" s="31">
        <v>16479932</v>
      </c>
      <c r="D5" s="31">
        <v>17482780</v>
      </c>
      <c r="E5" s="19">
        <f>(D5-C5)/C5</f>
        <v>6.0852678275614247E-2</v>
      </c>
    </row>
    <row r="6" spans="1:6" x14ac:dyDescent="0.25">
      <c r="A6" s="6" t="s">
        <v>7</v>
      </c>
      <c r="B6" s="4" t="s">
        <v>10</v>
      </c>
      <c r="C6" s="25">
        <v>24533350</v>
      </c>
      <c r="D6" s="25">
        <v>24326422</v>
      </c>
      <c r="E6" s="19">
        <f t="shared" ref="E6:E9" si="0">(D6-C6)/C6</f>
        <v>-8.4345594873916525E-3</v>
      </c>
    </row>
    <row r="7" spans="1:6" x14ac:dyDescent="0.25">
      <c r="A7" s="6" t="s">
        <v>8</v>
      </c>
      <c r="B7" s="4" t="s">
        <v>11</v>
      </c>
      <c r="C7" s="25">
        <v>600000</v>
      </c>
      <c r="D7" s="25">
        <v>992500</v>
      </c>
      <c r="E7" s="19">
        <f t="shared" si="0"/>
        <v>0.65416666666666667</v>
      </c>
    </row>
    <row r="8" spans="1:6" x14ac:dyDescent="0.25">
      <c r="A8" s="6"/>
      <c r="B8" s="4"/>
      <c r="C8" s="20"/>
      <c r="D8" s="20"/>
      <c r="E8" s="20"/>
      <c r="F8" s="9"/>
    </row>
    <row r="9" spans="1:6" ht="15.75" thickBot="1" x14ac:dyDescent="0.3">
      <c r="A9" s="6"/>
      <c r="B9" s="7" t="s">
        <v>12</v>
      </c>
      <c r="C9" s="48">
        <f>SUM(C5:C8)</f>
        <v>41613282</v>
      </c>
      <c r="D9" s="48">
        <f>SUM(D5:D8)</f>
        <v>42801702</v>
      </c>
      <c r="E9" s="48">
        <f t="shared" si="0"/>
        <v>2.855867028224306E-2</v>
      </c>
      <c r="F9" s="9"/>
    </row>
    <row r="10" spans="1:6" ht="15.75" thickTop="1" x14ac:dyDescent="0.25">
      <c r="A10" s="6"/>
      <c r="B10" s="8"/>
      <c r="C10" s="20"/>
      <c r="D10" s="20"/>
      <c r="E10" s="20"/>
      <c r="F10" s="9"/>
    </row>
    <row r="11" spans="1:6" x14ac:dyDescent="0.25">
      <c r="A11" s="6"/>
      <c r="B11" s="4"/>
      <c r="C11" s="19"/>
      <c r="D11" s="19"/>
      <c r="E11" s="19"/>
      <c r="F11" s="9"/>
    </row>
    <row r="12" spans="1:6" x14ac:dyDescent="0.25">
      <c r="A12" s="7" t="s">
        <v>5</v>
      </c>
      <c r="B12" s="4"/>
      <c r="C12" s="19"/>
      <c r="D12" s="19"/>
      <c r="E12" s="19"/>
    </row>
    <row r="13" spans="1:6" ht="45" x14ac:dyDescent="0.25">
      <c r="A13" s="1" t="s">
        <v>13</v>
      </c>
      <c r="B13" s="2" t="s">
        <v>2</v>
      </c>
      <c r="C13" s="49" t="s">
        <v>3</v>
      </c>
      <c r="D13" s="49" t="s">
        <v>61</v>
      </c>
      <c r="E13" s="50" t="s">
        <v>4</v>
      </c>
    </row>
    <row r="14" spans="1:6" x14ac:dyDescent="0.25">
      <c r="A14" s="6">
        <v>11</v>
      </c>
      <c r="B14" s="4" t="s">
        <v>14</v>
      </c>
      <c r="C14" s="25">
        <v>21830340</v>
      </c>
      <c r="D14" s="25">
        <v>22555047</v>
      </c>
      <c r="E14" s="19">
        <f>(D14-C14)/C14</f>
        <v>3.3197238338935627E-2</v>
      </c>
    </row>
    <row r="15" spans="1:6" x14ac:dyDescent="0.25">
      <c r="A15" s="6">
        <v>12</v>
      </c>
      <c r="B15" s="4" t="s">
        <v>15</v>
      </c>
      <c r="C15" s="25">
        <v>380877</v>
      </c>
      <c r="D15" s="25">
        <v>396335</v>
      </c>
      <c r="E15" s="19">
        <f t="shared" ref="E15:E33" si="1">(D15-C15)/C15</f>
        <v>4.0585280812440762E-2</v>
      </c>
    </row>
    <row r="16" spans="1:6" x14ac:dyDescent="0.25">
      <c r="A16" s="6">
        <v>13</v>
      </c>
      <c r="B16" s="4" t="s">
        <v>16</v>
      </c>
      <c r="C16" s="25">
        <v>1144732</v>
      </c>
      <c r="D16" s="25">
        <v>1168362</v>
      </c>
      <c r="E16" s="19">
        <f t="shared" si="1"/>
        <v>2.0642386165495505E-2</v>
      </c>
    </row>
    <row r="17" spans="1:5" x14ac:dyDescent="0.25">
      <c r="A17" s="6">
        <v>21</v>
      </c>
      <c r="B17" s="4" t="s">
        <v>17</v>
      </c>
      <c r="C17" s="25">
        <v>483210</v>
      </c>
      <c r="D17" s="25">
        <v>452333</v>
      </c>
      <c r="E17" s="19">
        <f t="shared" si="1"/>
        <v>-6.3899753730262202E-2</v>
      </c>
    </row>
    <row r="18" spans="1:5" x14ac:dyDescent="0.25">
      <c r="A18" s="6">
        <v>23</v>
      </c>
      <c r="B18" s="4" t="s">
        <v>18</v>
      </c>
      <c r="C18" s="25">
        <v>2153979</v>
      </c>
      <c r="D18" s="25">
        <v>2319715</v>
      </c>
      <c r="E18" s="19">
        <f t="shared" si="1"/>
        <v>7.6944111339989851E-2</v>
      </c>
    </row>
    <row r="19" spans="1:5" x14ac:dyDescent="0.25">
      <c r="A19" s="6">
        <v>31</v>
      </c>
      <c r="B19" s="4" t="s">
        <v>19</v>
      </c>
      <c r="C19" s="25">
        <v>1065133</v>
      </c>
      <c r="D19" s="25">
        <v>1100560</v>
      </c>
      <c r="E19" s="19">
        <f t="shared" si="1"/>
        <v>3.3260635056842666E-2</v>
      </c>
    </row>
    <row r="20" spans="1:5" x14ac:dyDescent="0.25">
      <c r="A20" s="6">
        <v>32</v>
      </c>
      <c r="B20" s="4" t="s">
        <v>20</v>
      </c>
      <c r="C20" s="25">
        <v>63131</v>
      </c>
      <c r="D20" s="25">
        <v>68003</v>
      </c>
      <c r="E20" s="19">
        <f t="shared" si="1"/>
        <v>7.7172862777399376E-2</v>
      </c>
    </row>
    <row r="21" spans="1:5" x14ac:dyDescent="0.25">
      <c r="A21" s="6">
        <v>33</v>
      </c>
      <c r="B21" s="4" t="s">
        <v>21</v>
      </c>
      <c r="C21" s="25">
        <v>409156</v>
      </c>
      <c r="D21" s="25">
        <v>424154</v>
      </c>
      <c r="E21" s="19">
        <f t="shared" si="1"/>
        <v>3.6655945409574835E-2</v>
      </c>
    </row>
    <row r="22" spans="1:5" x14ac:dyDescent="0.25">
      <c r="A22" s="6">
        <v>34</v>
      </c>
      <c r="B22" s="4" t="s">
        <v>22</v>
      </c>
      <c r="C22" s="25">
        <v>2333901</v>
      </c>
      <c r="D22" s="25">
        <v>2431386</v>
      </c>
      <c r="E22" s="19">
        <f t="shared" si="1"/>
        <v>4.1769123883146714E-2</v>
      </c>
    </row>
    <row r="23" spans="1:5" x14ac:dyDescent="0.25">
      <c r="A23" s="6">
        <v>35</v>
      </c>
      <c r="B23" s="4" t="s">
        <v>23</v>
      </c>
      <c r="C23" s="25">
        <v>89049</v>
      </c>
      <c r="D23" s="25">
        <v>91888</v>
      </c>
      <c r="E23" s="19">
        <f t="shared" si="1"/>
        <v>3.1881323765567272E-2</v>
      </c>
    </row>
    <row r="24" spans="1:5" x14ac:dyDescent="0.25">
      <c r="A24" s="6">
        <v>36</v>
      </c>
      <c r="B24" s="4" t="s">
        <v>24</v>
      </c>
      <c r="C24" s="25">
        <v>1006506</v>
      </c>
      <c r="D24" s="25">
        <v>1179889</v>
      </c>
      <c r="E24" s="19">
        <f t="shared" si="1"/>
        <v>0.17226226172521575</v>
      </c>
    </row>
    <row r="25" spans="1:5" x14ac:dyDescent="0.25">
      <c r="A25" s="6">
        <v>41</v>
      </c>
      <c r="B25" s="4" t="s">
        <v>25</v>
      </c>
      <c r="C25" s="25">
        <v>2050316</v>
      </c>
      <c r="D25" s="25">
        <v>2118946</v>
      </c>
      <c r="E25" s="19">
        <f t="shared" si="1"/>
        <v>3.347288905710144E-2</v>
      </c>
    </row>
    <row r="26" spans="1:5" x14ac:dyDescent="0.25">
      <c r="A26" s="6">
        <v>51</v>
      </c>
      <c r="B26" s="4" t="s">
        <v>26</v>
      </c>
      <c r="C26" s="25">
        <v>6749036</v>
      </c>
      <c r="D26" s="25">
        <v>6688919</v>
      </c>
      <c r="E26" s="19">
        <f t="shared" si="1"/>
        <v>-8.9074943443774781E-3</v>
      </c>
    </row>
    <row r="27" spans="1:5" x14ac:dyDescent="0.25">
      <c r="A27" s="6">
        <v>52</v>
      </c>
      <c r="B27" s="4" t="s">
        <v>27</v>
      </c>
      <c r="C27" s="25">
        <v>635440</v>
      </c>
      <c r="D27" s="25">
        <v>668156</v>
      </c>
      <c r="E27" s="19">
        <f t="shared" si="1"/>
        <v>5.1485584791640435E-2</v>
      </c>
    </row>
    <row r="28" spans="1:5" x14ac:dyDescent="0.25">
      <c r="A28" s="6">
        <v>53</v>
      </c>
      <c r="B28" s="4" t="s">
        <v>28</v>
      </c>
      <c r="C28" s="25">
        <v>878853</v>
      </c>
      <c r="D28" s="25">
        <v>911970</v>
      </c>
      <c r="E28" s="19">
        <f t="shared" si="1"/>
        <v>3.7682069697662746E-2</v>
      </c>
    </row>
    <row r="29" spans="1:5" x14ac:dyDescent="0.25">
      <c r="A29" s="6">
        <v>61</v>
      </c>
      <c r="B29" s="4" t="s">
        <v>29</v>
      </c>
      <c r="C29" s="25">
        <v>160451</v>
      </c>
      <c r="D29" s="25">
        <v>164855</v>
      </c>
      <c r="E29" s="19">
        <f t="shared" si="1"/>
        <v>2.7447631987335696E-2</v>
      </c>
    </row>
    <row r="30" spans="1:5" x14ac:dyDescent="0.25">
      <c r="A30" s="6">
        <v>71</v>
      </c>
      <c r="B30" s="4" t="s">
        <v>30</v>
      </c>
      <c r="C30" s="25">
        <v>100000</v>
      </c>
      <c r="D30" s="25">
        <v>0</v>
      </c>
      <c r="E30" s="19">
        <f t="shared" si="1"/>
        <v>-1</v>
      </c>
    </row>
    <row r="31" spans="1:5" x14ac:dyDescent="0.25">
      <c r="A31" s="6">
        <v>93</v>
      </c>
      <c r="B31" s="4" t="s">
        <v>31</v>
      </c>
      <c r="C31" s="25">
        <v>78200</v>
      </c>
      <c r="D31" s="25">
        <v>61184</v>
      </c>
      <c r="E31" s="19">
        <f t="shared" si="1"/>
        <v>-0.21759590792838876</v>
      </c>
    </row>
    <row r="32" spans="1:5" x14ac:dyDescent="0.25">
      <c r="A32" s="6"/>
      <c r="B32" s="4"/>
      <c r="C32" s="24"/>
      <c r="D32" s="24">
        <v>0</v>
      </c>
      <c r="E32" s="19"/>
    </row>
    <row r="33" spans="1:5" ht="15.75" thickBot="1" x14ac:dyDescent="0.3">
      <c r="A33" s="5"/>
      <c r="B33" s="5" t="s">
        <v>32</v>
      </c>
      <c r="C33" s="36">
        <f>SUM(C14:C32)</f>
        <v>41612310</v>
      </c>
      <c r="D33" s="36">
        <f>SUM(D14:D32)</f>
        <v>42801702</v>
      </c>
      <c r="E33" s="23">
        <f t="shared" si="1"/>
        <v>2.8582695841687232E-2</v>
      </c>
    </row>
    <row r="34" spans="1:5" x14ac:dyDescent="0.25">
      <c r="A34" s="51" t="s">
        <v>33</v>
      </c>
      <c r="B34" s="51"/>
      <c r="C34" s="52"/>
      <c r="D34" s="20">
        <f>D9-D33</f>
        <v>0</v>
      </c>
      <c r="E34" s="8"/>
    </row>
  </sheetData>
  <mergeCells count="3">
    <mergeCell ref="A2:E2"/>
    <mergeCell ref="A3:E3"/>
    <mergeCell ref="A1:E1"/>
  </mergeCells>
  <pageMargins left="0.25" right="0.25" top="0.75" bottom="0.75" header="0.3" footer="0.3"/>
  <pageSetup orientation="portrait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6"/>
  <sheetViews>
    <sheetView workbookViewId="0">
      <selection activeCell="I154" sqref="I154"/>
    </sheetView>
  </sheetViews>
  <sheetFormatPr defaultRowHeight="15" x14ac:dyDescent="0.25"/>
  <cols>
    <col min="1" max="1" width="41.140625" customWidth="1"/>
    <col min="2" max="2" width="17.42578125" style="30" customWidth="1"/>
    <col min="3" max="3" width="22.42578125" customWidth="1"/>
    <col min="4" max="4" width="15.42578125" customWidth="1"/>
  </cols>
  <sheetData>
    <row r="1" spans="1:4" x14ac:dyDescent="0.25">
      <c r="A1" s="79" t="s">
        <v>41</v>
      </c>
      <c r="B1" s="79"/>
      <c r="C1" s="79"/>
      <c r="D1" s="79"/>
    </row>
    <row r="2" spans="1:4" x14ac:dyDescent="0.25">
      <c r="A2" s="79" t="s">
        <v>0</v>
      </c>
      <c r="B2" s="79"/>
      <c r="C2" s="79"/>
      <c r="D2" s="79"/>
    </row>
    <row r="3" spans="1:4" x14ac:dyDescent="0.25">
      <c r="A3" s="80">
        <v>43997</v>
      </c>
      <c r="B3" s="80"/>
      <c r="C3" s="80"/>
      <c r="D3" s="80"/>
    </row>
    <row r="4" spans="1:4" ht="30" x14ac:dyDescent="0.25">
      <c r="A4" s="2" t="s">
        <v>34</v>
      </c>
      <c r="B4" s="27" t="s">
        <v>3</v>
      </c>
      <c r="C4" s="3" t="s">
        <v>61</v>
      </c>
      <c r="D4" s="3" t="s">
        <v>4</v>
      </c>
    </row>
    <row r="5" spans="1:4" x14ac:dyDescent="0.25">
      <c r="A5" s="2" t="s">
        <v>35</v>
      </c>
      <c r="B5" s="28"/>
      <c r="C5" s="4"/>
      <c r="D5" s="4"/>
    </row>
    <row r="6" spans="1:4" x14ac:dyDescent="0.25">
      <c r="A6" s="10" t="s">
        <v>36</v>
      </c>
      <c r="B6" s="25">
        <v>21141031</v>
      </c>
      <c r="C6" s="25">
        <v>21895158</v>
      </c>
      <c r="D6" s="19">
        <f>(C6-B6)/B6</f>
        <v>3.5671249902618281E-2</v>
      </c>
    </row>
    <row r="7" spans="1:4" x14ac:dyDescent="0.25">
      <c r="A7" s="10" t="s">
        <v>37</v>
      </c>
      <c r="B7" s="25">
        <v>309213</v>
      </c>
      <c r="C7" s="42">
        <v>281305</v>
      </c>
      <c r="D7" s="19">
        <f t="shared" ref="D7:D11" si="0">(C7-B7)/B7</f>
        <v>-9.02549375349678E-2</v>
      </c>
    </row>
    <row r="8" spans="1:4" x14ac:dyDescent="0.25">
      <c r="A8" s="11" t="s">
        <v>38</v>
      </c>
      <c r="B8" s="25">
        <v>361846</v>
      </c>
      <c r="C8" s="42">
        <v>358442</v>
      </c>
      <c r="D8" s="19">
        <f t="shared" si="0"/>
        <v>-9.4073169248796457E-3</v>
      </c>
    </row>
    <row r="9" spans="1:4" x14ac:dyDescent="0.25">
      <c r="A9" s="12" t="s">
        <v>39</v>
      </c>
      <c r="B9" s="25">
        <v>18250</v>
      </c>
      <c r="C9" s="25">
        <v>20142</v>
      </c>
      <c r="D9" s="19">
        <f t="shared" si="0"/>
        <v>0.10367123287671233</v>
      </c>
    </row>
    <row r="10" spans="1:4" ht="15.75" thickBot="1" x14ac:dyDescent="0.3">
      <c r="A10" s="12" t="s">
        <v>40</v>
      </c>
      <c r="B10" s="36">
        <v>0</v>
      </c>
      <c r="C10" s="36">
        <v>0</v>
      </c>
      <c r="D10" s="18">
        <v>0</v>
      </c>
    </row>
    <row r="11" spans="1:4" ht="15.75" thickBot="1" x14ac:dyDescent="0.3">
      <c r="A11" s="13" t="s">
        <v>35</v>
      </c>
      <c r="B11" s="21">
        <f>SUM(B6:B10)</f>
        <v>21830340</v>
      </c>
      <c r="C11" s="21">
        <f>SUM(C6:C10)</f>
        <v>22555047</v>
      </c>
      <c r="D11" s="21">
        <f t="shared" si="0"/>
        <v>3.3197238338935627E-2</v>
      </c>
    </row>
    <row r="12" spans="1:4" ht="15.75" thickTop="1" x14ac:dyDescent="0.25"/>
    <row r="13" spans="1:4" ht="30" x14ac:dyDescent="0.25">
      <c r="A13" s="14" t="s">
        <v>42</v>
      </c>
      <c r="B13" s="28"/>
      <c r="C13" s="4"/>
      <c r="D13" s="4"/>
    </row>
    <row r="14" spans="1:4" x14ac:dyDescent="0.25">
      <c r="A14" s="10" t="s">
        <v>36</v>
      </c>
      <c r="B14" s="31">
        <v>345599</v>
      </c>
      <c r="C14" s="32">
        <v>355659</v>
      </c>
      <c r="D14" s="19">
        <f>(C14-B14)/B14</f>
        <v>2.9108880523381144E-2</v>
      </c>
    </row>
    <row r="15" spans="1:4" x14ac:dyDescent="0.25">
      <c r="A15" s="10" t="s">
        <v>37</v>
      </c>
      <c r="B15" s="25">
        <v>0</v>
      </c>
      <c r="C15" s="33">
        <v>1000</v>
      </c>
      <c r="D15" s="19">
        <v>0</v>
      </c>
    </row>
    <row r="16" spans="1:4" x14ac:dyDescent="0.25">
      <c r="A16" s="11" t="s">
        <v>38</v>
      </c>
      <c r="B16" s="25">
        <v>33178</v>
      </c>
      <c r="C16" s="33">
        <v>37676</v>
      </c>
      <c r="D16" s="19">
        <f t="shared" ref="D16:D19" si="1">(C16-B16)/B16</f>
        <v>0.13557176442220747</v>
      </c>
    </row>
    <row r="17" spans="1:4" x14ac:dyDescent="0.25">
      <c r="A17" s="12" t="s">
        <v>39</v>
      </c>
      <c r="B17" s="34">
        <v>2100</v>
      </c>
      <c r="C17" s="35">
        <v>2000</v>
      </c>
      <c r="D17" s="19">
        <f t="shared" si="1"/>
        <v>-4.7619047619047616E-2</v>
      </c>
    </row>
    <row r="18" spans="1:4" ht="15.75" thickBot="1" x14ac:dyDescent="0.3">
      <c r="A18" s="12" t="s">
        <v>40</v>
      </c>
      <c r="B18" s="24">
        <v>0</v>
      </c>
      <c r="C18" s="24">
        <v>0</v>
      </c>
      <c r="D18" s="36">
        <v>0</v>
      </c>
    </row>
    <row r="19" spans="1:4" ht="30.75" thickBot="1" x14ac:dyDescent="0.3">
      <c r="A19" s="15" t="s">
        <v>43</v>
      </c>
      <c r="B19" s="22">
        <f>SUM(B14:B18)</f>
        <v>380877</v>
      </c>
      <c r="C19" s="22">
        <f>SUM(C14:C18)</f>
        <v>396335</v>
      </c>
      <c r="D19" s="21">
        <f t="shared" si="1"/>
        <v>4.0585280812440762E-2</v>
      </c>
    </row>
    <row r="20" spans="1:4" ht="15.75" thickTop="1" x14ac:dyDescent="0.25"/>
    <row r="21" spans="1:4" ht="18.75" customHeight="1" x14ac:dyDescent="0.25">
      <c r="A21" s="14" t="s">
        <v>44</v>
      </c>
      <c r="B21" s="28"/>
      <c r="C21" s="4"/>
      <c r="D21" s="4"/>
    </row>
    <row r="22" spans="1:4" x14ac:dyDescent="0.25">
      <c r="A22" s="10" t="s">
        <v>36</v>
      </c>
      <c r="B22" s="31">
        <v>993633</v>
      </c>
      <c r="C22" s="31">
        <v>1024290</v>
      </c>
      <c r="D22" s="19">
        <f>(C22-B22)/B22</f>
        <v>3.0853443877165914E-2</v>
      </c>
    </row>
    <row r="23" spans="1:4" x14ac:dyDescent="0.25">
      <c r="A23" s="10" t="s">
        <v>37</v>
      </c>
      <c r="B23" s="25">
        <v>32242</v>
      </c>
      <c r="C23" s="25">
        <v>32100</v>
      </c>
      <c r="D23" s="19">
        <f t="shared" ref="D23:D27" si="2">(C23-B23)/B23</f>
        <v>-4.4041932882575522E-3</v>
      </c>
    </row>
    <row r="24" spans="1:4" x14ac:dyDescent="0.25">
      <c r="A24" s="11" t="s">
        <v>38</v>
      </c>
      <c r="B24" s="25">
        <v>42950</v>
      </c>
      <c r="C24" s="25">
        <v>34950</v>
      </c>
      <c r="D24" s="19">
        <f t="shared" si="2"/>
        <v>-0.18626309662398138</v>
      </c>
    </row>
    <row r="25" spans="1:4" x14ac:dyDescent="0.25">
      <c r="A25" s="12" t="s">
        <v>39</v>
      </c>
      <c r="B25" s="25">
        <v>75907</v>
      </c>
      <c r="C25" s="25">
        <v>77022</v>
      </c>
      <c r="D25" s="19">
        <f t="shared" si="2"/>
        <v>1.4689027362430343E-2</v>
      </c>
    </row>
    <row r="26" spans="1:4" ht="15.75" thickBot="1" x14ac:dyDescent="0.3">
      <c r="A26" s="12" t="s">
        <v>40</v>
      </c>
      <c r="B26" s="37">
        <v>0</v>
      </c>
      <c r="C26" s="37">
        <v>0</v>
      </c>
      <c r="D26" s="18">
        <v>0</v>
      </c>
    </row>
    <row r="27" spans="1:4" ht="16.5" customHeight="1" thickBot="1" x14ac:dyDescent="0.3">
      <c r="A27" s="14" t="s">
        <v>44</v>
      </c>
      <c r="B27" s="21">
        <f>SUM(B22:B26)</f>
        <v>1144732</v>
      </c>
      <c r="C27" s="21">
        <f>SUM(C22:C26)</f>
        <v>1168362</v>
      </c>
      <c r="D27" s="22">
        <f t="shared" si="2"/>
        <v>2.0642386165495505E-2</v>
      </c>
    </row>
    <row r="28" spans="1:4" ht="15.75" thickTop="1" x14ac:dyDescent="0.25"/>
    <row r="29" spans="1:4" x14ac:dyDescent="0.25">
      <c r="A29" s="14" t="s">
        <v>45</v>
      </c>
      <c r="B29" s="28"/>
      <c r="C29" s="4"/>
      <c r="D29" s="4"/>
    </row>
    <row r="30" spans="1:4" x14ac:dyDescent="0.25">
      <c r="A30" s="10" t="s">
        <v>36</v>
      </c>
      <c r="B30" s="31">
        <v>436287</v>
      </c>
      <c r="C30" s="31">
        <v>413715</v>
      </c>
      <c r="D30" s="19">
        <f>(C30-B30)/B30</f>
        <v>-5.1736586237958043E-2</v>
      </c>
    </row>
    <row r="31" spans="1:4" x14ac:dyDescent="0.25">
      <c r="A31" s="10" t="s">
        <v>37</v>
      </c>
      <c r="B31" s="25">
        <v>16000</v>
      </c>
      <c r="C31" s="25">
        <v>11100</v>
      </c>
      <c r="D31" s="19">
        <f t="shared" ref="D31:D35" si="3">(C31-B31)/B31</f>
        <v>-0.30625000000000002</v>
      </c>
    </row>
    <row r="32" spans="1:4" x14ac:dyDescent="0.25">
      <c r="A32" s="11" t="s">
        <v>38</v>
      </c>
      <c r="B32" s="25">
        <v>3595</v>
      </c>
      <c r="C32" s="25">
        <v>3595</v>
      </c>
      <c r="D32" s="19">
        <f t="shared" si="3"/>
        <v>0</v>
      </c>
    </row>
    <row r="33" spans="1:4" x14ac:dyDescent="0.25">
      <c r="A33" s="12" t="s">
        <v>39</v>
      </c>
      <c r="B33" s="25">
        <v>27328</v>
      </c>
      <c r="C33" s="25">
        <v>23923</v>
      </c>
      <c r="D33" s="19">
        <f t="shared" si="3"/>
        <v>-0.12459748243559719</v>
      </c>
    </row>
    <row r="34" spans="1:4" ht="15.75" thickBot="1" x14ac:dyDescent="0.3">
      <c r="A34" s="12" t="s">
        <v>40</v>
      </c>
      <c r="B34" s="38">
        <v>0</v>
      </c>
      <c r="C34" s="38">
        <v>0</v>
      </c>
      <c r="D34" s="18">
        <v>0</v>
      </c>
    </row>
    <row r="35" spans="1:4" ht="15.75" thickBot="1" x14ac:dyDescent="0.3">
      <c r="A35" s="14" t="s">
        <v>45</v>
      </c>
      <c r="B35" s="22">
        <f>SUM(B30:B34)</f>
        <v>483210</v>
      </c>
      <c r="C35" s="22">
        <f>SUM(C30:C34)</f>
        <v>452333</v>
      </c>
      <c r="D35" s="22">
        <f t="shared" si="3"/>
        <v>-6.3899753730262202E-2</v>
      </c>
    </row>
    <row r="36" spans="1:4" ht="15.75" thickTop="1" x14ac:dyDescent="0.25"/>
    <row r="37" spans="1:4" x14ac:dyDescent="0.25">
      <c r="A37" s="14" t="s">
        <v>46</v>
      </c>
      <c r="B37" s="28"/>
      <c r="C37" s="4"/>
      <c r="D37" s="4"/>
    </row>
    <row r="38" spans="1:4" x14ac:dyDescent="0.25">
      <c r="A38" s="10" t="s">
        <v>36</v>
      </c>
      <c r="B38" s="31">
        <v>2012053</v>
      </c>
      <c r="C38" s="31">
        <v>2253123</v>
      </c>
      <c r="D38" s="19">
        <f>(C38-B38)/B38</f>
        <v>0.11981294727325771</v>
      </c>
    </row>
    <row r="39" spans="1:4" x14ac:dyDescent="0.25">
      <c r="A39" s="10" t="s">
        <v>37</v>
      </c>
      <c r="B39" s="25">
        <v>99900</v>
      </c>
      <c r="C39" s="25">
        <v>26900</v>
      </c>
      <c r="D39" s="19">
        <f t="shared" ref="D39:D43" si="4">(C39-B39)/B39</f>
        <v>-0.73073073073073069</v>
      </c>
    </row>
    <row r="40" spans="1:4" x14ac:dyDescent="0.25">
      <c r="A40" s="11" t="s">
        <v>38</v>
      </c>
      <c r="B40" s="25">
        <v>21448</v>
      </c>
      <c r="C40" s="25">
        <v>16500</v>
      </c>
      <c r="D40" s="19">
        <f t="shared" si="4"/>
        <v>-0.23069750093248786</v>
      </c>
    </row>
    <row r="41" spans="1:4" x14ac:dyDescent="0.25">
      <c r="A41" s="12" t="s">
        <v>39</v>
      </c>
      <c r="B41" s="25">
        <v>20578</v>
      </c>
      <c r="C41" s="25">
        <v>23192</v>
      </c>
      <c r="D41" s="19">
        <f t="shared" si="4"/>
        <v>0.12702886577898725</v>
      </c>
    </row>
    <row r="42" spans="1:4" ht="15.75" thickBot="1" x14ac:dyDescent="0.3">
      <c r="A42" s="12" t="s">
        <v>40</v>
      </c>
      <c r="B42" s="37">
        <v>0</v>
      </c>
      <c r="C42" s="37">
        <v>0</v>
      </c>
      <c r="D42" s="18">
        <v>0</v>
      </c>
    </row>
    <row r="43" spans="1:4" ht="15.75" thickBot="1" x14ac:dyDescent="0.3">
      <c r="A43" s="14" t="s">
        <v>62</v>
      </c>
      <c r="B43" s="21">
        <f>SUM(B38:B42)</f>
        <v>2153979</v>
      </c>
      <c r="C43" s="21">
        <f>SUM(C38:C42)</f>
        <v>2319715</v>
      </c>
      <c r="D43" s="22">
        <f t="shared" si="4"/>
        <v>7.6944111339989851E-2</v>
      </c>
    </row>
    <row r="44" spans="1:4" ht="15.75" thickTop="1" x14ac:dyDescent="0.25">
      <c r="A44" s="79" t="s">
        <v>41</v>
      </c>
      <c r="B44" s="79"/>
      <c r="C44" s="79"/>
      <c r="D44" s="79"/>
    </row>
    <row r="45" spans="1:4" x14ac:dyDescent="0.25">
      <c r="A45" s="79" t="s">
        <v>0</v>
      </c>
      <c r="B45" s="79"/>
      <c r="C45" s="79"/>
      <c r="D45" s="79"/>
    </row>
    <row r="46" spans="1:4" x14ac:dyDescent="0.25">
      <c r="A46" s="80">
        <v>43997</v>
      </c>
      <c r="B46" s="80"/>
      <c r="C46" s="80"/>
      <c r="D46" s="80"/>
    </row>
    <row r="47" spans="1:4" ht="30" x14ac:dyDescent="0.25">
      <c r="A47" s="2" t="s">
        <v>34</v>
      </c>
      <c r="B47" s="27" t="s">
        <v>3</v>
      </c>
      <c r="C47" s="3" t="s">
        <v>61</v>
      </c>
      <c r="D47" s="3" t="s">
        <v>4</v>
      </c>
    </row>
    <row r="48" spans="1:4" x14ac:dyDescent="0.25">
      <c r="A48" s="2" t="s">
        <v>47</v>
      </c>
      <c r="B48" s="28"/>
      <c r="C48" s="4"/>
      <c r="D48" s="4"/>
    </row>
    <row r="49" spans="1:4" x14ac:dyDescent="0.25">
      <c r="A49" s="10" t="s">
        <v>36</v>
      </c>
      <c r="B49" s="31">
        <v>1041131</v>
      </c>
      <c r="C49" s="31">
        <v>1068260</v>
      </c>
      <c r="D49" s="19">
        <f>(C49-B49)/B49</f>
        <v>2.6057239674930437E-2</v>
      </c>
    </row>
    <row r="50" spans="1:4" x14ac:dyDescent="0.25">
      <c r="A50" s="10" t="s">
        <v>37</v>
      </c>
      <c r="B50" s="25">
        <v>7300</v>
      </c>
      <c r="C50" s="25">
        <v>17000</v>
      </c>
      <c r="D50" s="19">
        <f t="shared" ref="D50:D54" si="5">(C50-B50)/B50</f>
        <v>1.3287671232876712</v>
      </c>
    </row>
    <row r="51" spans="1:4" x14ac:dyDescent="0.25">
      <c r="A51" s="11" t="s">
        <v>38</v>
      </c>
      <c r="B51" s="25">
        <v>10302</v>
      </c>
      <c r="C51" s="25">
        <v>4790</v>
      </c>
      <c r="D51" s="19">
        <f t="shared" si="5"/>
        <v>-0.53504173946806444</v>
      </c>
    </row>
    <row r="52" spans="1:4" x14ac:dyDescent="0.25">
      <c r="A52" s="12" t="s">
        <v>39</v>
      </c>
      <c r="B52" s="25">
        <v>6400</v>
      </c>
      <c r="C52" s="25">
        <v>10510</v>
      </c>
      <c r="D52" s="19">
        <f t="shared" si="5"/>
        <v>0.64218750000000002</v>
      </c>
    </row>
    <row r="53" spans="1:4" ht="15.75" thickBot="1" x14ac:dyDescent="0.3">
      <c r="A53" s="12" t="s">
        <v>40</v>
      </c>
      <c r="B53" s="38">
        <v>0</v>
      </c>
      <c r="C53" s="38">
        <v>0</v>
      </c>
      <c r="D53" s="18">
        <v>0</v>
      </c>
    </row>
    <row r="54" spans="1:4" ht="15.75" thickBot="1" x14ac:dyDescent="0.3">
      <c r="A54" s="13" t="s">
        <v>47</v>
      </c>
      <c r="B54" s="22">
        <f>SUM(B49:B53)</f>
        <v>1065133</v>
      </c>
      <c r="C54" s="22">
        <f>SUM(C49:C53)</f>
        <v>1100560</v>
      </c>
      <c r="D54" s="21">
        <f t="shared" si="5"/>
        <v>3.3260635056842666E-2</v>
      </c>
    </row>
    <row r="55" spans="1:4" ht="15.75" thickTop="1" x14ac:dyDescent="0.25"/>
    <row r="56" spans="1:4" x14ac:dyDescent="0.25">
      <c r="A56" s="2" t="s">
        <v>48</v>
      </c>
      <c r="B56" s="28"/>
      <c r="C56" s="4"/>
      <c r="D56" s="4"/>
    </row>
    <row r="57" spans="1:4" x14ac:dyDescent="0.25">
      <c r="A57" s="10" t="s">
        <v>36</v>
      </c>
      <c r="B57" s="31">
        <v>61631</v>
      </c>
      <c r="C57" s="31">
        <v>66503</v>
      </c>
      <c r="D57" s="19">
        <f>(C57-B57)/B57</f>
        <v>7.9051126867972291E-2</v>
      </c>
    </row>
    <row r="58" spans="1:4" x14ac:dyDescent="0.25">
      <c r="A58" s="10" t="s">
        <v>37</v>
      </c>
      <c r="B58" s="25">
        <v>0</v>
      </c>
      <c r="C58" s="25">
        <v>0</v>
      </c>
      <c r="D58" s="17">
        <v>0</v>
      </c>
    </row>
    <row r="59" spans="1:4" x14ac:dyDescent="0.25">
      <c r="A59" s="11" t="s">
        <v>38</v>
      </c>
      <c r="B59" s="25">
        <v>0</v>
      </c>
      <c r="C59" s="25">
        <v>0</v>
      </c>
      <c r="D59" s="17">
        <v>0</v>
      </c>
    </row>
    <row r="60" spans="1:4" x14ac:dyDescent="0.25">
      <c r="A60" s="12" t="s">
        <v>39</v>
      </c>
      <c r="B60" s="25">
        <v>1500</v>
      </c>
      <c r="C60" s="25">
        <v>1500</v>
      </c>
      <c r="D60" s="19">
        <f t="shared" ref="D60:D62" si="6">(C60-B60)/B60</f>
        <v>0</v>
      </c>
    </row>
    <row r="61" spans="1:4" ht="15.75" thickBot="1" x14ac:dyDescent="0.3">
      <c r="A61" s="12" t="s">
        <v>40</v>
      </c>
      <c r="B61" s="38">
        <v>0</v>
      </c>
      <c r="C61" s="38">
        <v>0</v>
      </c>
      <c r="D61" s="18">
        <v>0</v>
      </c>
    </row>
    <row r="62" spans="1:4" ht="15.75" thickBot="1" x14ac:dyDescent="0.3">
      <c r="A62" s="13" t="s">
        <v>48</v>
      </c>
      <c r="B62" s="22">
        <f>SUM(B57:B61)</f>
        <v>63131</v>
      </c>
      <c r="C62" s="22">
        <f>SUM(C57:C61)</f>
        <v>68003</v>
      </c>
      <c r="D62" s="22">
        <f t="shared" si="6"/>
        <v>7.7172862777399376E-2</v>
      </c>
    </row>
    <row r="63" spans="1:4" ht="15.75" thickTop="1" x14ac:dyDescent="0.25"/>
    <row r="64" spans="1:4" x14ac:dyDescent="0.25">
      <c r="A64" s="2" t="s">
        <v>49</v>
      </c>
      <c r="B64" s="28"/>
      <c r="C64" s="4"/>
      <c r="D64" s="4"/>
    </row>
    <row r="65" spans="1:4" x14ac:dyDescent="0.25">
      <c r="A65" s="10" t="s">
        <v>36</v>
      </c>
      <c r="B65" s="31">
        <v>393877</v>
      </c>
      <c r="C65" s="31">
        <v>405521</v>
      </c>
      <c r="D65" s="19">
        <f>(C65-B65)/B65</f>
        <v>2.9562528403537146E-2</v>
      </c>
    </row>
    <row r="66" spans="1:4" x14ac:dyDescent="0.25">
      <c r="A66" s="10" t="s">
        <v>37</v>
      </c>
      <c r="B66" s="25">
        <v>2786</v>
      </c>
      <c r="C66" s="25">
        <v>4256</v>
      </c>
      <c r="D66" s="19">
        <f t="shared" ref="D66:D70" si="7">(C66-B66)/B66</f>
        <v>0.52763819095477382</v>
      </c>
    </row>
    <row r="67" spans="1:4" x14ac:dyDescent="0.25">
      <c r="A67" s="11" t="s">
        <v>38</v>
      </c>
      <c r="B67" s="25">
        <v>11283</v>
      </c>
      <c r="C67" s="25">
        <v>13169</v>
      </c>
      <c r="D67" s="19">
        <f t="shared" si="7"/>
        <v>0.16715412567579543</v>
      </c>
    </row>
    <row r="68" spans="1:4" x14ac:dyDescent="0.25">
      <c r="A68" s="12" t="s">
        <v>39</v>
      </c>
      <c r="B68" s="25">
        <v>1210</v>
      </c>
      <c r="C68" s="25">
        <v>1208</v>
      </c>
      <c r="D68" s="19">
        <f t="shared" si="7"/>
        <v>-1.652892561983471E-3</v>
      </c>
    </row>
    <row r="69" spans="1:4" ht="15.75" thickBot="1" x14ac:dyDescent="0.3">
      <c r="A69" s="12" t="s">
        <v>40</v>
      </c>
      <c r="B69" s="38">
        <v>0</v>
      </c>
      <c r="C69" s="38">
        <v>0</v>
      </c>
      <c r="D69" s="18">
        <v>0</v>
      </c>
    </row>
    <row r="70" spans="1:4" ht="15.75" thickBot="1" x14ac:dyDescent="0.3">
      <c r="A70" s="13" t="s">
        <v>49</v>
      </c>
      <c r="B70" s="22">
        <f>SUM(B65:B69)</f>
        <v>409156</v>
      </c>
      <c r="C70" s="22">
        <f>SUM(C65:C69)</f>
        <v>424154</v>
      </c>
      <c r="D70" s="21">
        <f t="shared" si="7"/>
        <v>3.6655945409574835E-2</v>
      </c>
    </row>
    <row r="71" spans="1:4" ht="15.75" thickTop="1" x14ac:dyDescent="0.25"/>
    <row r="72" spans="1:4" x14ac:dyDescent="0.25">
      <c r="A72" s="2" t="s">
        <v>50</v>
      </c>
      <c r="B72" s="28"/>
      <c r="C72" s="4"/>
      <c r="D72" s="4"/>
    </row>
    <row r="73" spans="1:4" x14ac:dyDescent="0.25">
      <c r="A73" s="10" t="s">
        <v>36</v>
      </c>
      <c r="B73" s="31">
        <v>1782320</v>
      </c>
      <c r="C73" s="31">
        <v>1835805</v>
      </c>
      <c r="D73" s="19">
        <f>(C73-B73)/B73</f>
        <v>3.0008640423717401E-2</v>
      </c>
    </row>
    <row r="74" spans="1:4" x14ac:dyDescent="0.25">
      <c r="A74" s="10" t="s">
        <v>37</v>
      </c>
      <c r="B74" s="25">
        <v>71000</v>
      </c>
      <c r="C74" s="25">
        <v>69000</v>
      </c>
      <c r="D74" s="19">
        <f t="shared" ref="D74:D78" si="8">(C74-B74)/B74</f>
        <v>-2.8169014084507043E-2</v>
      </c>
    </row>
    <row r="75" spans="1:4" x14ac:dyDescent="0.25">
      <c r="A75" s="11" t="s">
        <v>38</v>
      </c>
      <c r="B75" s="25">
        <v>355531</v>
      </c>
      <c r="C75" s="25">
        <v>369531</v>
      </c>
      <c r="D75" s="19">
        <f t="shared" si="8"/>
        <v>3.9377719523754608E-2</v>
      </c>
    </row>
    <row r="76" spans="1:4" x14ac:dyDescent="0.25">
      <c r="A76" s="12" t="s">
        <v>39</v>
      </c>
      <c r="B76" s="25">
        <v>125050</v>
      </c>
      <c r="C76" s="25">
        <v>157050</v>
      </c>
      <c r="D76" s="19">
        <f t="shared" si="8"/>
        <v>0.25589764094362255</v>
      </c>
    </row>
    <row r="77" spans="1:4" ht="15.75" thickBot="1" x14ac:dyDescent="0.3">
      <c r="A77" s="12" t="s">
        <v>40</v>
      </c>
      <c r="B77" s="37">
        <v>0</v>
      </c>
      <c r="C77" s="37">
        <v>0</v>
      </c>
      <c r="D77" s="23">
        <v>0</v>
      </c>
    </row>
    <row r="78" spans="1:4" ht="15.75" thickBot="1" x14ac:dyDescent="0.3">
      <c r="A78" s="13" t="s">
        <v>50</v>
      </c>
      <c r="B78" s="21">
        <f>SUM(B73:B77)</f>
        <v>2333901</v>
      </c>
      <c r="C78" s="21">
        <f>SUM(C73:C77)</f>
        <v>2431386</v>
      </c>
      <c r="D78" s="21">
        <f t="shared" si="8"/>
        <v>4.1769123883146714E-2</v>
      </c>
    </row>
    <row r="79" spans="1:4" ht="15.75" thickTop="1" x14ac:dyDescent="0.25"/>
    <row r="80" spans="1:4" x14ac:dyDescent="0.25">
      <c r="A80" s="2" t="s">
        <v>51</v>
      </c>
      <c r="B80" s="28"/>
      <c r="C80" s="4"/>
      <c r="D80" s="4"/>
    </row>
    <row r="81" spans="1:4" x14ac:dyDescent="0.25">
      <c r="A81" s="10" t="s">
        <v>36</v>
      </c>
      <c r="B81" s="31">
        <v>29049</v>
      </c>
      <c r="C81" s="31">
        <v>31888</v>
      </c>
      <c r="D81" s="19">
        <f>(C81-B81)/B81</f>
        <v>9.7731419325966476E-2</v>
      </c>
    </row>
    <row r="82" spans="1:4" x14ac:dyDescent="0.25">
      <c r="A82" s="10" t="s">
        <v>37</v>
      </c>
      <c r="B82" s="25">
        <v>0</v>
      </c>
      <c r="C82" s="25">
        <v>0</v>
      </c>
      <c r="D82" s="19"/>
    </row>
    <row r="83" spans="1:4" x14ac:dyDescent="0.25">
      <c r="A83" s="11" t="s">
        <v>38</v>
      </c>
      <c r="B83" s="25">
        <v>60000</v>
      </c>
      <c r="C83" s="25">
        <v>60000</v>
      </c>
      <c r="D83" s="19">
        <f t="shared" ref="D83:D86" si="9">(C83-B83)/B83</f>
        <v>0</v>
      </c>
    </row>
    <row r="84" spans="1:4" x14ac:dyDescent="0.25">
      <c r="A84" s="12" t="s">
        <v>39</v>
      </c>
      <c r="B84" s="25">
        <v>0</v>
      </c>
      <c r="C84" s="25">
        <v>0</v>
      </c>
      <c r="D84" s="19"/>
    </row>
    <row r="85" spans="1:4" ht="15.75" thickBot="1" x14ac:dyDescent="0.3">
      <c r="A85" s="12" t="s">
        <v>40</v>
      </c>
      <c r="B85" s="38">
        <v>0</v>
      </c>
      <c r="C85" s="38">
        <v>0</v>
      </c>
      <c r="D85" s="23">
        <v>0</v>
      </c>
    </row>
    <row r="86" spans="1:4" ht="15.75" thickBot="1" x14ac:dyDescent="0.3">
      <c r="A86" s="13" t="s">
        <v>51</v>
      </c>
      <c r="B86" s="22">
        <f>SUM(B81:B85)</f>
        <v>89049</v>
      </c>
      <c r="C86" s="22">
        <f>SUM(C81:C85)</f>
        <v>91888</v>
      </c>
      <c r="D86" s="22">
        <f t="shared" si="9"/>
        <v>3.1881323765567272E-2</v>
      </c>
    </row>
    <row r="87" spans="1:4" ht="15.75" thickTop="1" x14ac:dyDescent="0.25"/>
    <row r="89" spans="1:4" x14ac:dyDescent="0.25">
      <c r="A89" s="79" t="s">
        <v>41</v>
      </c>
      <c r="B89" s="79"/>
      <c r="C89" s="79"/>
      <c r="D89" s="79"/>
    </row>
    <row r="90" spans="1:4" x14ac:dyDescent="0.25">
      <c r="A90" s="79" t="s">
        <v>0</v>
      </c>
      <c r="B90" s="79"/>
      <c r="C90" s="79"/>
      <c r="D90" s="79"/>
    </row>
    <row r="91" spans="1:4" x14ac:dyDescent="0.25">
      <c r="A91" s="80">
        <v>43997</v>
      </c>
      <c r="B91" s="80"/>
      <c r="C91" s="80"/>
      <c r="D91" s="80"/>
    </row>
    <row r="92" spans="1:4" ht="30" x14ac:dyDescent="0.25">
      <c r="A92" s="2" t="s">
        <v>34</v>
      </c>
      <c r="B92" s="27" t="s">
        <v>3</v>
      </c>
      <c r="C92" s="3" t="s">
        <v>61</v>
      </c>
      <c r="D92" s="3" t="s">
        <v>4</v>
      </c>
    </row>
    <row r="93" spans="1:4" x14ac:dyDescent="0.25">
      <c r="A93" s="2" t="s">
        <v>52</v>
      </c>
      <c r="B93" s="28"/>
      <c r="C93" s="4"/>
      <c r="D93" s="4"/>
    </row>
    <row r="94" spans="1:4" x14ac:dyDescent="0.25">
      <c r="A94" s="10" t="s">
        <v>36</v>
      </c>
      <c r="B94" s="31">
        <v>770987</v>
      </c>
      <c r="C94" s="31">
        <v>786642</v>
      </c>
      <c r="D94" s="19">
        <f>(C94-B94)/B94</f>
        <v>2.0305141331825309E-2</v>
      </c>
    </row>
    <row r="95" spans="1:4" x14ac:dyDescent="0.25">
      <c r="A95" s="10" t="s">
        <v>37</v>
      </c>
      <c r="B95" s="25">
        <v>80590</v>
      </c>
      <c r="C95" s="54">
        <v>144643</v>
      </c>
      <c r="D95" s="19">
        <f t="shared" ref="D95:D99" si="10">(C95-B95)/B95</f>
        <v>0.79480084377714355</v>
      </c>
    </row>
    <row r="96" spans="1:4" x14ac:dyDescent="0.25">
      <c r="A96" s="11" t="s">
        <v>38</v>
      </c>
      <c r="B96" s="25">
        <v>101409</v>
      </c>
      <c r="C96" s="25">
        <v>140984</v>
      </c>
      <c r="D96" s="19">
        <f t="shared" si="10"/>
        <v>0.39025135836069774</v>
      </c>
    </row>
    <row r="97" spans="1:4" x14ac:dyDescent="0.25">
      <c r="A97" s="12" t="s">
        <v>39</v>
      </c>
      <c r="B97" s="25">
        <v>53520</v>
      </c>
      <c r="C97" s="54">
        <v>107620</v>
      </c>
      <c r="D97" s="19">
        <f t="shared" si="10"/>
        <v>1.0108370702541105</v>
      </c>
    </row>
    <row r="98" spans="1:4" ht="15.75" thickBot="1" x14ac:dyDescent="0.3">
      <c r="A98" s="12" t="s">
        <v>40</v>
      </c>
      <c r="B98" s="34">
        <v>0</v>
      </c>
      <c r="C98" s="39">
        <v>0</v>
      </c>
      <c r="D98" s="23">
        <v>0</v>
      </c>
    </row>
    <row r="99" spans="1:4" ht="15.75" thickBot="1" x14ac:dyDescent="0.3">
      <c r="A99" s="13" t="s">
        <v>52</v>
      </c>
      <c r="B99" s="22">
        <f>SUM(B94:B98)</f>
        <v>1006506</v>
      </c>
      <c r="C99" s="21">
        <f>SUM(C94:C98)</f>
        <v>1179889</v>
      </c>
      <c r="D99" s="21">
        <f t="shared" si="10"/>
        <v>0.17226226172521575</v>
      </c>
    </row>
    <row r="100" spans="1:4" ht="15.75" thickTop="1" x14ac:dyDescent="0.25"/>
    <row r="101" spans="1:4" x14ac:dyDescent="0.25">
      <c r="A101" s="2" t="s">
        <v>53</v>
      </c>
      <c r="B101" s="28"/>
      <c r="C101" s="4"/>
      <c r="D101" s="4"/>
    </row>
    <row r="102" spans="1:4" x14ac:dyDescent="0.25">
      <c r="A102" s="10" t="s">
        <v>36</v>
      </c>
      <c r="B102" s="31">
        <v>1499442</v>
      </c>
      <c r="C102" s="31">
        <v>1539641</v>
      </c>
      <c r="D102" s="19">
        <f>(C102-B102)/B102</f>
        <v>2.6809306395312388E-2</v>
      </c>
    </row>
    <row r="103" spans="1:4" x14ac:dyDescent="0.25">
      <c r="A103" s="10" t="s">
        <v>37</v>
      </c>
      <c r="B103" s="25">
        <v>376394</v>
      </c>
      <c r="C103" s="42">
        <v>387341</v>
      </c>
      <c r="D103" s="41">
        <f t="shared" ref="D103:D107" si="11">(C103-B103)/B103</f>
        <v>2.9083885502957006E-2</v>
      </c>
    </row>
    <row r="104" spans="1:4" x14ac:dyDescent="0.25">
      <c r="A104" s="11" t="s">
        <v>38</v>
      </c>
      <c r="B104" s="34">
        <v>52488</v>
      </c>
      <c r="C104" s="42">
        <v>70360</v>
      </c>
      <c r="D104" s="41">
        <f t="shared" si="11"/>
        <v>0.34049687547629937</v>
      </c>
    </row>
    <row r="105" spans="1:4" x14ac:dyDescent="0.25">
      <c r="A105" s="40" t="s">
        <v>39</v>
      </c>
      <c r="B105" s="25">
        <v>121992</v>
      </c>
      <c r="C105" s="42">
        <v>121604</v>
      </c>
      <c r="D105" s="41">
        <f t="shared" si="11"/>
        <v>-3.1805364286182701E-3</v>
      </c>
    </row>
    <row r="106" spans="1:4" ht="15.75" thickBot="1" x14ac:dyDescent="0.3">
      <c r="A106" s="12" t="s">
        <v>40</v>
      </c>
      <c r="B106" s="37">
        <v>0</v>
      </c>
      <c r="C106" s="37">
        <v>0</v>
      </c>
      <c r="D106" s="23">
        <v>0</v>
      </c>
    </row>
    <row r="107" spans="1:4" ht="15.75" thickBot="1" x14ac:dyDescent="0.3">
      <c r="A107" s="13" t="s">
        <v>53</v>
      </c>
      <c r="B107" s="21">
        <f>SUM(B102:B106)</f>
        <v>2050316</v>
      </c>
      <c r="C107" s="21">
        <f>SUM(C102:C106)</f>
        <v>2118946</v>
      </c>
      <c r="D107" s="22">
        <f t="shared" si="11"/>
        <v>3.347288905710144E-2</v>
      </c>
    </row>
    <row r="108" spans="1:4" ht="15.75" thickTop="1" x14ac:dyDescent="0.25"/>
    <row r="109" spans="1:4" x14ac:dyDescent="0.25">
      <c r="A109" s="2" t="s">
        <v>54</v>
      </c>
      <c r="B109" s="28"/>
      <c r="C109" s="4"/>
      <c r="D109" s="4"/>
    </row>
    <row r="110" spans="1:4" x14ac:dyDescent="0.25">
      <c r="A110" s="10" t="s">
        <v>36</v>
      </c>
      <c r="B110" s="31">
        <v>2614091</v>
      </c>
      <c r="C110" s="31">
        <v>2692606</v>
      </c>
      <c r="D110" s="19">
        <f>(C110-B110)/B110</f>
        <v>3.0035297164482798E-2</v>
      </c>
    </row>
    <row r="111" spans="1:4" x14ac:dyDescent="0.25">
      <c r="A111" s="10" t="s">
        <v>37</v>
      </c>
      <c r="B111" s="25">
        <v>1759754</v>
      </c>
      <c r="C111" s="25">
        <v>1613790</v>
      </c>
      <c r="D111" s="19">
        <f t="shared" ref="D111:D115" si="12">(C111-B111)/B111</f>
        <v>-8.2945684453622492E-2</v>
      </c>
    </row>
    <row r="112" spans="1:4" x14ac:dyDescent="0.25">
      <c r="A112" s="11" t="s">
        <v>38</v>
      </c>
      <c r="B112" s="25">
        <v>324030</v>
      </c>
      <c r="C112" s="25">
        <v>324671</v>
      </c>
      <c r="D112" s="19">
        <f t="shared" si="12"/>
        <v>1.9782118939604357E-3</v>
      </c>
    </row>
    <row r="113" spans="1:4" x14ac:dyDescent="0.25">
      <c r="A113" s="12" t="s">
        <v>39</v>
      </c>
      <c r="B113" s="25">
        <v>2011161</v>
      </c>
      <c r="C113" s="54">
        <v>2017852</v>
      </c>
      <c r="D113" s="19">
        <f t="shared" si="12"/>
        <v>3.326934044564309E-3</v>
      </c>
    </row>
    <row r="114" spans="1:4" ht="15.75" thickBot="1" x14ac:dyDescent="0.3">
      <c r="A114" s="12" t="s">
        <v>40</v>
      </c>
      <c r="B114" s="39">
        <v>40000</v>
      </c>
      <c r="C114" s="39">
        <v>40000</v>
      </c>
      <c r="D114" s="23">
        <f t="shared" si="12"/>
        <v>0</v>
      </c>
    </row>
    <row r="115" spans="1:4" ht="15.75" thickBot="1" x14ac:dyDescent="0.3">
      <c r="A115" s="13" t="s">
        <v>54</v>
      </c>
      <c r="B115" s="21">
        <f>SUM(B110:B114)</f>
        <v>6749036</v>
      </c>
      <c r="C115" s="21">
        <f>SUM(C110:C114)</f>
        <v>6688919</v>
      </c>
      <c r="D115" s="21">
        <f t="shared" si="12"/>
        <v>-8.9074943443774781E-3</v>
      </c>
    </row>
    <row r="116" spans="1:4" ht="15.75" thickTop="1" x14ac:dyDescent="0.25"/>
    <row r="117" spans="1:4" x14ac:dyDescent="0.25">
      <c r="A117" s="2" t="s">
        <v>55</v>
      </c>
      <c r="B117" s="28"/>
      <c r="C117" s="4"/>
      <c r="D117" s="4"/>
    </row>
    <row r="118" spans="1:4" x14ac:dyDescent="0.25">
      <c r="A118" s="10" t="s">
        <v>36</v>
      </c>
      <c r="B118" s="42">
        <v>568560</v>
      </c>
      <c r="C118" s="42">
        <v>586776</v>
      </c>
      <c r="D118" s="19">
        <f>(C118-B118)/B118</f>
        <v>3.2038834951456312E-2</v>
      </c>
    </row>
    <row r="119" spans="1:4" x14ac:dyDescent="0.25">
      <c r="A119" s="10" t="s">
        <v>37</v>
      </c>
      <c r="B119" s="42">
        <v>9270</v>
      </c>
      <c r="C119" s="42">
        <v>11876</v>
      </c>
      <c r="D119" s="19">
        <f t="shared" ref="D119:D123" si="13">(C119-B119)/B119</f>
        <v>0.28112189859762676</v>
      </c>
    </row>
    <row r="120" spans="1:4" x14ac:dyDescent="0.25">
      <c r="A120" s="11" t="s">
        <v>38</v>
      </c>
      <c r="B120" s="42">
        <v>46380</v>
      </c>
      <c r="C120" s="42">
        <v>45884</v>
      </c>
      <c r="D120" s="19">
        <f t="shared" si="13"/>
        <v>-1.0694264769297111E-2</v>
      </c>
    </row>
    <row r="121" spans="1:4" x14ac:dyDescent="0.25">
      <c r="A121" s="12" t="s">
        <v>39</v>
      </c>
      <c r="B121" s="42">
        <v>11230</v>
      </c>
      <c r="C121" s="42">
        <v>23620</v>
      </c>
      <c r="D121" s="19">
        <f t="shared" si="13"/>
        <v>1.1032947462154943</v>
      </c>
    </row>
    <row r="122" spans="1:4" ht="15.75" thickBot="1" x14ac:dyDescent="0.3">
      <c r="A122" s="12" t="s">
        <v>40</v>
      </c>
      <c r="B122" s="43">
        <v>0</v>
      </c>
      <c r="C122" s="43">
        <v>0</v>
      </c>
      <c r="D122" s="18">
        <v>0</v>
      </c>
    </row>
    <row r="123" spans="1:4" ht="15.75" thickBot="1" x14ac:dyDescent="0.3">
      <c r="A123" s="13" t="s">
        <v>55</v>
      </c>
      <c r="B123" s="22">
        <f>SUM(B118:B122)</f>
        <v>635440</v>
      </c>
      <c r="C123" s="22">
        <f>SUM(C118:C122)</f>
        <v>668156</v>
      </c>
      <c r="D123" s="22">
        <f t="shared" si="13"/>
        <v>5.1485584791640435E-2</v>
      </c>
    </row>
    <row r="124" spans="1:4" ht="15.75" thickTop="1" x14ac:dyDescent="0.25"/>
    <row r="125" spans="1:4" x14ac:dyDescent="0.25">
      <c r="A125" s="2" t="s">
        <v>56</v>
      </c>
      <c r="B125" s="28"/>
      <c r="C125" s="4"/>
      <c r="D125" s="4"/>
    </row>
    <row r="126" spans="1:4" x14ac:dyDescent="0.25">
      <c r="A126" s="10" t="s">
        <v>36</v>
      </c>
      <c r="B126" s="31">
        <v>610930</v>
      </c>
      <c r="C126" s="31">
        <v>629691</v>
      </c>
      <c r="D126" s="17">
        <f>(C126-B126)/B126</f>
        <v>3.0708919188777765E-2</v>
      </c>
    </row>
    <row r="127" spans="1:4" x14ac:dyDescent="0.25">
      <c r="A127" s="10" t="s">
        <v>37</v>
      </c>
      <c r="B127" s="25">
        <v>60217</v>
      </c>
      <c r="C127" s="25">
        <v>66828</v>
      </c>
      <c r="D127" s="17">
        <f t="shared" ref="D127:D131" si="14">(C127-B127)/B127</f>
        <v>0.1097862729793912</v>
      </c>
    </row>
    <row r="128" spans="1:4" x14ac:dyDescent="0.25">
      <c r="A128" s="11" t="s">
        <v>38</v>
      </c>
      <c r="B128" s="34">
        <v>197636</v>
      </c>
      <c r="C128" s="34">
        <v>196400</v>
      </c>
      <c r="D128" s="17">
        <f t="shared" si="14"/>
        <v>-6.2539213503612703E-3</v>
      </c>
    </row>
    <row r="129" spans="1:4" x14ac:dyDescent="0.25">
      <c r="A129" s="40" t="s">
        <v>39</v>
      </c>
      <c r="B129" s="25">
        <v>10070</v>
      </c>
      <c r="C129" s="25">
        <v>19051</v>
      </c>
      <c r="D129" s="44">
        <f t="shared" si="14"/>
        <v>0.89185700099304865</v>
      </c>
    </row>
    <row r="130" spans="1:4" ht="15.75" thickBot="1" x14ac:dyDescent="0.3">
      <c r="A130" s="12" t="s">
        <v>40</v>
      </c>
      <c r="B130" s="37">
        <v>0</v>
      </c>
      <c r="C130" s="37">
        <v>0</v>
      </c>
      <c r="D130" s="18">
        <v>0</v>
      </c>
    </row>
    <row r="131" spans="1:4" ht="15.75" thickBot="1" x14ac:dyDescent="0.3">
      <c r="A131" s="13" t="s">
        <v>56</v>
      </c>
      <c r="B131" s="29">
        <f>SUM(B126:B130)</f>
        <v>878853</v>
      </c>
      <c r="C131" s="21">
        <f>SUM(C126:C130)</f>
        <v>911970</v>
      </c>
      <c r="D131" s="26">
        <f t="shared" si="14"/>
        <v>3.7682069697662746E-2</v>
      </c>
    </row>
    <row r="132" spans="1:4" ht="15.75" thickTop="1" x14ac:dyDescent="0.25"/>
    <row r="134" spans="1:4" x14ac:dyDescent="0.25">
      <c r="A134" s="79" t="s">
        <v>41</v>
      </c>
      <c r="B134" s="79"/>
      <c r="C134" s="79"/>
      <c r="D134" s="79"/>
    </row>
    <row r="135" spans="1:4" x14ac:dyDescent="0.25">
      <c r="A135" s="79" t="s">
        <v>0</v>
      </c>
      <c r="B135" s="79"/>
      <c r="C135" s="79"/>
      <c r="D135" s="79"/>
    </row>
    <row r="136" spans="1:4" x14ac:dyDescent="0.25">
      <c r="A136" s="80">
        <v>43997</v>
      </c>
      <c r="B136" s="80"/>
      <c r="C136" s="80"/>
      <c r="D136" s="80"/>
    </row>
    <row r="137" spans="1:4" ht="30" x14ac:dyDescent="0.25">
      <c r="A137" s="2" t="s">
        <v>34</v>
      </c>
      <c r="B137" s="27" t="s">
        <v>3</v>
      </c>
      <c r="C137" s="3" t="s">
        <v>61</v>
      </c>
      <c r="D137" s="3" t="s">
        <v>4</v>
      </c>
    </row>
    <row r="138" spans="1:4" x14ac:dyDescent="0.25">
      <c r="A138" s="2" t="s">
        <v>57</v>
      </c>
      <c r="B138" s="28"/>
      <c r="C138" s="4"/>
      <c r="D138" s="4"/>
    </row>
    <row r="139" spans="1:4" x14ac:dyDescent="0.25">
      <c r="A139" s="10" t="s">
        <v>36</v>
      </c>
      <c r="B139" s="31">
        <v>150235</v>
      </c>
      <c r="C139" s="31">
        <v>154639</v>
      </c>
      <c r="D139" s="19">
        <f>(C139-B139)/B139</f>
        <v>2.9314074616434253E-2</v>
      </c>
    </row>
    <row r="140" spans="1:4" x14ac:dyDescent="0.25">
      <c r="A140" s="10" t="s">
        <v>37</v>
      </c>
      <c r="B140" s="25">
        <v>1200</v>
      </c>
      <c r="C140" s="25">
        <v>40</v>
      </c>
      <c r="D140" s="19">
        <f t="shared" ref="D140:D144" si="15">(C140-B140)/B140</f>
        <v>-0.96666666666666667</v>
      </c>
    </row>
    <row r="141" spans="1:4" x14ac:dyDescent="0.25">
      <c r="A141" s="11" t="s">
        <v>38</v>
      </c>
      <c r="B141" s="34">
        <v>4156</v>
      </c>
      <c r="C141" s="34">
        <v>4156</v>
      </c>
      <c r="D141" s="19">
        <f t="shared" si="15"/>
        <v>0</v>
      </c>
    </row>
    <row r="142" spans="1:4" x14ac:dyDescent="0.25">
      <c r="A142" s="40" t="s">
        <v>39</v>
      </c>
      <c r="B142" s="25">
        <v>4860</v>
      </c>
      <c r="C142" s="25">
        <v>6020</v>
      </c>
      <c r="D142" s="41">
        <f t="shared" si="15"/>
        <v>0.23868312757201646</v>
      </c>
    </row>
    <row r="143" spans="1:4" ht="15.75" thickBot="1" x14ac:dyDescent="0.3">
      <c r="A143" s="12" t="s">
        <v>40</v>
      </c>
      <c r="B143" s="37">
        <v>0</v>
      </c>
      <c r="C143" s="37">
        <v>0</v>
      </c>
      <c r="D143" s="23">
        <v>0</v>
      </c>
    </row>
    <row r="144" spans="1:4" ht="15.75" thickBot="1" x14ac:dyDescent="0.3">
      <c r="A144" s="13" t="s">
        <v>57</v>
      </c>
      <c r="B144" s="21">
        <f>SUM(B139:B143)</f>
        <v>160451</v>
      </c>
      <c r="C144" s="21">
        <f>SUM(C139:C143)</f>
        <v>164855</v>
      </c>
      <c r="D144" s="21">
        <f t="shared" si="15"/>
        <v>2.7447631987335696E-2</v>
      </c>
    </row>
    <row r="145" spans="1:4" ht="15.75" thickTop="1" x14ac:dyDescent="0.25"/>
    <row r="146" spans="1:4" x14ac:dyDescent="0.25">
      <c r="A146" s="2" t="s">
        <v>58</v>
      </c>
      <c r="B146" s="28"/>
      <c r="C146" s="4"/>
      <c r="D146" s="4"/>
    </row>
    <row r="147" spans="1:4" ht="15.75" thickBot="1" x14ac:dyDescent="0.3">
      <c r="A147" s="10" t="s">
        <v>59</v>
      </c>
      <c r="B147" s="45">
        <v>100000</v>
      </c>
      <c r="C147" s="45">
        <v>0</v>
      </c>
      <c r="D147" s="23">
        <f>(C147-B147)/B147</f>
        <v>-1</v>
      </c>
    </row>
    <row r="148" spans="1:4" ht="15.75" thickBot="1" x14ac:dyDescent="0.3">
      <c r="A148" s="13" t="s">
        <v>58</v>
      </c>
      <c r="B148" s="46">
        <v>100000</v>
      </c>
      <c r="C148" s="46">
        <v>0</v>
      </c>
      <c r="D148" s="22">
        <f>(C148-B148)/B148</f>
        <v>-1</v>
      </c>
    </row>
    <row r="149" spans="1:4" ht="15.75" thickTop="1" x14ac:dyDescent="0.25"/>
    <row r="150" spans="1:4" ht="30" x14ac:dyDescent="0.25">
      <c r="A150" s="14" t="s">
        <v>60</v>
      </c>
      <c r="B150" s="28"/>
      <c r="C150" s="4"/>
      <c r="D150" s="4"/>
    </row>
    <row r="151" spans="1:4" x14ac:dyDescent="0.25">
      <c r="A151" s="10" t="s">
        <v>37</v>
      </c>
      <c r="B151" s="31">
        <v>68000</v>
      </c>
      <c r="C151" s="31">
        <v>50984</v>
      </c>
      <c r="D151" s="19">
        <f>(C151-B151)/B151</f>
        <v>-0.25023529411764706</v>
      </c>
    </row>
    <row r="152" spans="1:4" x14ac:dyDescent="0.25">
      <c r="A152" s="11" t="s">
        <v>38</v>
      </c>
      <c r="B152" s="34">
        <v>0</v>
      </c>
      <c r="C152" s="34">
        <v>0</v>
      </c>
      <c r="D152" s="19">
        <v>0</v>
      </c>
    </row>
    <row r="153" spans="1:4" ht="15.75" thickBot="1" x14ac:dyDescent="0.3">
      <c r="A153" s="40" t="s">
        <v>39</v>
      </c>
      <c r="B153" s="39">
        <v>10200</v>
      </c>
      <c r="C153" s="47">
        <v>10200</v>
      </c>
      <c r="D153" s="23">
        <f t="shared" ref="D153:D154" si="16">(C153-B153)/B153</f>
        <v>0</v>
      </c>
    </row>
    <row r="154" spans="1:4" ht="30.75" thickBot="1" x14ac:dyDescent="0.3">
      <c r="A154" s="16" t="s">
        <v>60</v>
      </c>
      <c r="B154" s="21">
        <f>SUM(B151:B153)</f>
        <v>78200</v>
      </c>
      <c r="C154" s="21">
        <f>SUM(C151:C153)</f>
        <v>61184</v>
      </c>
      <c r="D154" s="22">
        <f t="shared" si="16"/>
        <v>-0.21759590792838876</v>
      </c>
    </row>
    <row r="155" spans="1:4" ht="15.75" thickTop="1" x14ac:dyDescent="0.25">
      <c r="A155" s="4"/>
      <c r="B155" s="20"/>
      <c r="C155" s="20"/>
      <c r="D155" s="8"/>
    </row>
    <row r="156" spans="1:4" ht="15.75" thickBot="1" x14ac:dyDescent="0.3">
      <c r="A156" s="5"/>
      <c r="B156" s="23">
        <f>SUM(B19,B11,B27,B35,B43,B54,B62,B70,B78,B86,B99,B107,B115,B123,B131,B144,B148,B154)</f>
        <v>41612310</v>
      </c>
      <c r="C156" s="23">
        <f>SUM(C11,C19,C27,C35,C43,C54,C62,C70,C78,C86,C99,C107,C115,C123,C131,C144,C148,C154)</f>
        <v>42801702</v>
      </c>
      <c r="D156" s="23">
        <f>SUM(D11,D19,D27,D35,D43,D54,D62,D70,D78,D86,D99,D107,D115,D123,D131,D144,D148,D154)</f>
        <v>-0.57594381119467974</v>
      </c>
    </row>
  </sheetData>
  <mergeCells count="12">
    <mergeCell ref="A136:D136"/>
    <mergeCell ref="A2:D2"/>
    <mergeCell ref="A3:D3"/>
    <mergeCell ref="A1:D1"/>
    <mergeCell ref="A44:D44"/>
    <mergeCell ref="A45:D45"/>
    <mergeCell ref="A46:D46"/>
    <mergeCell ref="A89:D89"/>
    <mergeCell ref="A90:D90"/>
    <mergeCell ref="A91:D91"/>
    <mergeCell ref="A134:D134"/>
    <mergeCell ref="A135:D135"/>
  </mergeCells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9"/>
  <sheetViews>
    <sheetView workbookViewId="0">
      <selection activeCell="H33" sqref="H33"/>
    </sheetView>
  </sheetViews>
  <sheetFormatPr defaultRowHeight="12.75" x14ac:dyDescent="0.25"/>
  <cols>
    <col min="1" max="11" width="9.140625" style="55"/>
    <col min="12" max="13" width="8" style="55" customWidth="1"/>
    <col min="14" max="14" width="2.85546875" style="55" customWidth="1"/>
    <col min="15" max="15" width="8" style="55" hidden="1" customWidth="1"/>
    <col min="16" max="16384" width="9.140625" style="55"/>
  </cols>
  <sheetData>
    <row r="1" spans="1:15" x14ac:dyDescent="0.25">
      <c r="A1" s="81" t="s">
        <v>41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18.75" customHeight="1" x14ac:dyDescent="0.25">
      <c r="A2" s="82" t="s">
        <v>63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5" ht="15" x14ac:dyDescent="0.25">
      <c r="A3" s="83" t="s">
        <v>64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</row>
    <row r="4" spans="1:15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</row>
    <row r="5" spans="1:15" ht="12.75" customHeight="1" x14ac:dyDescent="0.25">
      <c r="A5" s="84" t="s">
        <v>65</v>
      </c>
      <c r="B5" s="85"/>
      <c r="C5" s="84" t="s">
        <v>66</v>
      </c>
      <c r="D5" s="85"/>
      <c r="E5" s="85"/>
      <c r="F5" s="85"/>
      <c r="G5" s="86"/>
      <c r="H5" s="87" t="s">
        <v>67</v>
      </c>
      <c r="I5" s="88"/>
      <c r="J5" s="87" t="s">
        <v>68</v>
      </c>
      <c r="K5" s="88"/>
      <c r="L5" s="57" t="s">
        <v>69</v>
      </c>
      <c r="M5" s="58"/>
      <c r="N5" s="58"/>
      <c r="O5" s="59"/>
    </row>
    <row r="6" spans="1:15" ht="15" x14ac:dyDescent="0.25">
      <c r="A6" s="89" t="s">
        <v>70</v>
      </c>
      <c r="B6" s="90"/>
      <c r="C6" s="91" t="s">
        <v>71</v>
      </c>
      <c r="D6" s="92"/>
      <c r="E6" s="92"/>
      <c r="F6" s="92"/>
      <c r="G6" s="93"/>
      <c r="H6" s="94">
        <v>5600700</v>
      </c>
      <c r="I6" s="95"/>
      <c r="J6" s="94">
        <v>5965000</v>
      </c>
      <c r="K6" s="95"/>
      <c r="L6" s="60">
        <v>7.0000000000000007E-2</v>
      </c>
      <c r="M6" s="61"/>
      <c r="N6" s="61"/>
      <c r="O6" s="62"/>
    </row>
    <row r="7" spans="1:15" ht="15" x14ac:dyDescent="0.25">
      <c r="A7" s="89" t="s">
        <v>72</v>
      </c>
      <c r="B7" s="90"/>
      <c r="C7" s="91" t="s">
        <v>73</v>
      </c>
      <c r="D7" s="92"/>
      <c r="E7" s="92"/>
      <c r="F7" s="92"/>
      <c r="G7" s="93"/>
      <c r="H7" s="96">
        <v>753000</v>
      </c>
      <c r="I7" s="97"/>
      <c r="J7" s="96">
        <v>432897</v>
      </c>
      <c r="K7" s="97"/>
      <c r="L7" s="63">
        <v>-0.43</v>
      </c>
      <c r="M7" s="64"/>
      <c r="N7" s="65"/>
      <c r="O7" s="66"/>
    </row>
    <row r="8" spans="1:15" x14ac:dyDescent="0.25">
      <c r="A8" s="98"/>
      <c r="B8" s="99"/>
      <c r="C8" s="98"/>
      <c r="D8" s="99"/>
      <c r="E8" s="99"/>
      <c r="F8" s="99"/>
      <c r="G8" s="100"/>
      <c r="H8" s="101"/>
      <c r="I8" s="102"/>
      <c r="J8" s="101"/>
      <c r="K8" s="102"/>
      <c r="L8" s="67"/>
      <c r="M8" s="68"/>
      <c r="N8" s="58"/>
      <c r="O8" s="59"/>
    </row>
    <row r="9" spans="1:15" ht="15" x14ac:dyDescent="0.25">
      <c r="A9" s="98"/>
      <c r="B9" s="99"/>
      <c r="C9" s="84" t="s">
        <v>74</v>
      </c>
      <c r="D9" s="85"/>
      <c r="E9" s="85"/>
      <c r="F9" s="85"/>
      <c r="G9" s="86"/>
      <c r="H9" s="94">
        <v>6353700</v>
      </c>
      <c r="I9" s="95"/>
      <c r="J9" s="94">
        <v>6397897</v>
      </c>
      <c r="K9" s="95"/>
      <c r="L9" s="60">
        <v>0.01</v>
      </c>
      <c r="M9" s="61"/>
      <c r="N9" s="61"/>
      <c r="O9" s="62"/>
    </row>
    <row r="10" spans="1:15" x14ac:dyDescent="0.25">
      <c r="A10" s="98"/>
      <c r="B10" s="99"/>
      <c r="C10" s="98"/>
      <c r="D10" s="99"/>
      <c r="E10" s="99"/>
      <c r="F10" s="99"/>
      <c r="G10" s="100"/>
      <c r="H10" s="98"/>
      <c r="I10" s="100"/>
      <c r="J10" s="98"/>
      <c r="K10" s="100"/>
      <c r="L10" s="57"/>
      <c r="M10" s="58"/>
      <c r="N10" s="58"/>
      <c r="O10" s="59"/>
    </row>
    <row r="11" spans="1:15" x14ac:dyDescent="0.25">
      <c r="A11" s="98"/>
      <c r="B11" s="99"/>
      <c r="C11" s="98"/>
      <c r="D11" s="99"/>
      <c r="E11" s="99"/>
      <c r="F11" s="99"/>
      <c r="G11" s="100"/>
      <c r="H11" s="98"/>
      <c r="I11" s="100"/>
      <c r="J11" s="98"/>
      <c r="K11" s="100"/>
      <c r="L11" s="57"/>
      <c r="M11" s="58"/>
      <c r="N11" s="58"/>
      <c r="O11" s="59"/>
    </row>
    <row r="12" spans="1:15" ht="12.75" customHeight="1" x14ac:dyDescent="0.25">
      <c r="A12" s="103" t="s">
        <v>75</v>
      </c>
      <c r="B12" s="104"/>
      <c r="C12" s="103" t="s">
        <v>66</v>
      </c>
      <c r="D12" s="104"/>
      <c r="E12" s="104"/>
      <c r="F12" s="104"/>
      <c r="G12" s="105"/>
      <c r="H12" s="87" t="s">
        <v>67</v>
      </c>
      <c r="I12" s="88"/>
      <c r="J12" s="84" t="s">
        <v>76</v>
      </c>
      <c r="K12" s="86"/>
      <c r="L12" s="69" t="s">
        <v>77</v>
      </c>
      <c r="M12" s="70"/>
      <c r="N12" s="70"/>
      <c r="O12" s="71"/>
    </row>
    <row r="13" spans="1:15" x14ac:dyDescent="0.25">
      <c r="A13" s="84" t="s">
        <v>78</v>
      </c>
      <c r="B13" s="85"/>
      <c r="C13" s="98"/>
      <c r="D13" s="99"/>
      <c r="E13" s="99"/>
      <c r="F13" s="99"/>
      <c r="G13" s="100"/>
      <c r="H13" s="98"/>
      <c r="I13" s="100"/>
      <c r="J13" s="98"/>
      <c r="K13" s="100"/>
      <c r="L13" s="57"/>
      <c r="M13" s="58"/>
      <c r="N13" s="58"/>
      <c r="O13" s="59"/>
    </row>
    <row r="14" spans="1:15" ht="15" x14ac:dyDescent="0.25">
      <c r="A14" s="106">
        <v>6511</v>
      </c>
      <c r="B14" s="107"/>
      <c r="C14" s="91" t="s">
        <v>79</v>
      </c>
      <c r="D14" s="92"/>
      <c r="E14" s="92"/>
      <c r="F14" s="92"/>
      <c r="G14" s="93"/>
      <c r="H14" s="94">
        <v>2855100</v>
      </c>
      <c r="I14" s="95"/>
      <c r="J14" s="94">
        <v>2975000</v>
      </c>
      <c r="K14" s="95"/>
      <c r="L14" s="60">
        <v>0.04</v>
      </c>
      <c r="M14" s="61"/>
      <c r="N14" s="61"/>
      <c r="O14" s="62"/>
    </row>
    <row r="15" spans="1:15" ht="15" x14ac:dyDescent="0.25">
      <c r="A15" s="106">
        <v>6521</v>
      </c>
      <c r="B15" s="107"/>
      <c r="C15" s="91" t="s">
        <v>80</v>
      </c>
      <c r="D15" s="92"/>
      <c r="E15" s="92"/>
      <c r="F15" s="92"/>
      <c r="G15" s="93"/>
      <c r="H15" s="94">
        <v>3493600</v>
      </c>
      <c r="I15" s="95"/>
      <c r="J15" s="94">
        <v>3413550</v>
      </c>
      <c r="K15" s="95"/>
      <c r="L15" s="72">
        <v>-0.02</v>
      </c>
      <c r="M15" s="65"/>
      <c r="N15" s="65"/>
      <c r="O15" s="66"/>
    </row>
    <row r="16" spans="1:15" ht="15" x14ac:dyDescent="0.25">
      <c r="A16" s="106">
        <v>6599</v>
      </c>
      <c r="B16" s="107"/>
      <c r="C16" s="91" t="s">
        <v>81</v>
      </c>
      <c r="D16" s="92"/>
      <c r="E16" s="92"/>
      <c r="F16" s="92"/>
      <c r="G16" s="93"/>
      <c r="H16" s="96">
        <v>5000</v>
      </c>
      <c r="I16" s="97"/>
      <c r="J16" s="96">
        <v>2500</v>
      </c>
      <c r="K16" s="97"/>
      <c r="L16" s="63">
        <v>-0.5</v>
      </c>
      <c r="M16" s="64"/>
      <c r="N16" s="65"/>
      <c r="O16" s="66"/>
    </row>
    <row r="17" spans="1:15" x14ac:dyDescent="0.25">
      <c r="A17" s="98"/>
      <c r="B17" s="99"/>
      <c r="C17" s="98"/>
      <c r="D17" s="99"/>
      <c r="E17" s="99"/>
      <c r="F17" s="99"/>
      <c r="G17" s="100"/>
      <c r="H17" s="101"/>
      <c r="I17" s="102"/>
      <c r="J17" s="101"/>
      <c r="K17" s="102"/>
      <c r="L17" s="67"/>
      <c r="M17" s="68"/>
      <c r="N17" s="58"/>
      <c r="O17" s="59"/>
    </row>
    <row r="18" spans="1:15" ht="15.75" thickBot="1" x14ac:dyDescent="0.3">
      <c r="A18" s="98"/>
      <c r="B18" s="99"/>
      <c r="C18" s="84" t="s">
        <v>82</v>
      </c>
      <c r="D18" s="85"/>
      <c r="E18" s="85"/>
      <c r="F18" s="85"/>
      <c r="G18" s="86"/>
      <c r="H18" s="108">
        <v>6353700</v>
      </c>
      <c r="I18" s="109"/>
      <c r="J18" s="108">
        <v>6391050</v>
      </c>
      <c r="K18" s="109"/>
      <c r="L18" s="73">
        <v>0.01</v>
      </c>
      <c r="M18" s="74"/>
      <c r="N18" s="61"/>
      <c r="O18" s="62"/>
    </row>
    <row r="19" spans="1:15" ht="17.25" thickTop="1" x14ac:dyDescent="0.25">
      <c r="A19" s="84" t="s">
        <v>83</v>
      </c>
      <c r="B19" s="85"/>
      <c r="C19" s="85"/>
      <c r="D19" s="85"/>
      <c r="E19" s="85"/>
      <c r="F19" s="85"/>
      <c r="G19" s="86"/>
      <c r="H19" s="110"/>
      <c r="I19" s="111"/>
      <c r="J19" s="112">
        <v>6847</v>
      </c>
      <c r="K19" s="113"/>
      <c r="L19" s="67"/>
      <c r="M19" s="68"/>
      <c r="N19" s="58"/>
      <c r="O19" s="59"/>
    </row>
  </sheetData>
  <mergeCells count="62">
    <mergeCell ref="A18:B18"/>
    <mergeCell ref="C18:G18"/>
    <mergeCell ref="H18:I18"/>
    <mergeCell ref="J18:K18"/>
    <mergeCell ref="A19:G19"/>
    <mergeCell ref="H19:I19"/>
    <mergeCell ref="J19:K19"/>
    <mergeCell ref="A16:B16"/>
    <mergeCell ref="C16:G16"/>
    <mergeCell ref="H16:I16"/>
    <mergeCell ref="J16:K16"/>
    <mergeCell ref="A17:B17"/>
    <mergeCell ref="C17:G17"/>
    <mergeCell ref="H17:I17"/>
    <mergeCell ref="J17:K17"/>
    <mergeCell ref="A14:B14"/>
    <mergeCell ref="C14:G14"/>
    <mergeCell ref="H14:I14"/>
    <mergeCell ref="J14:K14"/>
    <mergeCell ref="A15:B15"/>
    <mergeCell ref="C15:G15"/>
    <mergeCell ref="H15:I15"/>
    <mergeCell ref="J15:K15"/>
    <mergeCell ref="A12:B12"/>
    <mergeCell ref="C12:G12"/>
    <mergeCell ref="H12:I12"/>
    <mergeCell ref="J12:K12"/>
    <mergeCell ref="A13:B13"/>
    <mergeCell ref="C13:G13"/>
    <mergeCell ref="H13:I13"/>
    <mergeCell ref="J13:K13"/>
    <mergeCell ref="A10:B10"/>
    <mergeCell ref="C10:G10"/>
    <mergeCell ref="H10:I10"/>
    <mergeCell ref="J10:K10"/>
    <mergeCell ref="A11:B11"/>
    <mergeCell ref="C11:G11"/>
    <mergeCell ref="H11:I11"/>
    <mergeCell ref="J11:K11"/>
    <mergeCell ref="A8:B8"/>
    <mergeCell ref="C8:G8"/>
    <mergeCell ref="H8:I8"/>
    <mergeCell ref="J8:K8"/>
    <mergeCell ref="A9:B9"/>
    <mergeCell ref="C9:G9"/>
    <mergeCell ref="H9:I9"/>
    <mergeCell ref="J9:K9"/>
    <mergeCell ref="A6:B6"/>
    <mergeCell ref="C6:G6"/>
    <mergeCell ref="H6:I6"/>
    <mergeCell ref="J6:K6"/>
    <mergeCell ref="A7:B7"/>
    <mergeCell ref="C7:G7"/>
    <mergeCell ref="H7:I7"/>
    <mergeCell ref="J7:K7"/>
    <mergeCell ref="A1:O1"/>
    <mergeCell ref="A2:N2"/>
    <mergeCell ref="A3:O3"/>
    <mergeCell ref="A5:B5"/>
    <mergeCell ref="C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0"/>
  <sheetViews>
    <sheetView tabSelected="1" topLeftCell="A7" workbookViewId="0">
      <selection activeCell="K29" sqref="K29"/>
    </sheetView>
  </sheetViews>
  <sheetFormatPr defaultRowHeight="12.75" x14ac:dyDescent="0.25"/>
  <cols>
    <col min="1" max="16384" width="9.140625" style="55"/>
  </cols>
  <sheetData>
    <row r="1" spans="1:15" x14ac:dyDescent="0.25">
      <c r="A1" s="81" t="s">
        <v>41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15" x14ac:dyDescent="0.25">
      <c r="A2" s="114" t="s">
        <v>84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</row>
    <row r="3" spans="1:15" ht="15" x14ac:dyDescent="0.25">
      <c r="A3" s="114" t="s">
        <v>85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</row>
    <row r="4" spans="1:15" ht="15" x14ac:dyDescent="0.25">
      <c r="A4" s="115" t="s">
        <v>86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</row>
    <row r="5" spans="1:15" x14ac:dyDescent="0.25">
      <c r="A5" s="75" t="s">
        <v>65</v>
      </c>
      <c r="B5" s="84" t="s">
        <v>66</v>
      </c>
      <c r="C5" s="85"/>
      <c r="D5" s="85"/>
      <c r="E5" s="85"/>
      <c r="F5" s="85"/>
      <c r="G5" s="85"/>
      <c r="H5" s="86"/>
      <c r="I5" s="87" t="s">
        <v>67</v>
      </c>
      <c r="J5" s="88"/>
      <c r="K5" s="87" t="s">
        <v>68</v>
      </c>
      <c r="L5" s="88"/>
      <c r="M5" s="98" t="s">
        <v>69</v>
      </c>
      <c r="N5" s="99"/>
      <c r="O5" s="100"/>
    </row>
    <row r="6" spans="1:15" ht="16.5" x14ac:dyDescent="0.25">
      <c r="A6" s="76" t="s">
        <v>87</v>
      </c>
      <c r="B6" s="91" t="s">
        <v>71</v>
      </c>
      <c r="C6" s="92"/>
      <c r="D6" s="92"/>
      <c r="E6" s="92"/>
      <c r="F6" s="92"/>
      <c r="G6" s="92"/>
      <c r="H6" s="93"/>
      <c r="I6" s="94">
        <v>1522340</v>
      </c>
      <c r="J6" s="95"/>
      <c r="K6" s="94">
        <v>1535996</v>
      </c>
      <c r="L6" s="95"/>
      <c r="M6" s="116">
        <v>0.01</v>
      </c>
      <c r="N6" s="117"/>
      <c r="O6" s="118"/>
    </row>
    <row r="7" spans="1:15" ht="16.5" x14ac:dyDescent="0.25">
      <c r="A7" s="76" t="s">
        <v>88</v>
      </c>
      <c r="B7" s="91" t="s">
        <v>73</v>
      </c>
      <c r="C7" s="92"/>
      <c r="D7" s="92"/>
      <c r="E7" s="92"/>
      <c r="F7" s="92"/>
      <c r="G7" s="92"/>
      <c r="H7" s="93"/>
      <c r="I7" s="94">
        <v>41200</v>
      </c>
      <c r="J7" s="95"/>
      <c r="K7" s="94">
        <v>40000</v>
      </c>
      <c r="L7" s="95"/>
      <c r="M7" s="119">
        <v>-0.03</v>
      </c>
      <c r="N7" s="120"/>
      <c r="O7" s="121"/>
    </row>
    <row r="8" spans="1:15" ht="16.5" x14ac:dyDescent="0.25">
      <c r="A8" s="76" t="s">
        <v>89</v>
      </c>
      <c r="B8" s="91" t="s">
        <v>90</v>
      </c>
      <c r="C8" s="92"/>
      <c r="D8" s="92"/>
      <c r="E8" s="92"/>
      <c r="F8" s="92"/>
      <c r="G8" s="92"/>
      <c r="H8" s="93"/>
      <c r="I8" s="94">
        <v>912580</v>
      </c>
      <c r="J8" s="95"/>
      <c r="K8" s="94">
        <v>993000</v>
      </c>
      <c r="L8" s="95"/>
      <c r="M8" s="116">
        <v>0.09</v>
      </c>
      <c r="N8" s="117"/>
      <c r="O8" s="118"/>
    </row>
    <row r="9" spans="1:15" x14ac:dyDescent="0.25">
      <c r="A9" s="77"/>
      <c r="B9" s="98"/>
      <c r="C9" s="99"/>
      <c r="D9" s="99"/>
      <c r="E9" s="99"/>
      <c r="F9" s="99"/>
      <c r="G9" s="99"/>
      <c r="H9" s="100"/>
      <c r="I9" s="122"/>
      <c r="J9" s="123"/>
      <c r="K9" s="122"/>
      <c r="L9" s="123"/>
      <c r="M9" s="98"/>
      <c r="N9" s="99"/>
      <c r="O9" s="100"/>
    </row>
    <row r="10" spans="1:15" ht="15" x14ac:dyDescent="0.25">
      <c r="A10" s="77"/>
      <c r="B10" s="84" t="s">
        <v>74</v>
      </c>
      <c r="C10" s="85"/>
      <c r="D10" s="85"/>
      <c r="E10" s="85"/>
      <c r="F10" s="85"/>
      <c r="G10" s="85"/>
      <c r="H10" s="86"/>
      <c r="I10" s="94">
        <v>2476120</v>
      </c>
      <c r="J10" s="95"/>
      <c r="K10" s="94">
        <v>2568996</v>
      </c>
      <c r="L10" s="95"/>
      <c r="M10" s="116">
        <v>0.04</v>
      </c>
      <c r="N10" s="117"/>
      <c r="O10" s="118"/>
    </row>
    <row r="11" spans="1:15" x14ac:dyDescent="0.25">
      <c r="A11" s="77"/>
      <c r="B11" s="98"/>
      <c r="C11" s="99"/>
      <c r="D11" s="99"/>
      <c r="E11" s="99"/>
      <c r="F11" s="99"/>
      <c r="G11" s="99"/>
      <c r="H11" s="100"/>
      <c r="I11" s="98"/>
      <c r="J11" s="100"/>
      <c r="K11" s="98"/>
      <c r="L11" s="100"/>
      <c r="M11" s="98"/>
      <c r="N11" s="99"/>
      <c r="O11" s="100"/>
    </row>
    <row r="12" spans="1:15" x14ac:dyDescent="0.25">
      <c r="A12" s="77"/>
      <c r="B12" s="98"/>
      <c r="C12" s="99"/>
      <c r="D12" s="99"/>
      <c r="E12" s="99"/>
      <c r="F12" s="99"/>
      <c r="G12" s="99"/>
      <c r="H12" s="100"/>
      <c r="I12" s="98"/>
      <c r="J12" s="100"/>
      <c r="K12" s="98"/>
      <c r="L12" s="100"/>
      <c r="M12" s="98"/>
      <c r="N12" s="99"/>
      <c r="O12" s="100"/>
    </row>
    <row r="13" spans="1:15" x14ac:dyDescent="0.25">
      <c r="A13" s="75" t="s">
        <v>75</v>
      </c>
      <c r="B13" s="84" t="s">
        <v>66</v>
      </c>
      <c r="C13" s="85"/>
      <c r="D13" s="85"/>
      <c r="E13" s="85"/>
      <c r="F13" s="85"/>
      <c r="G13" s="85"/>
      <c r="H13" s="86"/>
      <c r="I13" s="87" t="s">
        <v>67</v>
      </c>
      <c r="J13" s="88"/>
      <c r="K13" s="87" t="s">
        <v>68</v>
      </c>
      <c r="L13" s="88"/>
      <c r="M13" s="98" t="s">
        <v>69</v>
      </c>
      <c r="N13" s="99"/>
      <c r="O13" s="100"/>
    </row>
    <row r="14" spans="1:15" x14ac:dyDescent="0.25">
      <c r="A14" s="77"/>
      <c r="B14" s="98"/>
      <c r="C14" s="99"/>
      <c r="D14" s="99"/>
      <c r="E14" s="99"/>
      <c r="F14" s="99"/>
      <c r="G14" s="99"/>
      <c r="H14" s="100"/>
      <c r="I14" s="98"/>
      <c r="J14" s="100"/>
      <c r="K14" s="98"/>
      <c r="L14" s="100"/>
      <c r="M14" s="98"/>
      <c r="N14" s="99"/>
      <c r="O14" s="100"/>
    </row>
    <row r="15" spans="1:15" ht="15" x14ac:dyDescent="0.25">
      <c r="A15" s="78">
        <v>35</v>
      </c>
      <c r="B15" s="91" t="s">
        <v>91</v>
      </c>
      <c r="C15" s="92"/>
      <c r="D15" s="92"/>
      <c r="E15" s="92"/>
      <c r="F15" s="92"/>
      <c r="G15" s="92"/>
      <c r="H15" s="93"/>
      <c r="I15" s="94">
        <v>2405920</v>
      </c>
      <c r="J15" s="95"/>
      <c r="K15" s="94">
        <v>2481996</v>
      </c>
      <c r="L15" s="95"/>
      <c r="M15" s="116">
        <v>0.03</v>
      </c>
      <c r="N15" s="117"/>
      <c r="O15" s="118"/>
    </row>
    <row r="16" spans="1:15" ht="15" x14ac:dyDescent="0.25">
      <c r="A16" s="78">
        <v>51</v>
      </c>
      <c r="B16" s="91" t="s">
        <v>92</v>
      </c>
      <c r="C16" s="92"/>
      <c r="D16" s="92"/>
      <c r="E16" s="92"/>
      <c r="F16" s="92"/>
      <c r="G16" s="92"/>
      <c r="H16" s="93"/>
      <c r="I16" s="94">
        <v>70200</v>
      </c>
      <c r="J16" s="95"/>
      <c r="K16" s="94">
        <v>37000</v>
      </c>
      <c r="L16" s="95"/>
      <c r="M16" s="119">
        <v>-0.47</v>
      </c>
      <c r="N16" s="120"/>
      <c r="O16" s="121"/>
    </row>
    <row r="17" spans="1:15" ht="16.5" x14ac:dyDescent="0.25">
      <c r="A17" s="78">
        <v>52</v>
      </c>
      <c r="B17" s="91" t="s">
        <v>93</v>
      </c>
      <c r="C17" s="92"/>
      <c r="D17" s="92"/>
      <c r="E17" s="92"/>
      <c r="F17" s="92"/>
      <c r="G17" s="92"/>
      <c r="H17" s="93"/>
      <c r="I17" s="124" t="s">
        <v>94</v>
      </c>
      <c r="J17" s="125"/>
      <c r="K17" s="124" t="s">
        <v>94</v>
      </c>
      <c r="L17" s="125"/>
      <c r="M17" s="124" t="s">
        <v>94</v>
      </c>
      <c r="N17" s="126"/>
      <c r="O17" s="125"/>
    </row>
    <row r="18" spans="1:15" x14ac:dyDescent="0.25">
      <c r="A18" s="77"/>
      <c r="B18" s="98"/>
      <c r="C18" s="99"/>
      <c r="D18" s="99"/>
      <c r="E18" s="99"/>
      <c r="F18" s="99"/>
      <c r="G18" s="99"/>
      <c r="H18" s="100"/>
      <c r="I18" s="98"/>
      <c r="J18" s="100"/>
      <c r="K18" s="98"/>
      <c r="L18" s="100"/>
      <c r="M18" s="98"/>
      <c r="N18" s="99"/>
      <c r="O18" s="100"/>
    </row>
    <row r="19" spans="1:15" ht="15" x14ac:dyDescent="0.25">
      <c r="A19" s="77"/>
      <c r="B19" s="84" t="s">
        <v>82</v>
      </c>
      <c r="C19" s="85"/>
      <c r="D19" s="85"/>
      <c r="E19" s="85"/>
      <c r="F19" s="85"/>
      <c r="G19" s="85"/>
      <c r="H19" s="86"/>
      <c r="I19" s="94">
        <v>2476120</v>
      </c>
      <c r="J19" s="95"/>
      <c r="K19" s="94">
        <v>2518996</v>
      </c>
      <c r="L19" s="95"/>
      <c r="M19" s="116">
        <v>0.02</v>
      </c>
      <c r="N19" s="117"/>
      <c r="O19" s="118"/>
    </row>
    <row r="20" spans="1:15" ht="20.25" x14ac:dyDescent="0.25">
      <c r="A20" s="84" t="s">
        <v>95</v>
      </c>
      <c r="B20" s="85"/>
      <c r="C20" s="85"/>
      <c r="D20" s="85"/>
      <c r="E20" s="85"/>
      <c r="F20" s="85"/>
      <c r="G20" s="85"/>
      <c r="H20" s="86"/>
      <c r="I20" s="127"/>
      <c r="J20" s="128"/>
      <c r="K20" s="94">
        <v>50000</v>
      </c>
      <c r="L20" s="95"/>
      <c r="M20" s="98"/>
      <c r="N20" s="99"/>
      <c r="O20" s="100"/>
    </row>
  </sheetData>
  <mergeCells count="68">
    <mergeCell ref="A20:H20"/>
    <mergeCell ref="I20:J20"/>
    <mergeCell ref="K20:L20"/>
    <mergeCell ref="M20:O20"/>
    <mergeCell ref="B18:H18"/>
    <mergeCell ref="I18:J18"/>
    <mergeCell ref="K18:L18"/>
    <mergeCell ref="M18:O18"/>
    <mergeCell ref="B19:H19"/>
    <mergeCell ref="I19:J19"/>
    <mergeCell ref="K19:L19"/>
    <mergeCell ref="M19:O19"/>
    <mergeCell ref="B16:H16"/>
    <mergeCell ref="I16:J16"/>
    <mergeCell ref="K16:L16"/>
    <mergeCell ref="M16:O16"/>
    <mergeCell ref="B17:H17"/>
    <mergeCell ref="I17:J17"/>
    <mergeCell ref="K17:L17"/>
    <mergeCell ref="M17:O17"/>
    <mergeCell ref="B14:H14"/>
    <mergeCell ref="I14:J14"/>
    <mergeCell ref="K14:L14"/>
    <mergeCell ref="M14:O14"/>
    <mergeCell ref="B15:H15"/>
    <mergeCell ref="I15:J15"/>
    <mergeCell ref="K15:L15"/>
    <mergeCell ref="M15:O15"/>
    <mergeCell ref="B12:H12"/>
    <mergeCell ref="I12:J12"/>
    <mergeCell ref="K12:L12"/>
    <mergeCell ref="M12:O12"/>
    <mergeCell ref="B13:H13"/>
    <mergeCell ref="I13:J13"/>
    <mergeCell ref="K13:L13"/>
    <mergeCell ref="M13:O13"/>
    <mergeCell ref="B10:H10"/>
    <mergeCell ref="I10:J10"/>
    <mergeCell ref="K10:L10"/>
    <mergeCell ref="M10:O10"/>
    <mergeCell ref="B11:H11"/>
    <mergeCell ref="I11:J11"/>
    <mergeCell ref="K11:L11"/>
    <mergeCell ref="M11:O11"/>
    <mergeCell ref="B8:H8"/>
    <mergeCell ref="I8:J8"/>
    <mergeCell ref="K8:L8"/>
    <mergeCell ref="M8:O8"/>
    <mergeCell ref="B9:H9"/>
    <mergeCell ref="I9:J9"/>
    <mergeCell ref="K9:L9"/>
    <mergeCell ref="M9:O9"/>
    <mergeCell ref="B6:H6"/>
    <mergeCell ref="I6:J6"/>
    <mergeCell ref="K6:L6"/>
    <mergeCell ref="M6:O6"/>
    <mergeCell ref="B7:H7"/>
    <mergeCell ref="I7:J7"/>
    <mergeCell ref="K7:L7"/>
    <mergeCell ref="M7:O7"/>
    <mergeCell ref="A1:O1"/>
    <mergeCell ref="A2:O2"/>
    <mergeCell ref="A3:O3"/>
    <mergeCell ref="A4:O4"/>
    <mergeCell ref="B5:H5"/>
    <mergeCell ref="I5:J5"/>
    <mergeCell ref="K5:L5"/>
    <mergeCell ref="M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Proposed General Fund Budget</vt:lpstr>
      <vt:lpstr>By Code</vt:lpstr>
      <vt:lpstr>Debt Services</vt:lpstr>
      <vt:lpstr>Nutrition Services</vt:lpstr>
    </vt:vector>
  </TitlesOfParts>
  <Company>Santa Fe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Pfluger, Sarah</dc:creator>
  <cp:lastModifiedBy>Lyssy, Stephanie</cp:lastModifiedBy>
  <cp:lastPrinted>2020-05-20T20:23:25Z</cp:lastPrinted>
  <dcterms:created xsi:type="dcterms:W3CDTF">2020-05-06T03:39:37Z</dcterms:created>
  <dcterms:modified xsi:type="dcterms:W3CDTF">2023-08-29T14:53:12Z</dcterms:modified>
</cp:coreProperties>
</file>