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avero\Desktop\2017\"/>
    </mc:Choice>
  </mc:AlternateContent>
  <bookViews>
    <workbookView xWindow="480" yWindow="510" windowWidth="11250" windowHeight="4845" activeTab="1"/>
  </bookViews>
  <sheets>
    <sheet name="Offense " sheetId="1" r:id="rId1"/>
    <sheet name="Defense " sheetId="2" r:id="rId2"/>
  </sheets>
  <calcPr calcId="152511"/>
</workbook>
</file>

<file path=xl/calcChain.xml><?xml version="1.0" encoding="utf-8"?>
<calcChain xmlns="http://schemas.openxmlformats.org/spreadsheetml/2006/main">
  <c r="G26" i="1" l="1"/>
  <c r="G5" i="1"/>
  <c r="H19" i="1" l="1"/>
  <c r="I19" i="1"/>
  <c r="G37" i="1" l="1"/>
  <c r="G8" i="1" l="1"/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B39" i="2"/>
  <c r="C39" i="2"/>
  <c r="E39" i="2"/>
  <c r="F39" i="2"/>
  <c r="G39" i="2"/>
  <c r="H39" i="2"/>
  <c r="I39" i="2"/>
  <c r="J39" i="2"/>
  <c r="K39" i="2"/>
  <c r="L39" i="2"/>
  <c r="F45" i="2"/>
  <c r="F48" i="2"/>
  <c r="E54" i="2"/>
  <c r="B55" i="2"/>
  <c r="D55" i="2"/>
  <c r="G4" i="1"/>
  <c r="G9" i="1"/>
  <c r="G10" i="1"/>
  <c r="G12" i="1"/>
  <c r="G13" i="1"/>
  <c r="C14" i="1"/>
  <c r="E14" i="1"/>
  <c r="I14" i="1"/>
  <c r="G17" i="1"/>
  <c r="G18" i="1"/>
  <c r="C19" i="1"/>
  <c r="E19" i="1"/>
  <c r="G20" i="1"/>
  <c r="G22" i="1"/>
  <c r="G23" i="1"/>
  <c r="G24" i="1"/>
  <c r="G25" i="1"/>
  <c r="G27" i="1"/>
  <c r="G28" i="1"/>
  <c r="G29" i="1"/>
  <c r="G30" i="1"/>
  <c r="G31" i="1"/>
  <c r="C32" i="1"/>
  <c r="E32" i="1"/>
  <c r="I32" i="1"/>
  <c r="G36" i="1"/>
  <c r="G38" i="1"/>
  <c r="G40" i="1"/>
  <c r="G41" i="1"/>
  <c r="F43" i="1"/>
  <c r="F44" i="1"/>
  <c r="F45" i="1"/>
  <c r="F46" i="1"/>
  <c r="G48" i="1"/>
  <c r="G49" i="1"/>
  <c r="G51" i="1"/>
  <c r="G52" i="1"/>
  <c r="G53" i="1"/>
  <c r="G54" i="1"/>
  <c r="G55" i="1"/>
  <c r="E55" i="2" l="1"/>
  <c r="G14" i="1"/>
  <c r="D39" i="2"/>
  <c r="G19" i="1"/>
  <c r="G32" i="1"/>
</calcChain>
</file>

<file path=xl/sharedStrings.xml><?xml version="1.0" encoding="utf-8"?>
<sst xmlns="http://schemas.openxmlformats.org/spreadsheetml/2006/main" count="163" uniqueCount="111">
  <si>
    <t>Rushing</t>
  </si>
  <si>
    <t>Attempts</t>
  </si>
  <si>
    <t>Yards</t>
  </si>
  <si>
    <t>Player</t>
  </si>
  <si>
    <t>Average</t>
  </si>
  <si>
    <t>Passing</t>
  </si>
  <si>
    <t xml:space="preserve">Completions </t>
  </si>
  <si>
    <t>Comp %</t>
  </si>
  <si>
    <t>Receiving</t>
  </si>
  <si>
    <t>Catches</t>
  </si>
  <si>
    <t>Yards per Catch</t>
  </si>
  <si>
    <t>Defense</t>
  </si>
  <si>
    <t>Caused</t>
  </si>
  <si>
    <t>Tackle</t>
  </si>
  <si>
    <t xml:space="preserve">Solo </t>
  </si>
  <si>
    <t xml:space="preserve">Assisted </t>
  </si>
  <si>
    <t>Total</t>
  </si>
  <si>
    <t>Pass</t>
  </si>
  <si>
    <t>Fumble</t>
  </si>
  <si>
    <t>Player Name</t>
  </si>
  <si>
    <t>For</t>
  </si>
  <si>
    <t>Against</t>
  </si>
  <si>
    <t>Rushes</t>
  </si>
  <si>
    <t>TD's</t>
  </si>
  <si>
    <t>Special Teams</t>
  </si>
  <si>
    <t>Punting</t>
  </si>
  <si>
    <t>Kick-Off</t>
  </si>
  <si>
    <t>Punt Return</t>
  </si>
  <si>
    <t>Fair Catch</t>
  </si>
  <si>
    <t>Kickoff Return</t>
  </si>
  <si>
    <t>Kicking</t>
  </si>
  <si>
    <t>Xtra Point</t>
  </si>
  <si>
    <t>Long</t>
  </si>
  <si>
    <t>Field Goal</t>
  </si>
  <si>
    <t>Touch Back</t>
  </si>
  <si>
    <t>Td's</t>
  </si>
  <si>
    <t>Oppossing Running Backs</t>
  </si>
  <si>
    <t>Oppossing Quarter Backs</t>
  </si>
  <si>
    <t>INT</t>
  </si>
  <si>
    <t>Inter-</t>
  </si>
  <si>
    <t>ception</t>
  </si>
  <si>
    <t>Break-up</t>
  </si>
  <si>
    <t>Sack</t>
  </si>
  <si>
    <t>TFL</t>
  </si>
  <si>
    <t>TD</t>
  </si>
  <si>
    <t>Kick To</t>
  </si>
  <si>
    <t>Ave Start</t>
  </si>
  <si>
    <t>Fbl</t>
  </si>
  <si>
    <t>Blocks</t>
  </si>
  <si>
    <t>FG</t>
  </si>
  <si>
    <t>Punt</t>
  </si>
  <si>
    <t>PAT</t>
  </si>
  <si>
    <t>Recov</t>
  </si>
  <si>
    <t>HM</t>
  </si>
  <si>
    <t>Total Yards</t>
  </si>
  <si>
    <t>Total Points</t>
  </si>
  <si>
    <t>Turnovers</t>
  </si>
  <si>
    <t>2pt</t>
  </si>
  <si>
    <t>Safety</t>
  </si>
  <si>
    <t>Completions</t>
  </si>
  <si>
    <t>Chris Scales</t>
  </si>
  <si>
    <t>Jalen Pritchett</t>
  </si>
  <si>
    <t>Lake Eanes</t>
  </si>
  <si>
    <t>Plays</t>
  </si>
  <si>
    <t>Kyle Williams</t>
  </si>
  <si>
    <t>Tayshaun Estes</t>
  </si>
  <si>
    <t>Kendall Rupert</t>
  </si>
  <si>
    <t>CJ Hughes</t>
  </si>
  <si>
    <t>Parker Read</t>
  </si>
  <si>
    <t>Brandon Hodge</t>
  </si>
  <si>
    <t>Cameron Becker</t>
  </si>
  <si>
    <t>Akira Greenfield</t>
  </si>
  <si>
    <t>FBL</t>
  </si>
  <si>
    <t>Josh Penn</t>
  </si>
  <si>
    <t>Reaco Dalton</t>
  </si>
  <si>
    <t>Tahj Clanton</t>
  </si>
  <si>
    <t>Totals</t>
  </si>
  <si>
    <t>Chris Ross</t>
  </si>
  <si>
    <t>Logan George</t>
  </si>
  <si>
    <t>Shawn Randolph</t>
  </si>
  <si>
    <t>Them</t>
  </si>
  <si>
    <t>Us</t>
  </si>
  <si>
    <t>JaKeel Dalton</t>
  </si>
  <si>
    <t>Jaquan Perkins</t>
  </si>
  <si>
    <t>Nate Washington</t>
  </si>
  <si>
    <t>Rondarius Smith</t>
  </si>
  <si>
    <t>Corey Osborne</t>
  </si>
  <si>
    <t>Jordan Holiday</t>
  </si>
  <si>
    <t>Freddie Roberts</t>
  </si>
  <si>
    <t>JaQuan Perkins</t>
  </si>
  <si>
    <t>Dorien Green</t>
  </si>
  <si>
    <t>Magna Vista Statistics 2017</t>
  </si>
  <si>
    <t>Tokoma Kidd</t>
  </si>
  <si>
    <t>Dryus Hairston</t>
  </si>
  <si>
    <t>Dakavis Preston</t>
  </si>
  <si>
    <t>3--4</t>
  </si>
  <si>
    <t>Devonte Tinsley</t>
  </si>
  <si>
    <t>Wesley Childress</t>
  </si>
  <si>
    <t>Datallion Ziglar</t>
  </si>
  <si>
    <t>Chandler Roberts</t>
  </si>
  <si>
    <t>Charquise Smith-Stultz</t>
  </si>
  <si>
    <t>Dedric Hayden</t>
  </si>
  <si>
    <t>Jakeel Dalton</t>
  </si>
  <si>
    <t>Isaac Ellis</t>
  </si>
  <si>
    <t>DeVonte Tinsley</t>
  </si>
  <si>
    <t>Lewis Taylor</t>
  </si>
  <si>
    <t>Louis Taylot</t>
  </si>
  <si>
    <t>Isaih Neal</t>
  </si>
  <si>
    <t>26--33</t>
  </si>
  <si>
    <t>Isiah Neal</t>
  </si>
  <si>
    <t>Delando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</si>
</sst>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" fontId="2" fillId="0" borderId="0" xfId="0" applyNumberFormat="1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46" workbookViewId="0">
      <selection activeCell="E72" sqref="E72"/>
    </sheetView>
  </sheetViews>
  <sheetFormatPr defaultRowHeight="12.75" x14ac:dyDescent="0.2"/>
  <cols>
    <col min="8" max="8" width="8.42578125" customWidth="1"/>
  </cols>
  <sheetData>
    <row r="1" spans="1:11" s="5" customFormat="1" ht="26.25" x14ac:dyDescent="0.4">
      <c r="E1" s="5" t="s">
        <v>91</v>
      </c>
    </row>
    <row r="2" spans="1:11" ht="15.75" x14ac:dyDescent="0.25">
      <c r="A2" s="3" t="s">
        <v>0</v>
      </c>
    </row>
    <row r="3" spans="1:11" s="2" customFormat="1" x14ac:dyDescent="0.2">
      <c r="A3" s="2" t="s">
        <v>3</v>
      </c>
      <c r="C3" s="6" t="s">
        <v>1</v>
      </c>
      <c r="D3" s="6"/>
      <c r="E3" s="6" t="s">
        <v>2</v>
      </c>
      <c r="F3" s="6"/>
      <c r="G3" s="6" t="s">
        <v>4</v>
      </c>
      <c r="I3" s="6" t="s">
        <v>44</v>
      </c>
      <c r="J3" s="6" t="s">
        <v>47</v>
      </c>
      <c r="K3" s="2" t="s">
        <v>57</v>
      </c>
    </row>
    <row r="4" spans="1:11" x14ac:dyDescent="0.2">
      <c r="A4" s="10" t="s">
        <v>71</v>
      </c>
      <c r="C4" s="4">
        <v>65</v>
      </c>
      <c r="D4" s="4"/>
      <c r="E4" s="4">
        <v>90</v>
      </c>
      <c r="F4" s="4"/>
      <c r="G4" s="4">
        <f>E4/C4</f>
        <v>1.3846153846153846</v>
      </c>
      <c r="I4" s="4">
        <v>4</v>
      </c>
      <c r="J4" s="4">
        <v>2</v>
      </c>
    </row>
    <row r="5" spans="1:11" x14ac:dyDescent="0.2">
      <c r="A5" s="10" t="s">
        <v>102</v>
      </c>
      <c r="C5" s="4">
        <v>25</v>
      </c>
      <c r="D5" s="4"/>
      <c r="E5" s="4">
        <v>111</v>
      </c>
      <c r="F5" s="4"/>
      <c r="G5" s="4">
        <f>E5/C5</f>
        <v>4.4400000000000004</v>
      </c>
      <c r="I5" s="4">
        <v>2</v>
      </c>
      <c r="J5" s="4"/>
    </row>
    <row r="6" spans="1:11" x14ac:dyDescent="0.2">
      <c r="A6" s="10" t="s">
        <v>106</v>
      </c>
      <c r="C6" s="4">
        <v>2</v>
      </c>
      <c r="D6" s="4"/>
      <c r="E6" s="4">
        <v>64</v>
      </c>
      <c r="F6" s="4"/>
      <c r="G6" s="4">
        <v>32</v>
      </c>
      <c r="I6" s="4">
        <v>1</v>
      </c>
      <c r="J6" s="4"/>
    </row>
    <row r="7" spans="1:11" x14ac:dyDescent="0.2">
      <c r="A7" s="10" t="s">
        <v>93</v>
      </c>
      <c r="C7" s="4">
        <v>3</v>
      </c>
      <c r="D7" s="4"/>
      <c r="E7" s="4">
        <v>30</v>
      </c>
      <c r="F7" s="4"/>
      <c r="G7" s="4">
        <v>10</v>
      </c>
      <c r="I7" s="4">
        <v>1</v>
      </c>
      <c r="J7" s="4"/>
    </row>
    <row r="8" spans="1:11" x14ac:dyDescent="0.2">
      <c r="A8" s="10" t="s">
        <v>83</v>
      </c>
      <c r="C8" s="4">
        <v>4</v>
      </c>
      <c r="D8" s="4"/>
      <c r="E8" s="4">
        <v>7</v>
      </c>
      <c r="F8" s="4"/>
      <c r="G8" s="4">
        <f>+E8/C8</f>
        <v>1.75</v>
      </c>
      <c r="I8" s="4"/>
      <c r="J8" s="4"/>
    </row>
    <row r="9" spans="1:11" x14ac:dyDescent="0.2">
      <c r="A9" s="10" t="s">
        <v>60</v>
      </c>
      <c r="C9" s="4">
        <v>132</v>
      </c>
      <c r="D9" s="4"/>
      <c r="E9" s="4">
        <v>872</v>
      </c>
      <c r="F9" s="4"/>
      <c r="G9" s="4">
        <f>E9/C9</f>
        <v>6.6060606060606064</v>
      </c>
      <c r="I9" s="4">
        <v>13</v>
      </c>
      <c r="J9" s="4"/>
    </row>
    <row r="10" spans="1:11" x14ac:dyDescent="0.2">
      <c r="A10" s="10" t="s">
        <v>66</v>
      </c>
      <c r="C10" s="4">
        <v>122</v>
      </c>
      <c r="D10" s="4"/>
      <c r="E10" s="4">
        <v>672</v>
      </c>
      <c r="F10" s="4"/>
      <c r="G10" s="4">
        <f>(E10/C10)</f>
        <v>5.5081967213114753</v>
      </c>
      <c r="I10" s="4">
        <v>9</v>
      </c>
      <c r="J10" s="4">
        <v>1</v>
      </c>
    </row>
    <row r="11" spans="1:11" x14ac:dyDescent="0.2">
      <c r="A11" s="10" t="s">
        <v>107</v>
      </c>
      <c r="C11" s="4">
        <v>1</v>
      </c>
      <c r="D11" s="4"/>
      <c r="E11" s="4">
        <v>1</v>
      </c>
      <c r="F11" s="4"/>
      <c r="G11" s="4">
        <v>1</v>
      </c>
      <c r="I11" s="4"/>
      <c r="J11" s="4"/>
    </row>
    <row r="12" spans="1:11" x14ac:dyDescent="0.2">
      <c r="A12" s="10" t="s">
        <v>88</v>
      </c>
      <c r="C12" s="4">
        <v>40</v>
      </c>
      <c r="D12" s="4"/>
      <c r="E12" s="4">
        <v>88</v>
      </c>
      <c r="F12" s="4"/>
      <c r="G12" s="4">
        <f>(E12/C12)</f>
        <v>2.2000000000000002</v>
      </c>
      <c r="I12" s="4">
        <v>2</v>
      </c>
      <c r="J12" s="4"/>
    </row>
    <row r="13" spans="1:11" x14ac:dyDescent="0.2">
      <c r="A13" s="10" t="s">
        <v>94</v>
      </c>
      <c r="C13" s="4">
        <v>1</v>
      </c>
      <c r="D13" s="4"/>
      <c r="E13" s="4">
        <v>5</v>
      </c>
      <c r="F13" s="4"/>
      <c r="G13" s="4">
        <f>(E13/C13)</f>
        <v>5</v>
      </c>
      <c r="I13" s="4"/>
      <c r="J13" s="4"/>
    </row>
    <row r="14" spans="1:11" s="2" customFormat="1" x14ac:dyDescent="0.2">
      <c r="A14" s="2" t="s">
        <v>16</v>
      </c>
      <c r="C14" s="6">
        <f>SUM(C4:C13)</f>
        <v>395</v>
      </c>
      <c r="D14" s="6"/>
      <c r="E14" s="6">
        <f>SUM(E4:E13)</f>
        <v>1940</v>
      </c>
      <c r="F14" s="6"/>
      <c r="G14" s="6">
        <f>E14/C14</f>
        <v>4.9113924050632916</v>
      </c>
      <c r="I14" s="2">
        <f>SUM(I4:I13)</f>
        <v>32</v>
      </c>
    </row>
    <row r="16" spans="1:11" s="2" customFormat="1" ht="15.75" x14ac:dyDescent="0.25">
      <c r="A16" s="3" t="s">
        <v>5</v>
      </c>
      <c r="C16" s="6" t="s">
        <v>59</v>
      </c>
      <c r="D16" s="6"/>
      <c r="E16" s="6" t="s">
        <v>1</v>
      </c>
      <c r="F16" s="6"/>
      <c r="G16" s="6" t="s">
        <v>7</v>
      </c>
      <c r="H16" s="6" t="s">
        <v>44</v>
      </c>
      <c r="I16" s="6" t="s">
        <v>2</v>
      </c>
      <c r="J16" s="6" t="s">
        <v>38</v>
      </c>
    </row>
    <row r="17" spans="1:13" x14ac:dyDescent="0.2">
      <c r="A17" s="10" t="s">
        <v>71</v>
      </c>
      <c r="C17" s="4">
        <v>80</v>
      </c>
      <c r="D17" s="4"/>
      <c r="E17" s="4">
        <v>155</v>
      </c>
      <c r="F17" s="4"/>
      <c r="G17" s="4">
        <f>(C17/E17)</f>
        <v>0.5161290322580645</v>
      </c>
      <c r="H17" s="4">
        <v>6</v>
      </c>
      <c r="I17" s="4">
        <v>1059</v>
      </c>
      <c r="J17" s="4">
        <v>1</v>
      </c>
      <c r="M17" s="4"/>
    </row>
    <row r="18" spans="1:13" x14ac:dyDescent="0.2">
      <c r="A18" s="10" t="s">
        <v>88</v>
      </c>
      <c r="C18" s="4">
        <v>47</v>
      </c>
      <c r="D18" s="4"/>
      <c r="E18" s="4">
        <v>98</v>
      </c>
      <c r="F18" s="4"/>
      <c r="G18" s="4">
        <f>(C18/E18)</f>
        <v>0.47959183673469385</v>
      </c>
      <c r="H18" s="4">
        <v>6</v>
      </c>
      <c r="I18" s="4">
        <v>674</v>
      </c>
      <c r="J18" s="4">
        <v>3</v>
      </c>
    </row>
    <row r="19" spans="1:13" x14ac:dyDescent="0.2">
      <c r="A19" t="s">
        <v>76</v>
      </c>
      <c r="C19" s="4">
        <f>SUM(C17:C18)</f>
        <v>127</v>
      </c>
      <c r="D19" s="4"/>
      <c r="E19" s="4">
        <f>SUM(E17:E18)</f>
        <v>253</v>
      </c>
      <c r="F19" s="4"/>
      <c r="G19" s="4">
        <f>C19/E19</f>
        <v>0.50197628458498023</v>
      </c>
      <c r="H19" s="4">
        <f>SUM(H17:H18)</f>
        <v>12</v>
      </c>
      <c r="I19" s="4">
        <f>SUM(I17:I18)</f>
        <v>1733</v>
      </c>
      <c r="J19" s="4"/>
    </row>
    <row r="20" spans="1:13" x14ac:dyDescent="0.2">
      <c r="A20" s="10"/>
      <c r="C20" s="4"/>
      <c r="D20" s="4"/>
      <c r="E20" s="4"/>
      <c r="F20" s="4"/>
      <c r="G20" s="4" t="e">
        <f>(C20/E20)</f>
        <v>#DIV/0!</v>
      </c>
      <c r="H20" s="4"/>
      <c r="I20" s="4"/>
      <c r="J20" s="4"/>
    </row>
    <row r="21" spans="1:13" ht="15.75" x14ac:dyDescent="0.25">
      <c r="A21" s="3" t="s">
        <v>8</v>
      </c>
      <c r="C21" s="6" t="s">
        <v>9</v>
      </c>
      <c r="D21" s="6"/>
      <c r="E21" s="6" t="s">
        <v>2</v>
      </c>
      <c r="F21" s="6"/>
      <c r="G21" s="6" t="s">
        <v>10</v>
      </c>
      <c r="H21" s="6"/>
      <c r="I21" s="6" t="s">
        <v>44</v>
      </c>
      <c r="J21" s="6" t="s">
        <v>57</v>
      </c>
      <c r="K21" s="6" t="s">
        <v>72</v>
      </c>
    </row>
    <row r="22" spans="1:13" x14ac:dyDescent="0.2">
      <c r="A22" s="10" t="s">
        <v>84</v>
      </c>
      <c r="C22" s="4">
        <v>38</v>
      </c>
      <c r="D22" s="4"/>
      <c r="E22" s="4">
        <v>539</v>
      </c>
      <c r="F22" s="4"/>
      <c r="G22" s="4">
        <f t="shared" ref="G22:G31" si="0">E22/C22</f>
        <v>14.184210526315789</v>
      </c>
      <c r="H22" s="4"/>
      <c r="I22" s="4">
        <v>8</v>
      </c>
    </row>
    <row r="23" spans="1:13" x14ac:dyDescent="0.2">
      <c r="A23" s="10" t="s">
        <v>82</v>
      </c>
      <c r="C23" s="4">
        <v>32</v>
      </c>
      <c r="D23" s="4"/>
      <c r="E23" s="4">
        <v>494</v>
      </c>
      <c r="F23" s="4"/>
      <c r="G23" s="4">
        <f t="shared" si="0"/>
        <v>15.4375</v>
      </c>
      <c r="H23" s="4"/>
      <c r="I23" s="4">
        <v>3</v>
      </c>
    </row>
    <row r="24" spans="1:13" x14ac:dyDescent="0.2">
      <c r="A24" s="10" t="s">
        <v>77</v>
      </c>
      <c r="C24" s="4">
        <v>14</v>
      </c>
      <c r="D24" s="4"/>
      <c r="E24" s="4">
        <v>132</v>
      </c>
      <c r="F24" s="4"/>
      <c r="G24" s="4">
        <f t="shared" si="0"/>
        <v>9.4285714285714288</v>
      </c>
      <c r="H24" s="4"/>
      <c r="I24" s="4"/>
    </row>
    <row r="25" spans="1:13" x14ac:dyDescent="0.2">
      <c r="A25" s="10" t="s">
        <v>85</v>
      </c>
      <c r="C25" s="4">
        <v>11</v>
      </c>
      <c r="D25" s="4"/>
      <c r="E25" s="4">
        <v>195</v>
      </c>
      <c r="F25" s="4"/>
      <c r="G25" s="4">
        <f t="shared" si="0"/>
        <v>17.727272727272727</v>
      </c>
      <c r="H25" s="4"/>
      <c r="I25" s="4"/>
      <c r="K25">
        <v>1</v>
      </c>
    </row>
    <row r="26" spans="1:13" x14ac:dyDescent="0.2">
      <c r="A26" s="10" t="s">
        <v>103</v>
      </c>
      <c r="C26" s="4">
        <v>13</v>
      </c>
      <c r="D26" s="4"/>
      <c r="E26" s="4">
        <v>167</v>
      </c>
      <c r="F26" s="4"/>
      <c r="G26" s="4">
        <f t="shared" si="0"/>
        <v>12.846153846153847</v>
      </c>
      <c r="H26" s="4"/>
      <c r="I26" s="4">
        <v>1</v>
      </c>
    </row>
    <row r="27" spans="1:13" x14ac:dyDescent="0.2">
      <c r="A27" s="10" t="s">
        <v>66</v>
      </c>
      <c r="C27" s="4">
        <v>8</v>
      </c>
      <c r="D27" s="4"/>
      <c r="E27" s="4">
        <v>70</v>
      </c>
      <c r="F27" s="4"/>
      <c r="G27" s="4">
        <f t="shared" si="0"/>
        <v>8.75</v>
      </c>
      <c r="H27" s="4"/>
      <c r="I27" s="4"/>
    </row>
    <row r="28" spans="1:13" x14ac:dyDescent="0.2">
      <c r="A28" s="10" t="s">
        <v>60</v>
      </c>
      <c r="C28" s="4">
        <v>7</v>
      </c>
      <c r="D28" s="4"/>
      <c r="E28" s="4">
        <v>101</v>
      </c>
      <c r="F28" s="4"/>
      <c r="G28" s="4">
        <f t="shared" si="0"/>
        <v>14.428571428571429</v>
      </c>
      <c r="H28" s="4"/>
      <c r="I28" s="4">
        <v>1</v>
      </c>
    </row>
    <row r="29" spans="1:13" x14ac:dyDescent="0.2">
      <c r="A29" s="10" t="s">
        <v>88</v>
      </c>
      <c r="C29" s="4">
        <v>4</v>
      </c>
      <c r="D29" s="4"/>
      <c r="E29" s="4">
        <v>35</v>
      </c>
      <c r="F29" s="4"/>
      <c r="G29" s="4">
        <f t="shared" si="0"/>
        <v>8.75</v>
      </c>
      <c r="H29" s="4"/>
      <c r="I29" s="4"/>
    </row>
    <row r="30" spans="1:13" x14ac:dyDescent="0.2">
      <c r="A30" s="10"/>
      <c r="C30" s="4"/>
      <c r="D30" s="4"/>
      <c r="E30" s="4"/>
      <c r="F30" s="4"/>
      <c r="G30" s="4" t="e">
        <f t="shared" si="0"/>
        <v>#DIV/0!</v>
      </c>
      <c r="H30" s="4"/>
      <c r="I30" s="4"/>
    </row>
    <row r="31" spans="1:13" x14ac:dyDescent="0.2">
      <c r="A31" s="10"/>
      <c r="C31" s="4"/>
      <c r="D31" s="4"/>
      <c r="E31" s="4"/>
      <c r="F31" s="4"/>
      <c r="G31" s="4" t="e">
        <f t="shared" si="0"/>
        <v>#DIV/0!</v>
      </c>
      <c r="H31" s="4"/>
      <c r="I31" s="4"/>
    </row>
    <row r="32" spans="1:13" s="2" customFormat="1" x14ac:dyDescent="0.2">
      <c r="A32" s="2" t="s">
        <v>16</v>
      </c>
      <c r="C32" s="6">
        <f>SUM(C22:C31)</f>
        <v>127</v>
      </c>
      <c r="D32" s="6"/>
      <c r="E32" s="6">
        <f>SUM(E22:E31)</f>
        <v>1733</v>
      </c>
      <c r="F32" s="6"/>
      <c r="G32" s="6">
        <f>E32/C32</f>
        <v>13.645669291338583</v>
      </c>
      <c r="I32" s="2">
        <f>SUM(I22:I31)</f>
        <v>13</v>
      </c>
    </row>
    <row r="34" spans="1:10" s="7" customFormat="1" ht="18" x14ac:dyDescent="0.25">
      <c r="A34" s="7" t="s">
        <v>24</v>
      </c>
    </row>
    <row r="35" spans="1:10" s="2" customFormat="1" x14ac:dyDescent="0.2">
      <c r="A35" s="2" t="s">
        <v>25</v>
      </c>
      <c r="C35" s="2" t="s">
        <v>1</v>
      </c>
      <c r="E35" s="2" t="s">
        <v>2</v>
      </c>
      <c r="G35" s="2" t="s">
        <v>4</v>
      </c>
    </row>
    <row r="36" spans="1:10" x14ac:dyDescent="0.2">
      <c r="A36" s="10" t="s">
        <v>62</v>
      </c>
      <c r="C36">
        <v>23</v>
      </c>
      <c r="E36">
        <v>678</v>
      </c>
      <c r="G36">
        <f>(E36/C36)</f>
        <v>29.478260869565219</v>
      </c>
    </row>
    <row r="37" spans="1:10" x14ac:dyDescent="0.2">
      <c r="A37" s="10" t="s">
        <v>71</v>
      </c>
      <c r="C37">
        <v>9</v>
      </c>
      <c r="E37">
        <v>333</v>
      </c>
      <c r="G37">
        <f>(E37/C37)</f>
        <v>37</v>
      </c>
    </row>
    <row r="38" spans="1:10" x14ac:dyDescent="0.2">
      <c r="A38" s="10" t="s">
        <v>88</v>
      </c>
      <c r="C38">
        <v>5</v>
      </c>
      <c r="E38">
        <v>179</v>
      </c>
      <c r="G38">
        <f>(E38/C38)</f>
        <v>35.799999999999997</v>
      </c>
    </row>
    <row r="39" spans="1:10" s="2" customFormat="1" x14ac:dyDescent="0.2">
      <c r="A39" s="2" t="s">
        <v>26</v>
      </c>
      <c r="C39" s="2" t="s">
        <v>1</v>
      </c>
      <c r="E39" s="2" t="s">
        <v>45</v>
      </c>
      <c r="G39" s="2" t="s">
        <v>46</v>
      </c>
      <c r="I39" s="6" t="s">
        <v>34</v>
      </c>
    </row>
    <row r="40" spans="1:10" x14ac:dyDescent="0.2">
      <c r="A40" s="10" t="s">
        <v>62</v>
      </c>
      <c r="C40">
        <v>42</v>
      </c>
      <c r="E40" s="10">
        <v>1583</v>
      </c>
      <c r="G40">
        <f>(E40/C40)</f>
        <v>37.69047619047619</v>
      </c>
      <c r="I40" s="4">
        <v>2</v>
      </c>
    </row>
    <row r="41" spans="1:10" x14ac:dyDescent="0.2">
      <c r="A41" s="10" t="s">
        <v>86</v>
      </c>
      <c r="C41">
        <v>3</v>
      </c>
      <c r="E41" s="10">
        <v>94</v>
      </c>
      <c r="G41">
        <f>(E41/C41)</f>
        <v>31.333333333333332</v>
      </c>
    </row>
    <row r="42" spans="1:10" s="2" customFormat="1" x14ac:dyDescent="0.2">
      <c r="A42" s="2" t="s">
        <v>27</v>
      </c>
      <c r="C42" s="2" t="s">
        <v>1</v>
      </c>
      <c r="D42" s="2" t="s">
        <v>2</v>
      </c>
      <c r="F42" s="2" t="s">
        <v>4</v>
      </c>
      <c r="H42" s="2" t="s">
        <v>28</v>
      </c>
      <c r="I42" s="6" t="s">
        <v>44</v>
      </c>
      <c r="J42" s="2" t="s">
        <v>47</v>
      </c>
    </row>
    <row r="43" spans="1:10" x14ac:dyDescent="0.2">
      <c r="A43" s="10" t="s">
        <v>73</v>
      </c>
      <c r="C43">
        <v>10</v>
      </c>
      <c r="D43">
        <v>132</v>
      </c>
      <c r="F43">
        <f>(D43/C43)</f>
        <v>13.2</v>
      </c>
      <c r="H43" s="4">
        <v>2</v>
      </c>
      <c r="I43" s="4"/>
    </row>
    <row r="44" spans="1:10" x14ac:dyDescent="0.2">
      <c r="A44" s="10"/>
      <c r="F44" t="e">
        <f>(D44/C44)</f>
        <v>#DIV/0!</v>
      </c>
      <c r="H44" s="4"/>
      <c r="I44" s="4"/>
    </row>
    <row r="45" spans="1:10" x14ac:dyDescent="0.2">
      <c r="A45" s="10"/>
      <c r="F45" t="e">
        <f>(D45/C45)</f>
        <v>#DIV/0!</v>
      </c>
      <c r="H45" s="4"/>
      <c r="I45" s="4"/>
    </row>
    <row r="46" spans="1:10" x14ac:dyDescent="0.2">
      <c r="A46" s="10"/>
      <c r="F46" t="e">
        <f>(D46/C46)</f>
        <v>#DIV/0!</v>
      </c>
    </row>
    <row r="47" spans="1:10" s="2" customFormat="1" x14ac:dyDescent="0.2">
      <c r="A47" s="2" t="s">
        <v>29</v>
      </c>
      <c r="C47" s="2" t="s">
        <v>1</v>
      </c>
      <c r="E47" s="2" t="s">
        <v>2</v>
      </c>
      <c r="G47" s="2" t="s">
        <v>4</v>
      </c>
      <c r="I47" s="6" t="s">
        <v>23</v>
      </c>
    </row>
    <row r="48" spans="1:10" x14ac:dyDescent="0.2">
      <c r="A48" s="10" t="s">
        <v>85</v>
      </c>
      <c r="C48">
        <v>10</v>
      </c>
      <c r="E48">
        <v>164</v>
      </c>
      <c r="G48">
        <f>(E48/C48)</f>
        <v>16.399999999999999</v>
      </c>
      <c r="I48" s="4"/>
    </row>
    <row r="49" spans="1:9" x14ac:dyDescent="0.2">
      <c r="A49" s="10" t="s">
        <v>75</v>
      </c>
      <c r="C49">
        <v>1</v>
      </c>
      <c r="E49">
        <v>11</v>
      </c>
      <c r="G49">
        <f t="shared" ref="G49:G55" si="1">(E49/C49)</f>
        <v>11</v>
      </c>
      <c r="I49" s="4"/>
    </row>
    <row r="50" spans="1:9" x14ac:dyDescent="0.2">
      <c r="A50" s="10" t="s">
        <v>77</v>
      </c>
      <c r="C50">
        <v>1</v>
      </c>
      <c r="E50">
        <v>5</v>
      </c>
      <c r="G50">
        <v>5</v>
      </c>
      <c r="I50" s="4"/>
    </row>
    <row r="51" spans="1:9" x14ac:dyDescent="0.2">
      <c r="A51" s="10" t="s">
        <v>82</v>
      </c>
      <c r="C51">
        <v>9</v>
      </c>
      <c r="E51">
        <v>214</v>
      </c>
      <c r="G51">
        <f t="shared" si="1"/>
        <v>23.777777777777779</v>
      </c>
      <c r="I51" s="4"/>
    </row>
    <row r="52" spans="1:9" x14ac:dyDescent="0.2">
      <c r="A52" s="10" t="s">
        <v>89</v>
      </c>
      <c r="C52">
        <v>1</v>
      </c>
      <c r="E52">
        <v>12</v>
      </c>
      <c r="G52">
        <f t="shared" si="1"/>
        <v>12</v>
      </c>
      <c r="I52" s="4"/>
    </row>
    <row r="53" spans="1:9" x14ac:dyDescent="0.2">
      <c r="A53" s="10" t="s">
        <v>104</v>
      </c>
      <c r="C53">
        <v>4</v>
      </c>
      <c r="E53">
        <v>48</v>
      </c>
      <c r="G53">
        <f t="shared" si="1"/>
        <v>12</v>
      </c>
      <c r="I53" s="4"/>
    </row>
    <row r="54" spans="1:9" x14ac:dyDescent="0.2">
      <c r="A54" s="10" t="s">
        <v>78</v>
      </c>
      <c r="C54">
        <v>1</v>
      </c>
      <c r="E54">
        <v>0</v>
      </c>
      <c r="G54">
        <f t="shared" si="1"/>
        <v>0</v>
      </c>
      <c r="I54" s="4"/>
    </row>
    <row r="55" spans="1:9" x14ac:dyDescent="0.2">
      <c r="A55" s="10" t="s">
        <v>60</v>
      </c>
      <c r="C55">
        <v>2</v>
      </c>
      <c r="E55">
        <v>55</v>
      </c>
      <c r="G55">
        <f t="shared" si="1"/>
        <v>27.5</v>
      </c>
      <c r="I55" s="4"/>
    </row>
    <row r="56" spans="1:9" s="2" customFormat="1" x14ac:dyDescent="0.2">
      <c r="A56" s="2" t="s">
        <v>30</v>
      </c>
      <c r="C56" s="2" t="s">
        <v>31</v>
      </c>
      <c r="E56" s="2" t="s">
        <v>33</v>
      </c>
      <c r="G56" s="2" t="s">
        <v>32</v>
      </c>
      <c r="I56" s="6"/>
    </row>
    <row r="57" spans="1:9" s="2" customFormat="1" x14ac:dyDescent="0.2">
      <c r="A57" s="2" t="s">
        <v>62</v>
      </c>
      <c r="C57" s="12" t="s">
        <v>108</v>
      </c>
      <c r="E57" s="12"/>
      <c r="I57" s="6"/>
    </row>
    <row r="58" spans="1:9" s="2" customFormat="1" x14ac:dyDescent="0.2">
      <c r="A58" s="2" t="s">
        <v>86</v>
      </c>
      <c r="C58" s="2" t="s">
        <v>95</v>
      </c>
      <c r="I58" s="6"/>
    </row>
    <row r="59" spans="1:9" x14ac:dyDescent="0.2">
      <c r="A59" s="10"/>
      <c r="C59" s="10"/>
      <c r="E59" s="10"/>
      <c r="I59" s="4"/>
    </row>
    <row r="60" spans="1:9" x14ac:dyDescent="0.2">
      <c r="A60" s="2"/>
      <c r="B60" s="10"/>
      <c r="C60" s="2"/>
      <c r="E60" s="10"/>
      <c r="I60" s="4"/>
    </row>
    <row r="61" spans="1:9" s="2" customFormat="1" x14ac:dyDescent="0.2">
      <c r="A61" s="2" t="s">
        <v>48</v>
      </c>
      <c r="C61" s="2" t="s">
        <v>49</v>
      </c>
      <c r="E61" s="2" t="s">
        <v>50</v>
      </c>
      <c r="G61" s="2" t="s">
        <v>51</v>
      </c>
      <c r="I61" s="6"/>
    </row>
    <row r="62" spans="1:9" x14ac:dyDescent="0.2">
      <c r="A62" s="10"/>
      <c r="I62" s="4"/>
    </row>
    <row r="63" spans="1:9" x14ac:dyDescent="0.2">
      <c r="A63" s="2"/>
      <c r="I63" s="4"/>
    </row>
  </sheetData>
  <phoneticPr fontId="4" type="noConversion"/>
  <pageMargins left="0.2" right="0.25" top="0.25" bottom="0.25" header="0.3" footer="0.3"/>
  <pageSetup orientation="portrait" r:id="rId1"/>
  <headerFooter alignWithMargins="0"/>
  <ignoredErrors>
    <ignoredError sqref="G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tabSelected="1" topLeftCell="A35" workbookViewId="0">
      <selection activeCell="A61" sqref="A61"/>
    </sheetView>
  </sheetViews>
  <sheetFormatPr defaultRowHeight="12.75" x14ac:dyDescent="0.2"/>
  <cols>
    <col min="1" max="1" width="14.140625" customWidth="1"/>
    <col min="2" max="2" width="7.140625" customWidth="1"/>
    <col min="3" max="3" width="7.5703125" customWidth="1"/>
    <col min="5" max="5" width="7.140625" customWidth="1"/>
    <col min="6" max="6" width="8.85546875" customWidth="1"/>
    <col min="7" max="7" width="7.42578125" customWidth="1"/>
    <col min="8" max="8" width="7.5703125" customWidth="1"/>
    <col min="9" max="9" width="5.28515625" customWidth="1"/>
    <col min="10" max="10" width="4.5703125" customWidth="1"/>
    <col min="11" max="11" width="4.140625" customWidth="1"/>
    <col min="12" max="12" width="3.7109375" customWidth="1"/>
  </cols>
  <sheetData>
    <row r="2" spans="1:13" ht="20.25" x14ac:dyDescent="0.3">
      <c r="A2" s="1" t="s">
        <v>11</v>
      </c>
      <c r="B2" s="1"/>
    </row>
    <row r="4" spans="1:13" s="2" customFormat="1" x14ac:dyDescent="0.2">
      <c r="A4" s="2" t="s">
        <v>19</v>
      </c>
      <c r="B4" s="6" t="s">
        <v>14</v>
      </c>
      <c r="C4" s="6" t="s">
        <v>15</v>
      </c>
      <c r="D4" s="6" t="s">
        <v>16</v>
      </c>
      <c r="E4" s="6" t="s">
        <v>39</v>
      </c>
      <c r="F4" s="6" t="s">
        <v>17</v>
      </c>
      <c r="G4" s="6" t="s">
        <v>12</v>
      </c>
      <c r="H4" s="6" t="s">
        <v>52</v>
      </c>
      <c r="I4" s="6" t="s">
        <v>42</v>
      </c>
      <c r="J4" s="6" t="s">
        <v>43</v>
      </c>
      <c r="K4" s="2" t="s">
        <v>53</v>
      </c>
      <c r="L4" s="2" t="s">
        <v>44</v>
      </c>
      <c r="M4" s="2" t="s">
        <v>58</v>
      </c>
    </row>
    <row r="5" spans="1:13" s="2" customFormat="1" x14ac:dyDescent="0.2">
      <c r="B5" s="6" t="s">
        <v>13</v>
      </c>
      <c r="C5" s="6" t="s">
        <v>13</v>
      </c>
      <c r="D5" s="6" t="s">
        <v>13</v>
      </c>
      <c r="E5" s="6" t="s">
        <v>40</v>
      </c>
      <c r="F5" s="6" t="s">
        <v>41</v>
      </c>
      <c r="G5" s="6" t="s">
        <v>18</v>
      </c>
      <c r="H5" s="6" t="s">
        <v>18</v>
      </c>
      <c r="I5" s="6"/>
      <c r="J5" s="6"/>
    </row>
    <row r="6" spans="1:13" s="2" customFormat="1" x14ac:dyDescent="0.2">
      <c r="A6" s="2" t="s">
        <v>79</v>
      </c>
      <c r="B6" s="6">
        <v>59</v>
      </c>
      <c r="C6" s="6">
        <v>28</v>
      </c>
      <c r="D6" s="6">
        <f>B6+(C6/2)</f>
        <v>73</v>
      </c>
      <c r="E6" s="6">
        <v>1</v>
      </c>
      <c r="F6" s="6">
        <v>8</v>
      </c>
      <c r="G6" s="6"/>
      <c r="H6" s="6">
        <v>2</v>
      </c>
      <c r="I6" s="6"/>
      <c r="J6" s="6">
        <v>2</v>
      </c>
    </row>
    <row r="7" spans="1:13" s="10" customFormat="1" x14ac:dyDescent="0.2">
      <c r="A7" s="2" t="s">
        <v>74</v>
      </c>
      <c r="B7" s="6">
        <v>36</v>
      </c>
      <c r="C7" s="6">
        <v>14</v>
      </c>
      <c r="D7" s="6">
        <f t="shared" ref="D7:D39" si="0">B7+(C7/2)</f>
        <v>43</v>
      </c>
      <c r="E7" s="6">
        <v>1</v>
      </c>
      <c r="F7" s="6">
        <v>4</v>
      </c>
      <c r="G7" s="6">
        <v>2</v>
      </c>
      <c r="H7" s="6"/>
      <c r="I7" s="6"/>
      <c r="J7" s="6">
        <v>2</v>
      </c>
      <c r="K7" s="2"/>
      <c r="L7" s="2"/>
      <c r="M7" s="2"/>
    </row>
    <row r="8" spans="1:13" s="10" customFormat="1" x14ac:dyDescent="0.2">
      <c r="A8" s="2" t="s">
        <v>61</v>
      </c>
      <c r="B8" s="6">
        <v>35</v>
      </c>
      <c r="C8" s="6">
        <v>10</v>
      </c>
      <c r="D8" s="6">
        <f t="shared" si="0"/>
        <v>40</v>
      </c>
      <c r="E8" s="6"/>
      <c r="F8" s="6">
        <v>1</v>
      </c>
      <c r="G8" s="6">
        <v>1</v>
      </c>
      <c r="H8" s="6">
        <v>2</v>
      </c>
      <c r="I8" s="6">
        <v>1</v>
      </c>
      <c r="J8" s="6">
        <v>9</v>
      </c>
      <c r="K8" s="2"/>
      <c r="L8" s="2">
        <v>1</v>
      </c>
      <c r="M8" s="2"/>
    </row>
    <row r="9" spans="1:13" s="10" customFormat="1" x14ac:dyDescent="0.2">
      <c r="A9" s="2" t="s">
        <v>68</v>
      </c>
      <c r="B9" s="6">
        <v>27</v>
      </c>
      <c r="C9" s="6">
        <v>14</v>
      </c>
      <c r="D9" s="6">
        <f t="shared" si="0"/>
        <v>34</v>
      </c>
      <c r="E9" s="6"/>
      <c r="F9" s="6"/>
      <c r="G9" s="6">
        <v>2</v>
      </c>
      <c r="H9" s="6"/>
      <c r="I9" s="6">
        <v>1</v>
      </c>
      <c r="J9" s="6">
        <v>7</v>
      </c>
      <c r="K9" s="2"/>
      <c r="L9" s="2"/>
      <c r="M9" s="2"/>
    </row>
    <row r="10" spans="1:13" s="10" customFormat="1" x14ac:dyDescent="0.2">
      <c r="A10" s="2" t="s">
        <v>67</v>
      </c>
      <c r="B10" s="6">
        <v>51</v>
      </c>
      <c r="C10" s="6">
        <v>20</v>
      </c>
      <c r="D10" s="6">
        <f t="shared" si="0"/>
        <v>61</v>
      </c>
      <c r="E10" s="6">
        <v>2</v>
      </c>
      <c r="F10" s="6">
        <v>3</v>
      </c>
      <c r="G10" s="6"/>
      <c r="H10" s="6"/>
      <c r="I10" s="6">
        <v>4</v>
      </c>
      <c r="J10" s="6">
        <v>20</v>
      </c>
      <c r="K10" s="2"/>
      <c r="L10" s="2">
        <v>1</v>
      </c>
      <c r="M10" s="2"/>
    </row>
    <row r="11" spans="1:13" s="10" customFormat="1" x14ac:dyDescent="0.2">
      <c r="A11" s="2" t="s">
        <v>60</v>
      </c>
      <c r="B11" s="6">
        <v>50</v>
      </c>
      <c r="C11" s="6">
        <v>18</v>
      </c>
      <c r="D11" s="6">
        <f t="shared" si="0"/>
        <v>59</v>
      </c>
      <c r="E11" s="6">
        <v>1</v>
      </c>
      <c r="F11" s="6">
        <v>2</v>
      </c>
      <c r="G11" s="6">
        <v>2</v>
      </c>
      <c r="H11" s="6"/>
      <c r="I11" s="6"/>
      <c r="J11" s="6">
        <v>3</v>
      </c>
      <c r="K11" s="2"/>
      <c r="L11" s="2"/>
      <c r="M11" s="2"/>
    </row>
    <row r="12" spans="1:13" s="2" customFormat="1" x14ac:dyDescent="0.2">
      <c r="A12" s="2" t="s">
        <v>69</v>
      </c>
      <c r="B12" s="6">
        <v>35</v>
      </c>
      <c r="C12" s="6">
        <v>42</v>
      </c>
      <c r="D12" s="6">
        <f t="shared" si="0"/>
        <v>56</v>
      </c>
      <c r="E12" s="6"/>
      <c r="F12" s="6">
        <v>3</v>
      </c>
      <c r="G12" s="6"/>
      <c r="H12" s="6"/>
      <c r="I12" s="6">
        <v>4</v>
      </c>
      <c r="J12" s="6">
        <v>7</v>
      </c>
    </row>
    <row r="13" spans="1:13" s="2" customFormat="1" x14ac:dyDescent="0.2">
      <c r="A13" s="2" t="s">
        <v>65</v>
      </c>
      <c r="B13" s="6">
        <v>10</v>
      </c>
      <c r="C13" s="6">
        <v>7</v>
      </c>
      <c r="D13" s="6">
        <f t="shared" si="0"/>
        <v>13.5</v>
      </c>
      <c r="E13" s="6"/>
      <c r="F13" s="6"/>
      <c r="G13" s="6">
        <v>1</v>
      </c>
      <c r="H13" s="6">
        <v>1</v>
      </c>
      <c r="I13" s="6">
        <v>1</v>
      </c>
      <c r="J13" s="6">
        <v>2</v>
      </c>
    </row>
    <row r="14" spans="1:13" s="2" customFormat="1" x14ac:dyDescent="0.2">
      <c r="A14" s="2" t="s">
        <v>70</v>
      </c>
      <c r="B14" s="6">
        <v>46</v>
      </c>
      <c r="C14" s="6">
        <v>22</v>
      </c>
      <c r="D14" s="6">
        <f t="shared" si="0"/>
        <v>57</v>
      </c>
      <c r="E14" s="6"/>
      <c r="F14" s="6"/>
      <c r="G14" s="6">
        <v>1</v>
      </c>
      <c r="H14" s="6"/>
      <c r="I14" s="6">
        <v>5</v>
      </c>
      <c r="J14" s="6">
        <v>8</v>
      </c>
    </row>
    <row r="15" spans="1:13" s="2" customFormat="1" x14ac:dyDescent="0.2">
      <c r="A15" s="2" t="s">
        <v>64</v>
      </c>
      <c r="B15" s="6">
        <v>29</v>
      </c>
      <c r="C15" s="6">
        <v>25</v>
      </c>
      <c r="D15" s="6">
        <f t="shared" si="0"/>
        <v>41.5</v>
      </c>
      <c r="E15" s="6">
        <v>1</v>
      </c>
      <c r="F15" s="6"/>
      <c r="G15" s="6"/>
      <c r="H15" s="6">
        <v>1</v>
      </c>
      <c r="I15" s="6">
        <v>2</v>
      </c>
      <c r="J15" s="6">
        <v>1</v>
      </c>
    </row>
    <row r="16" spans="1:13" s="2" customFormat="1" x14ac:dyDescent="0.2">
      <c r="A16" s="2" t="s">
        <v>87</v>
      </c>
      <c r="B16" s="6">
        <v>8</v>
      </c>
      <c r="C16" s="6">
        <v>9</v>
      </c>
      <c r="D16" s="6">
        <f t="shared" si="0"/>
        <v>12.5</v>
      </c>
      <c r="E16" s="6"/>
      <c r="F16" s="6"/>
      <c r="G16" s="6"/>
      <c r="H16" s="6"/>
      <c r="I16" s="6"/>
      <c r="J16" s="6">
        <v>1</v>
      </c>
    </row>
    <row r="17" spans="1:13" s="2" customFormat="1" x14ac:dyDescent="0.2">
      <c r="A17" s="2" t="s">
        <v>73</v>
      </c>
      <c r="B17" s="11">
        <v>32</v>
      </c>
      <c r="C17" s="11">
        <v>12</v>
      </c>
      <c r="D17" s="6">
        <f t="shared" si="0"/>
        <v>38</v>
      </c>
      <c r="E17" s="11">
        <v>1</v>
      </c>
      <c r="F17" s="11">
        <v>8</v>
      </c>
      <c r="G17" s="11"/>
      <c r="H17" s="11"/>
      <c r="I17" s="11"/>
      <c r="J17" s="11">
        <v>1</v>
      </c>
      <c r="K17" s="10"/>
      <c r="L17" s="10">
        <v>1</v>
      </c>
      <c r="M17" s="10"/>
    </row>
    <row r="18" spans="1:13" s="2" customFormat="1" x14ac:dyDescent="0.2">
      <c r="A18" s="2" t="s">
        <v>78</v>
      </c>
      <c r="B18" s="11">
        <v>15</v>
      </c>
      <c r="C18" s="11">
        <v>11</v>
      </c>
      <c r="D18" s="6">
        <f t="shared" si="0"/>
        <v>20.5</v>
      </c>
      <c r="E18" s="11"/>
      <c r="F18" s="11"/>
      <c r="G18" s="11"/>
      <c r="H18" s="11">
        <v>1</v>
      </c>
      <c r="I18" s="11">
        <v>1</v>
      </c>
      <c r="J18" s="11">
        <v>3</v>
      </c>
      <c r="K18" s="10"/>
      <c r="L18" s="10"/>
      <c r="M18" s="10"/>
    </row>
    <row r="19" spans="1:13" s="2" customFormat="1" x14ac:dyDescent="0.2">
      <c r="A19" s="2" t="s">
        <v>90</v>
      </c>
      <c r="B19" s="11">
        <v>23</v>
      </c>
      <c r="C19" s="11">
        <v>16</v>
      </c>
      <c r="D19" s="6">
        <f t="shared" si="0"/>
        <v>31</v>
      </c>
      <c r="E19" s="11"/>
      <c r="F19" s="11">
        <v>2</v>
      </c>
      <c r="G19" s="11"/>
      <c r="H19" s="11"/>
      <c r="I19" s="11"/>
      <c r="J19" s="11">
        <v>2</v>
      </c>
      <c r="K19" s="10"/>
      <c r="L19" s="10"/>
      <c r="M19" s="10"/>
    </row>
    <row r="20" spans="1:13" s="2" customFormat="1" x14ac:dyDescent="0.2">
      <c r="A20" s="2" t="s">
        <v>92</v>
      </c>
      <c r="B20" s="11">
        <v>1</v>
      </c>
      <c r="C20" s="11"/>
      <c r="D20" s="6">
        <f t="shared" si="0"/>
        <v>1</v>
      </c>
      <c r="E20" s="11"/>
      <c r="F20" s="11"/>
      <c r="G20" s="11"/>
      <c r="H20" s="11"/>
      <c r="I20" s="11"/>
      <c r="J20" s="11"/>
      <c r="K20" s="10"/>
      <c r="L20" s="10"/>
      <c r="M20" s="10"/>
    </row>
    <row r="21" spans="1:13" s="2" customFormat="1" x14ac:dyDescent="0.2">
      <c r="A21" s="2" t="s">
        <v>96</v>
      </c>
      <c r="B21" s="6">
        <v>21</v>
      </c>
      <c r="C21" s="6">
        <v>5</v>
      </c>
      <c r="D21" s="6">
        <f t="shared" si="0"/>
        <v>23.5</v>
      </c>
      <c r="E21" s="6">
        <v>3</v>
      </c>
      <c r="F21" s="6">
        <v>4</v>
      </c>
      <c r="G21" s="6"/>
      <c r="H21" s="6"/>
      <c r="I21" s="6"/>
      <c r="J21" s="6">
        <v>2</v>
      </c>
    </row>
    <row r="22" spans="1:13" s="2" customFormat="1" x14ac:dyDescent="0.2">
      <c r="A22" s="2" t="s">
        <v>97</v>
      </c>
      <c r="B22" s="6">
        <v>8</v>
      </c>
      <c r="C22" s="6">
        <v>2</v>
      </c>
      <c r="D22" s="6">
        <f t="shared" si="0"/>
        <v>9</v>
      </c>
      <c r="E22" s="6"/>
      <c r="F22" s="6"/>
      <c r="G22" s="6"/>
      <c r="H22" s="6"/>
      <c r="I22" s="6">
        <v>1</v>
      </c>
      <c r="J22" s="6">
        <v>4</v>
      </c>
    </row>
    <row r="23" spans="1:13" s="2" customFormat="1" x14ac:dyDescent="0.2">
      <c r="A23" s="2" t="s">
        <v>98</v>
      </c>
      <c r="B23" s="6">
        <v>3</v>
      </c>
      <c r="C23" s="6">
        <v>3</v>
      </c>
      <c r="D23" s="6">
        <f t="shared" si="0"/>
        <v>4.5</v>
      </c>
      <c r="E23" s="6"/>
      <c r="F23" s="6"/>
      <c r="G23" s="6"/>
      <c r="H23" s="6"/>
      <c r="I23" s="6"/>
      <c r="J23" s="6">
        <v>1</v>
      </c>
    </row>
    <row r="24" spans="1:13" s="2" customFormat="1" x14ac:dyDescent="0.2">
      <c r="A24" s="2" t="s">
        <v>99</v>
      </c>
      <c r="B24" s="11">
        <v>1</v>
      </c>
      <c r="C24" s="11"/>
      <c r="D24" s="6">
        <f t="shared" si="0"/>
        <v>1</v>
      </c>
      <c r="E24" s="11"/>
      <c r="F24" s="11"/>
      <c r="G24" s="11"/>
      <c r="H24" s="11"/>
      <c r="I24" s="11"/>
      <c r="J24" s="11"/>
      <c r="K24" s="10"/>
      <c r="L24" s="10"/>
      <c r="M24" s="10"/>
    </row>
    <row r="25" spans="1:13" s="2" customFormat="1" x14ac:dyDescent="0.2">
      <c r="A25" s="2" t="s">
        <v>100</v>
      </c>
      <c r="B25" s="11">
        <v>1</v>
      </c>
      <c r="C25" s="11"/>
      <c r="D25" s="6">
        <f t="shared" si="0"/>
        <v>1</v>
      </c>
      <c r="E25" s="11"/>
      <c r="F25" s="11"/>
      <c r="G25" s="11"/>
      <c r="H25" s="11"/>
      <c r="I25" s="11"/>
      <c r="J25" s="11">
        <v>1</v>
      </c>
      <c r="K25" s="10"/>
      <c r="L25" s="10"/>
      <c r="M25" s="10"/>
    </row>
    <row r="26" spans="1:13" s="2" customFormat="1" x14ac:dyDescent="0.2">
      <c r="A26" s="2" t="s">
        <v>101</v>
      </c>
      <c r="B26" s="6">
        <v>3</v>
      </c>
      <c r="C26" s="6">
        <v>1</v>
      </c>
      <c r="D26" s="6">
        <f t="shared" si="0"/>
        <v>3.5</v>
      </c>
      <c r="E26" s="6"/>
      <c r="F26" s="6"/>
      <c r="G26" s="6"/>
      <c r="H26" s="6"/>
      <c r="I26" s="6"/>
      <c r="J26" s="6">
        <v>1</v>
      </c>
    </row>
    <row r="27" spans="1:13" s="2" customFormat="1" x14ac:dyDescent="0.2">
      <c r="A27" s="2" t="s">
        <v>77</v>
      </c>
      <c r="B27" s="6">
        <v>1</v>
      </c>
      <c r="C27" s="6"/>
      <c r="D27" s="6">
        <f t="shared" si="0"/>
        <v>1</v>
      </c>
      <c r="E27" s="6"/>
      <c r="F27" s="6"/>
      <c r="G27" s="6"/>
      <c r="H27" s="6"/>
      <c r="I27" s="6"/>
      <c r="J27" s="6"/>
    </row>
    <row r="28" spans="1:13" s="2" customFormat="1" x14ac:dyDescent="0.2">
      <c r="A28" s="2" t="s">
        <v>105</v>
      </c>
      <c r="B28" s="6">
        <v>2</v>
      </c>
      <c r="C28" s="6">
        <v>3</v>
      </c>
      <c r="D28" s="6">
        <f t="shared" si="0"/>
        <v>3.5</v>
      </c>
      <c r="E28" s="6">
        <v>1</v>
      </c>
      <c r="F28" s="6">
        <v>1</v>
      </c>
      <c r="G28" s="6"/>
      <c r="H28" s="6"/>
      <c r="I28" s="6"/>
      <c r="J28" s="6"/>
    </row>
    <row r="29" spans="1:13" s="2" customFormat="1" x14ac:dyDescent="0.2">
      <c r="A29" s="2" t="s">
        <v>109</v>
      </c>
      <c r="B29" s="6">
        <v>1</v>
      </c>
      <c r="C29" s="6"/>
      <c r="D29" s="6">
        <f>B29+(C29/2)</f>
        <v>1</v>
      </c>
      <c r="E29" s="6"/>
      <c r="F29" s="6"/>
      <c r="G29" s="6"/>
      <c r="H29" s="6"/>
      <c r="I29" s="6"/>
      <c r="J29" s="6"/>
    </row>
    <row r="30" spans="1:13" s="2" customFormat="1" x14ac:dyDescent="0.2">
      <c r="A30" s="2" t="s">
        <v>110</v>
      </c>
      <c r="B30" s="6">
        <v>2</v>
      </c>
      <c r="C30" s="6"/>
      <c r="D30" s="6">
        <f t="shared" si="0"/>
        <v>2</v>
      </c>
      <c r="E30" s="6"/>
      <c r="F30" s="6"/>
      <c r="G30" s="6"/>
      <c r="H30" s="6"/>
      <c r="I30" s="6"/>
      <c r="J30" s="6"/>
    </row>
    <row r="31" spans="1:13" s="2" customFormat="1" x14ac:dyDescent="0.2">
      <c r="B31" s="6"/>
      <c r="C31" s="6"/>
      <c r="D31" s="6">
        <f t="shared" si="0"/>
        <v>0</v>
      </c>
      <c r="E31" s="6"/>
      <c r="F31" s="6"/>
      <c r="G31" s="6"/>
      <c r="H31" s="6"/>
      <c r="I31" s="6"/>
      <c r="J31" s="6"/>
    </row>
    <row r="32" spans="1:13" s="2" customFormat="1" x14ac:dyDescent="0.2">
      <c r="B32" s="6"/>
      <c r="C32" s="6"/>
      <c r="D32" s="6">
        <f t="shared" si="0"/>
        <v>0</v>
      </c>
      <c r="E32" s="6"/>
      <c r="F32" s="6"/>
      <c r="G32" s="6"/>
      <c r="H32" s="6"/>
      <c r="I32" s="6"/>
      <c r="J32" s="6"/>
    </row>
    <row r="33" spans="1:13" s="2" customFormat="1" x14ac:dyDescent="0.2">
      <c r="B33" s="6"/>
      <c r="C33" s="6"/>
      <c r="D33" s="6">
        <f t="shared" si="0"/>
        <v>0</v>
      </c>
      <c r="E33" s="6"/>
      <c r="F33" s="6"/>
      <c r="G33" s="6"/>
      <c r="H33" s="6"/>
      <c r="I33" s="6"/>
      <c r="J33" s="6"/>
    </row>
    <row r="34" spans="1:13" s="2" customFormat="1" x14ac:dyDescent="0.2">
      <c r="B34" s="6"/>
      <c r="C34" s="6"/>
      <c r="D34" s="6">
        <f t="shared" si="0"/>
        <v>0</v>
      </c>
      <c r="E34" s="6"/>
      <c r="F34" s="6"/>
      <c r="G34" s="6"/>
      <c r="H34" s="6"/>
      <c r="I34" s="6"/>
      <c r="J34" s="6"/>
    </row>
    <row r="35" spans="1:13" s="2" customFormat="1" x14ac:dyDescent="0.2">
      <c r="B35" s="6"/>
      <c r="C35" s="6"/>
      <c r="D35" s="6">
        <f t="shared" si="0"/>
        <v>0</v>
      </c>
      <c r="E35" s="6"/>
      <c r="F35" s="6"/>
      <c r="G35" s="6"/>
      <c r="H35" s="6"/>
      <c r="I35" s="6"/>
      <c r="J35" s="6"/>
    </row>
    <row r="36" spans="1:13" s="2" customFormat="1" x14ac:dyDescent="0.2">
      <c r="A36" s="10"/>
      <c r="B36" s="4"/>
      <c r="C36" s="4"/>
      <c r="D36" s="6">
        <f t="shared" si="0"/>
        <v>0</v>
      </c>
      <c r="E36" s="4"/>
      <c r="F36" s="4"/>
      <c r="G36" s="4"/>
      <c r="H36" s="4"/>
      <c r="I36" s="4"/>
      <c r="J36" s="4"/>
      <c r="K36"/>
      <c r="L36"/>
      <c r="M36"/>
    </row>
    <row r="37" spans="1:13" s="2" customFormat="1" x14ac:dyDescent="0.2">
      <c r="B37" s="4"/>
      <c r="C37" s="4"/>
      <c r="D37" s="6">
        <f t="shared" si="0"/>
        <v>0</v>
      </c>
      <c r="E37" s="4"/>
      <c r="F37" s="4"/>
      <c r="G37" s="4"/>
      <c r="H37" s="4"/>
      <c r="I37" s="4"/>
      <c r="J37" s="4"/>
      <c r="K37"/>
      <c r="L37"/>
      <c r="M37"/>
    </row>
    <row r="38" spans="1:13" x14ac:dyDescent="0.2">
      <c r="A38" s="2"/>
      <c r="B38" s="6"/>
      <c r="C38" s="6"/>
      <c r="D38" s="6">
        <f t="shared" si="0"/>
        <v>0</v>
      </c>
      <c r="E38" s="6"/>
      <c r="F38" s="6"/>
      <c r="G38" s="6"/>
      <c r="H38" s="6"/>
      <c r="I38" s="6"/>
      <c r="J38" s="6"/>
      <c r="K38" s="2"/>
      <c r="L38" s="2"/>
      <c r="M38" s="2"/>
    </row>
    <row r="39" spans="1:13" s="2" customFormat="1" x14ac:dyDescent="0.2">
      <c r="A39" s="2" t="s">
        <v>16</v>
      </c>
      <c r="B39" s="6">
        <f>SUM(B7:B38)</f>
        <v>441</v>
      </c>
      <c r="C39" s="6">
        <f>SUM(C7:C38)</f>
        <v>234</v>
      </c>
      <c r="D39" s="6">
        <f t="shared" si="0"/>
        <v>558</v>
      </c>
      <c r="E39" s="6">
        <f>SUM(E6:E38)</f>
        <v>11</v>
      </c>
      <c r="F39" s="6">
        <f>SUM(F6:F38)</f>
        <v>36</v>
      </c>
      <c r="G39" s="6">
        <f>SUM(G6:G38)</f>
        <v>9</v>
      </c>
      <c r="H39" s="6">
        <f>SUM(H6:H38)</f>
        <v>7</v>
      </c>
      <c r="I39" s="6">
        <f>SUM(I5:I38)</f>
        <v>20</v>
      </c>
      <c r="J39" s="6">
        <f>SUM(J6:J38)</f>
        <v>77</v>
      </c>
      <c r="K39" s="2">
        <f>SUM(K6:K38)</f>
        <v>0</v>
      </c>
      <c r="L39" s="2">
        <f>SUM(L6:L38)</f>
        <v>3</v>
      </c>
    </row>
    <row r="44" spans="1:13" s="6" customFormat="1" x14ac:dyDescent="0.2">
      <c r="A44" s="8" t="s">
        <v>36</v>
      </c>
      <c r="D44" s="6" t="s">
        <v>22</v>
      </c>
      <c r="E44" s="6" t="s">
        <v>2</v>
      </c>
      <c r="F44" s="6" t="s">
        <v>4</v>
      </c>
      <c r="G44" s="6" t="s">
        <v>23</v>
      </c>
    </row>
    <row r="45" spans="1:13" s="4" customFormat="1" x14ac:dyDescent="0.2">
      <c r="D45" s="4">
        <v>351</v>
      </c>
      <c r="E45" s="4">
        <v>1286</v>
      </c>
      <c r="F45" s="4">
        <f>(E45/D45)</f>
        <v>3.6638176638176638</v>
      </c>
      <c r="G45" s="4">
        <v>14</v>
      </c>
    </row>
    <row r="46" spans="1:13" s="4" customFormat="1" x14ac:dyDescent="0.2"/>
    <row r="47" spans="1:13" s="6" customFormat="1" x14ac:dyDescent="0.2">
      <c r="A47" s="8" t="s">
        <v>37</v>
      </c>
      <c r="D47" s="6" t="s">
        <v>1</v>
      </c>
      <c r="E47" s="6" t="s">
        <v>6</v>
      </c>
      <c r="F47" s="6" t="s">
        <v>7</v>
      </c>
      <c r="G47" s="6" t="s">
        <v>2</v>
      </c>
      <c r="H47" s="6" t="s">
        <v>35</v>
      </c>
    </row>
    <row r="48" spans="1:13" s="6" customFormat="1" x14ac:dyDescent="0.2">
      <c r="D48" s="6">
        <v>182</v>
      </c>
      <c r="E48" s="6">
        <v>81</v>
      </c>
      <c r="F48" s="6">
        <f>(E48/D48*100)</f>
        <v>44.505494505494504</v>
      </c>
      <c r="G48" s="6">
        <v>953</v>
      </c>
      <c r="H48" s="6">
        <v>6</v>
      </c>
    </row>
    <row r="49" spans="1:11" s="2" customFormat="1" x14ac:dyDescent="0.2"/>
    <row r="50" spans="1:11" s="2" customFormat="1" x14ac:dyDescent="0.2">
      <c r="A50" s="2" t="s">
        <v>56</v>
      </c>
      <c r="B50" s="2" t="s">
        <v>81</v>
      </c>
      <c r="C50" s="2" t="s">
        <v>80</v>
      </c>
    </row>
    <row r="51" spans="1:11" s="4" customFormat="1" x14ac:dyDescent="0.2">
      <c r="B51" s="4">
        <v>12</v>
      </c>
      <c r="C51" s="4">
        <v>22</v>
      </c>
    </row>
    <row r="53" spans="1:11" x14ac:dyDescent="0.2">
      <c r="A53" s="2" t="s">
        <v>54</v>
      </c>
      <c r="B53" s="10" t="s">
        <v>0</v>
      </c>
      <c r="D53" s="10" t="s">
        <v>5</v>
      </c>
      <c r="E53" s="9" t="s">
        <v>16</v>
      </c>
      <c r="F53" s="9"/>
      <c r="G53" s="2" t="s">
        <v>55</v>
      </c>
      <c r="J53" s="10" t="s">
        <v>63</v>
      </c>
    </row>
    <row r="54" spans="1:11" x14ac:dyDescent="0.2">
      <c r="A54" s="2" t="s">
        <v>20</v>
      </c>
      <c r="B54">
        <v>1858</v>
      </c>
      <c r="D54">
        <v>1637</v>
      </c>
      <c r="E54">
        <f>(B54+D54)</f>
        <v>3495</v>
      </c>
      <c r="G54">
        <v>304</v>
      </c>
      <c r="J54" s="13">
        <v>594</v>
      </c>
      <c r="K54" s="13"/>
    </row>
    <row r="55" spans="1:11" x14ac:dyDescent="0.2">
      <c r="A55" s="2" t="s">
        <v>21</v>
      </c>
      <c r="B55">
        <f>(E45)</f>
        <v>1286</v>
      </c>
      <c r="D55">
        <f>(G48)</f>
        <v>953</v>
      </c>
      <c r="E55">
        <f>(B55+D55)</f>
        <v>2239</v>
      </c>
      <c r="G55">
        <v>189</v>
      </c>
      <c r="J55" s="13">
        <v>533</v>
      </c>
      <c r="K55" s="13"/>
    </row>
    <row r="58" spans="1:11" x14ac:dyDescent="0.2">
      <c r="A58" s="2"/>
    </row>
    <row r="59" spans="1:11" x14ac:dyDescent="0.2">
      <c r="A59" s="2"/>
    </row>
    <row r="60" spans="1:11" x14ac:dyDescent="0.2">
      <c r="A60" s="2"/>
    </row>
    <row r="61" spans="1:11" x14ac:dyDescent="0.2">
      <c r="A61" s="2"/>
    </row>
    <row r="62" spans="1:11" x14ac:dyDescent="0.2">
      <c r="A62" s="2"/>
    </row>
    <row r="63" spans="1:11" x14ac:dyDescent="0.2">
      <c r="A63" s="2"/>
    </row>
    <row r="64" spans="1:11" x14ac:dyDescent="0.2">
      <c r="A64" s="2"/>
    </row>
    <row r="65" spans="1:1" x14ac:dyDescent="0.2">
      <c r="A65" s="2"/>
    </row>
  </sheetData>
  <mergeCells count="2">
    <mergeCell ref="J54:K54"/>
    <mergeCell ref="J55:K55"/>
  </mergeCells>
  <phoneticPr fontId="4" type="noConversion"/>
  <pageMargins left="0.2" right="0.25" top="0.25" bottom="0.2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Offense </vt:lpstr>
      <vt:lpstr>Defense </vt:lpstr>
    </vt:vector>
  </TitlesOfParts>
  <Company>HCS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 Favero</dc:creator>
  <cp:lastModifiedBy>Tech Dept</cp:lastModifiedBy>
  <cp:lastPrinted>2017-11-06T22:27:40Z</cp:lastPrinted>
  <dcterms:created xsi:type="dcterms:W3CDTF">2008-08-25T01:23:39Z</dcterms:created>
  <dcterms:modified xsi:type="dcterms:W3CDTF">2017-12-03T16:25:01Z</dcterms:modified>
</cp:coreProperties>
</file>