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favero\Desktop\2018\"/>
    </mc:Choice>
  </mc:AlternateContent>
  <bookViews>
    <workbookView xWindow="480" yWindow="510" windowWidth="11250" windowHeight="4845" activeTab="1"/>
  </bookViews>
  <sheets>
    <sheet name="Offense " sheetId="1" r:id="rId1"/>
    <sheet name="Defense " sheetId="2" r:id="rId2"/>
  </sheets>
  <calcPr calcId="152511"/>
</workbook>
</file>

<file path=xl/calcChain.xml><?xml version="1.0" encoding="utf-8"?>
<calcChain xmlns="http://schemas.openxmlformats.org/spreadsheetml/2006/main">
  <c r="G16" i="1" l="1"/>
  <c r="G15" i="1"/>
  <c r="G14" i="1"/>
  <c r="G13" i="1"/>
  <c r="G12" i="1"/>
  <c r="E17" i="1"/>
  <c r="C17" i="1"/>
  <c r="G10" i="1"/>
  <c r="G9" i="1"/>
  <c r="G11" i="1"/>
  <c r="I17" i="1"/>
  <c r="G20" i="1"/>
  <c r="G23" i="1"/>
  <c r="C24" i="1"/>
  <c r="E24" i="1"/>
  <c r="H24" i="1"/>
  <c r="I24" i="1"/>
  <c r="J24" i="1"/>
  <c r="G25" i="1"/>
  <c r="G24" i="1" l="1"/>
  <c r="G17" i="1"/>
  <c r="D55" i="2" l="1"/>
  <c r="E38" i="1"/>
  <c r="G6" i="1" l="1"/>
  <c r="D6" i="2" l="1"/>
  <c r="D7" i="2"/>
  <c r="D8" i="2"/>
  <c r="D9" i="2"/>
  <c r="D10" i="2"/>
  <c r="D11" i="2"/>
  <c r="D12" i="2"/>
  <c r="D13" i="2"/>
  <c r="D14" i="2"/>
  <c r="D15" i="2"/>
  <c r="D16" i="2"/>
  <c r="D17" i="2"/>
  <c r="D18" i="2"/>
  <c r="D19" i="2"/>
  <c r="D20" i="2"/>
  <c r="D21" i="2"/>
  <c r="D22" i="2"/>
  <c r="D23" i="2"/>
  <c r="D24" i="2"/>
  <c r="D25" i="2"/>
  <c r="D26" i="2"/>
  <c r="D27" i="2"/>
  <c r="D28" i="2"/>
  <c r="D29" i="2"/>
  <c r="D30" i="2"/>
  <c r="D31" i="2"/>
  <c r="D32" i="2"/>
  <c r="D33" i="2"/>
  <c r="D34" i="2"/>
  <c r="D35" i="2"/>
  <c r="D36" i="2"/>
  <c r="D37" i="2"/>
  <c r="D38" i="2"/>
  <c r="B39" i="2"/>
  <c r="C39" i="2"/>
  <c r="E39" i="2"/>
  <c r="F39" i="2"/>
  <c r="G39" i="2"/>
  <c r="H39" i="2"/>
  <c r="I39" i="2"/>
  <c r="J39" i="2"/>
  <c r="K39" i="2"/>
  <c r="L39" i="2"/>
  <c r="F45" i="2"/>
  <c r="F48" i="2"/>
  <c r="E54" i="2"/>
  <c r="B55" i="2"/>
  <c r="E55" i="2" s="1"/>
  <c r="G4" i="1"/>
  <c r="G8" i="1"/>
  <c r="G27" i="1"/>
  <c r="G30" i="1"/>
  <c r="G31" i="1"/>
  <c r="G32" i="1"/>
  <c r="G33" i="1"/>
  <c r="G34" i="1"/>
  <c r="G35" i="1"/>
  <c r="G36" i="1"/>
  <c r="G37" i="1"/>
  <c r="C38" i="1"/>
  <c r="I38" i="1"/>
  <c r="G42" i="1"/>
  <c r="G44" i="1"/>
  <c r="G46" i="1"/>
  <c r="G47" i="1"/>
  <c r="F49" i="1"/>
  <c r="F50" i="1"/>
  <c r="F51" i="1"/>
  <c r="F52" i="1"/>
  <c r="G54" i="1"/>
  <c r="G55" i="1"/>
  <c r="G56" i="1"/>
  <c r="G57" i="1"/>
  <c r="G58" i="1"/>
  <c r="G59" i="1"/>
  <c r="G60" i="1"/>
  <c r="D39" i="2" l="1"/>
  <c r="G38" i="1"/>
</calcChain>
</file>

<file path=xl/sharedStrings.xml><?xml version="1.0" encoding="utf-8"?>
<sst xmlns="http://schemas.openxmlformats.org/spreadsheetml/2006/main" count="175" uniqueCount="117">
  <si>
    <t>Rushing</t>
  </si>
  <si>
    <t>Attempts</t>
  </si>
  <si>
    <t>Yards</t>
  </si>
  <si>
    <t>Player</t>
  </si>
  <si>
    <t>Average</t>
  </si>
  <si>
    <t>Passing</t>
  </si>
  <si>
    <t xml:space="preserve">Completions </t>
  </si>
  <si>
    <t>Comp %</t>
  </si>
  <si>
    <t>Receiving</t>
  </si>
  <si>
    <t>Catches</t>
  </si>
  <si>
    <t>Yards per Catch</t>
  </si>
  <si>
    <t>Defense</t>
  </si>
  <si>
    <t>Caused</t>
  </si>
  <si>
    <t>Tackle</t>
  </si>
  <si>
    <t xml:space="preserve">Solo </t>
  </si>
  <si>
    <t xml:space="preserve">Assisted </t>
  </si>
  <si>
    <t>Total</t>
  </si>
  <si>
    <t>Pass</t>
  </si>
  <si>
    <t>Fumble</t>
  </si>
  <si>
    <t>Player Name</t>
  </si>
  <si>
    <t>For</t>
  </si>
  <si>
    <t>Against</t>
  </si>
  <si>
    <t>Rushes</t>
  </si>
  <si>
    <t>TD's</t>
  </si>
  <si>
    <t>Special Teams</t>
  </si>
  <si>
    <t>Punting</t>
  </si>
  <si>
    <t>Kick-Off</t>
  </si>
  <si>
    <t>Punt Return</t>
  </si>
  <si>
    <t>Fair Catch</t>
  </si>
  <si>
    <t>Kickoff Return</t>
  </si>
  <si>
    <t>Kicking</t>
  </si>
  <si>
    <t>Xtra Point</t>
  </si>
  <si>
    <t>Long</t>
  </si>
  <si>
    <t>Field Goal</t>
  </si>
  <si>
    <t>Touch Back</t>
  </si>
  <si>
    <t>Td's</t>
  </si>
  <si>
    <t>Oppossing Running Backs</t>
  </si>
  <si>
    <t>Oppossing Quarter Backs</t>
  </si>
  <si>
    <t>INT</t>
  </si>
  <si>
    <t>Inter-</t>
  </si>
  <si>
    <t>ception</t>
  </si>
  <si>
    <t>Break-up</t>
  </si>
  <si>
    <t>Sack</t>
  </si>
  <si>
    <t>TFL</t>
  </si>
  <si>
    <t>TD</t>
  </si>
  <si>
    <t>Kick To</t>
  </si>
  <si>
    <t>Ave Start</t>
  </si>
  <si>
    <t>Fbl</t>
  </si>
  <si>
    <t>Blocks</t>
  </si>
  <si>
    <t>FG</t>
  </si>
  <si>
    <t>Punt</t>
  </si>
  <si>
    <t>PAT</t>
  </si>
  <si>
    <t>Recov</t>
  </si>
  <si>
    <t>HM</t>
  </si>
  <si>
    <t>Total Yards</t>
  </si>
  <si>
    <t>Total Points</t>
  </si>
  <si>
    <t>Turnovers</t>
  </si>
  <si>
    <t>2pt</t>
  </si>
  <si>
    <t>Safety</t>
  </si>
  <si>
    <t>Completions</t>
  </si>
  <si>
    <t>Plays</t>
  </si>
  <si>
    <t>Cameron Becker</t>
  </si>
  <si>
    <t>FBL</t>
  </si>
  <si>
    <t>Josh Penn</t>
  </si>
  <si>
    <t>Reaco Dalton</t>
  </si>
  <si>
    <t>Totals</t>
  </si>
  <si>
    <t>Logan George</t>
  </si>
  <si>
    <t>Them</t>
  </si>
  <si>
    <t>Us</t>
  </si>
  <si>
    <t>Corey Osborne</t>
  </si>
  <si>
    <t>Jordan Holiday</t>
  </si>
  <si>
    <t>Tavion Gravely</t>
  </si>
  <si>
    <t>Dorien Green</t>
  </si>
  <si>
    <t>Takoma Kidd</t>
  </si>
  <si>
    <t>Caleb Wray</t>
  </si>
  <si>
    <t>Malcolm Ross</t>
  </si>
  <si>
    <t>Dedric Hayden</t>
  </si>
  <si>
    <t>Louis Taylor</t>
  </si>
  <si>
    <t>Khadeem Mbacke</t>
  </si>
  <si>
    <t>Lando Morris</t>
  </si>
  <si>
    <t>Russell Morrison</t>
  </si>
  <si>
    <t>Lanta Estes</t>
  </si>
  <si>
    <t>Noah Martin</t>
  </si>
  <si>
    <t>Freddie Roberts</t>
  </si>
  <si>
    <t>Loius Taylor</t>
  </si>
  <si>
    <t>Dryus Hairston</t>
  </si>
  <si>
    <t>Jakeel Dalton</t>
  </si>
  <si>
    <t>Drew Santoemma</t>
  </si>
  <si>
    <t>Datallion Ziglar</t>
  </si>
  <si>
    <t>Jacob Kerrick</t>
  </si>
  <si>
    <t>Ty Grant</t>
  </si>
  <si>
    <t>Adrian Hylton</t>
  </si>
  <si>
    <t>Isaiah Neal</t>
  </si>
  <si>
    <t>Isaac Ellison</t>
  </si>
  <si>
    <t>Made</t>
  </si>
  <si>
    <t>Detallion Ziglar</t>
  </si>
  <si>
    <t>Nick Estes</t>
  </si>
  <si>
    <t>Marcus Esdaile</t>
  </si>
  <si>
    <t>Isiah Neal</t>
  </si>
  <si>
    <t>Magna Vista Statistics 2018</t>
  </si>
  <si>
    <t>Dakavis Preston</t>
  </si>
  <si>
    <t>Freddy Roberts</t>
  </si>
  <si>
    <t>Josh Foster</t>
  </si>
  <si>
    <t>Jordan Dodson</t>
  </si>
  <si>
    <t>Inside 20</t>
  </si>
  <si>
    <t>Inside 5</t>
  </si>
  <si>
    <t>Missed</t>
  </si>
  <si>
    <t>26,23</t>
  </si>
  <si>
    <t>Ja Dalton</t>
  </si>
  <si>
    <t>Dorian Green</t>
  </si>
  <si>
    <t>DaKavis Preston</t>
  </si>
  <si>
    <t>Rion Martin</t>
  </si>
  <si>
    <t>Trevor Martin</t>
  </si>
  <si>
    <t>Kylan Brown</t>
  </si>
  <si>
    <t>Jeffery Medley</t>
  </si>
  <si>
    <t>0--3</t>
  </si>
  <si>
    <t>20--26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</si>
</sst>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0"/>
      <name val="Arial"/>
    </font>
    <font>
      <b/>
      <sz val="16"/>
      <name val="Arial"/>
      <family val="2"/>
    </font>
    <font>
      <b/>
      <sz val="10"/>
      <name val="Arial"/>
      <family val="2"/>
    </font>
    <font>
      <b/>
      <sz val="12"/>
      <name val="Arial"/>
      <family val="2"/>
    </font>
    <font>
      <sz val="8"/>
      <name val="Arial"/>
      <family val="2"/>
    </font>
    <font>
      <b/>
      <sz val="20"/>
      <name val="Arial"/>
      <family val="2"/>
    </font>
    <font>
      <b/>
      <sz val="14"/>
      <name val="Arial"/>
      <family val="2"/>
    </font>
    <font>
      <sz val="10"/>
      <name val="Arial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0" fillId="0" borderId="0" xfId="0" applyAlignment="1">
      <alignment horizontal="center"/>
    </xf>
    <xf numFmtId="0" fontId="5" fillId="0" borderId="0" xfId="0" applyFont="1"/>
    <xf numFmtId="0" fontId="2" fillId="0" borderId="0" xfId="0" applyFont="1" applyAlignment="1">
      <alignment horizontal="center"/>
    </xf>
    <xf numFmtId="0" fontId="6" fillId="0" borderId="0" xfId="0" applyFont="1"/>
    <xf numFmtId="0" fontId="2" fillId="0" borderId="0" xfId="0" applyFont="1" applyAlignment="1">
      <alignment horizontal="left"/>
    </xf>
    <xf numFmtId="0" fontId="8" fillId="0" borderId="0" xfId="0" applyFont="1"/>
    <xf numFmtId="0" fontId="7" fillId="0" borderId="0" xfId="0" applyFont="1"/>
    <xf numFmtId="0" fontId="7" fillId="0" borderId="0" xfId="0" applyFont="1" applyAlignment="1">
      <alignment horizontal="center"/>
    </xf>
    <xf numFmtId="16" fontId="2" fillId="0" borderId="0" xfId="0" applyNumberFormat="1" applyFont="1"/>
    <xf numFmtId="0" fontId="0" fillId="0" borderId="0" xfId="0" applyAlignmen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68"/>
  <sheetViews>
    <sheetView workbookViewId="0">
      <selection activeCell="B6" sqref="B6"/>
    </sheetView>
  </sheetViews>
  <sheetFormatPr defaultRowHeight="12.75" x14ac:dyDescent="0.2"/>
  <cols>
    <col min="8" max="8" width="8.42578125" customWidth="1"/>
  </cols>
  <sheetData>
    <row r="1" spans="1:11" s="5" customFormat="1" ht="26.25" x14ac:dyDescent="0.4">
      <c r="E1" s="5" t="s">
        <v>99</v>
      </c>
    </row>
    <row r="2" spans="1:11" ht="15.75" x14ac:dyDescent="0.25">
      <c r="A2" s="3" t="s">
        <v>0</v>
      </c>
    </row>
    <row r="3" spans="1:11" s="2" customFormat="1" x14ac:dyDescent="0.2">
      <c r="A3" s="2" t="s">
        <v>3</v>
      </c>
      <c r="C3" s="6" t="s">
        <v>1</v>
      </c>
      <c r="D3" s="6"/>
      <c r="E3" s="6" t="s">
        <v>2</v>
      </c>
      <c r="F3" s="6"/>
      <c r="G3" s="6" t="s">
        <v>4</v>
      </c>
      <c r="I3" s="6" t="s">
        <v>44</v>
      </c>
      <c r="J3" s="6" t="s">
        <v>47</v>
      </c>
      <c r="K3" s="2" t="s">
        <v>57</v>
      </c>
    </row>
    <row r="4" spans="1:11" x14ac:dyDescent="0.2">
      <c r="A4" s="10" t="s">
        <v>83</v>
      </c>
      <c r="C4" s="4">
        <v>34</v>
      </c>
      <c r="D4" s="4"/>
      <c r="E4" s="4">
        <v>153</v>
      </c>
      <c r="F4" s="4"/>
      <c r="G4" s="4">
        <f>E4/C4</f>
        <v>4.5</v>
      </c>
      <c r="I4" s="4">
        <v>1</v>
      </c>
      <c r="J4" s="4"/>
    </row>
    <row r="5" spans="1:11" x14ac:dyDescent="0.2">
      <c r="A5" s="10" t="s">
        <v>87</v>
      </c>
      <c r="C5" s="4">
        <v>4</v>
      </c>
      <c r="D5" s="4"/>
      <c r="E5" s="4">
        <v>11</v>
      </c>
      <c r="F5" s="4"/>
      <c r="G5" s="4">
        <v>2</v>
      </c>
      <c r="I5" s="4"/>
      <c r="J5" s="4"/>
    </row>
    <row r="6" spans="1:11" x14ac:dyDescent="0.2">
      <c r="A6" s="10" t="s">
        <v>84</v>
      </c>
      <c r="C6" s="4">
        <v>107</v>
      </c>
      <c r="D6" s="4"/>
      <c r="E6" s="4">
        <v>480</v>
      </c>
      <c r="F6" s="4"/>
      <c r="G6" s="4">
        <f>+E6/C6</f>
        <v>4.4859813084112146</v>
      </c>
      <c r="I6" s="4">
        <v>9</v>
      </c>
      <c r="J6" s="4">
        <v>1</v>
      </c>
    </row>
    <row r="7" spans="1:11" x14ac:dyDescent="0.2">
      <c r="A7" s="10" t="s">
        <v>89</v>
      </c>
      <c r="C7" s="4">
        <v>1</v>
      </c>
      <c r="D7" s="4"/>
      <c r="E7" s="4">
        <v>65</v>
      </c>
      <c r="F7" s="4"/>
      <c r="G7" s="4">
        <v>65</v>
      </c>
      <c r="I7" s="4">
        <v>1</v>
      </c>
      <c r="J7" s="4"/>
    </row>
    <row r="8" spans="1:11" x14ac:dyDescent="0.2">
      <c r="A8" s="10" t="s">
        <v>85</v>
      </c>
      <c r="C8" s="4">
        <v>84</v>
      </c>
      <c r="D8" s="4"/>
      <c r="E8" s="4">
        <v>247</v>
      </c>
      <c r="F8" s="4"/>
      <c r="G8" s="4">
        <f>(E8/C8)</f>
        <v>2.9404761904761907</v>
      </c>
      <c r="I8" s="4">
        <v>4</v>
      </c>
      <c r="J8" s="4">
        <v>2</v>
      </c>
    </row>
    <row r="9" spans="1:11" x14ac:dyDescent="0.2">
      <c r="A9" s="10" t="s">
        <v>86</v>
      </c>
      <c r="C9" s="4">
        <v>82</v>
      </c>
      <c r="D9" s="4"/>
      <c r="E9" s="4">
        <v>412</v>
      </c>
      <c r="F9" s="4"/>
      <c r="G9" s="4">
        <f>(E9/C9)</f>
        <v>5.024390243902439</v>
      </c>
      <c r="I9" s="4">
        <v>4</v>
      </c>
      <c r="J9" s="4">
        <v>2</v>
      </c>
    </row>
    <row r="10" spans="1:11" x14ac:dyDescent="0.2">
      <c r="A10" s="10" t="s">
        <v>110</v>
      </c>
      <c r="C10" s="4">
        <v>26</v>
      </c>
      <c r="D10" s="4"/>
      <c r="E10" s="4">
        <v>75</v>
      </c>
      <c r="F10" s="4"/>
      <c r="G10" s="4">
        <f>E10/C10</f>
        <v>2.8846153846153846</v>
      </c>
      <c r="I10" s="4">
        <v>1</v>
      </c>
      <c r="J10" s="4">
        <v>1</v>
      </c>
    </row>
    <row r="11" spans="1:11" s="2" customFormat="1" x14ac:dyDescent="0.2">
      <c r="A11" s="10" t="s">
        <v>98</v>
      </c>
      <c r="B11"/>
      <c r="C11" s="4">
        <v>7</v>
      </c>
      <c r="D11" s="4"/>
      <c r="E11" s="4">
        <v>51</v>
      </c>
      <c r="F11" s="4"/>
      <c r="G11" s="4">
        <f>(E11/C11)</f>
        <v>7.2857142857142856</v>
      </c>
      <c r="H11"/>
      <c r="I11" s="4"/>
      <c r="J11" s="4"/>
    </row>
    <row r="12" spans="1:11" s="2" customFormat="1" x14ac:dyDescent="0.2">
      <c r="A12" s="10" t="s">
        <v>102</v>
      </c>
      <c r="B12"/>
      <c r="C12" s="4">
        <v>4</v>
      </c>
      <c r="D12" s="4"/>
      <c r="E12" s="4">
        <v>32</v>
      </c>
      <c r="F12" s="4"/>
      <c r="G12" s="4">
        <f t="shared" ref="G12:G17" si="0">E12/C12</f>
        <v>8</v>
      </c>
      <c r="H12"/>
      <c r="I12" s="4"/>
      <c r="J12" s="4"/>
    </row>
    <row r="13" spans="1:11" s="2" customFormat="1" x14ac:dyDescent="0.2">
      <c r="A13" s="10" t="s">
        <v>112</v>
      </c>
      <c r="B13"/>
      <c r="C13" s="4">
        <v>4</v>
      </c>
      <c r="D13" s="4"/>
      <c r="E13" s="4">
        <v>15</v>
      </c>
      <c r="F13" s="4"/>
      <c r="G13" s="4">
        <f t="shared" si="0"/>
        <v>3.75</v>
      </c>
      <c r="H13"/>
      <c r="I13" s="4"/>
      <c r="J13" s="4"/>
    </row>
    <row r="14" spans="1:11" s="2" customFormat="1" x14ac:dyDescent="0.2">
      <c r="A14" s="10" t="s">
        <v>113</v>
      </c>
      <c r="B14"/>
      <c r="C14" s="4">
        <v>2</v>
      </c>
      <c r="D14" s="4"/>
      <c r="E14" s="4">
        <v>25</v>
      </c>
      <c r="F14" s="4"/>
      <c r="G14" s="4">
        <f t="shared" si="0"/>
        <v>12.5</v>
      </c>
      <c r="H14"/>
      <c r="I14" s="4"/>
      <c r="J14" s="4"/>
    </row>
    <row r="15" spans="1:11" s="2" customFormat="1" x14ac:dyDescent="0.2">
      <c r="A15" s="10" t="s">
        <v>114</v>
      </c>
      <c r="B15"/>
      <c r="C15" s="4">
        <v>1</v>
      </c>
      <c r="D15" s="4"/>
      <c r="E15" s="4">
        <v>3</v>
      </c>
      <c r="F15" s="4"/>
      <c r="G15" s="4">
        <f t="shared" si="0"/>
        <v>3</v>
      </c>
      <c r="H15"/>
      <c r="I15" s="4"/>
      <c r="J15" s="4"/>
    </row>
    <row r="16" spans="1:11" s="2" customFormat="1" x14ac:dyDescent="0.2">
      <c r="A16" s="10" t="s">
        <v>111</v>
      </c>
      <c r="B16"/>
      <c r="C16" s="4">
        <v>5</v>
      </c>
      <c r="D16" s="4"/>
      <c r="E16" s="4">
        <v>-9</v>
      </c>
      <c r="F16" s="4"/>
      <c r="G16" s="4">
        <f t="shared" si="0"/>
        <v>-1.8</v>
      </c>
      <c r="H16"/>
      <c r="I16" s="4"/>
      <c r="J16" s="4"/>
    </row>
    <row r="17" spans="1:13" x14ac:dyDescent="0.2">
      <c r="A17" s="2" t="s">
        <v>16</v>
      </c>
      <c r="B17" s="2"/>
      <c r="C17" s="6">
        <f>SUM(C4:C16)</f>
        <v>361</v>
      </c>
      <c r="D17" s="6"/>
      <c r="E17" s="6">
        <f>SUM(E4:E16)</f>
        <v>1560</v>
      </c>
      <c r="F17" s="6"/>
      <c r="G17" s="6">
        <f t="shared" si="0"/>
        <v>4.3213296398891963</v>
      </c>
      <c r="H17" s="2"/>
      <c r="I17" s="2">
        <f>SUM(I4:I11)</f>
        <v>20</v>
      </c>
      <c r="J17" s="2"/>
    </row>
    <row r="18" spans="1:13" s="2" customFormat="1" x14ac:dyDescent="0.2">
      <c r="A18"/>
      <c r="B18"/>
      <c r="C18"/>
      <c r="D18"/>
      <c r="E18"/>
      <c r="F18"/>
      <c r="G18"/>
      <c r="H18"/>
      <c r="I18"/>
      <c r="J18"/>
    </row>
    <row r="19" spans="1:13" ht="15.75" x14ac:dyDescent="0.25">
      <c r="A19" s="3" t="s">
        <v>5</v>
      </c>
      <c r="B19" s="2"/>
      <c r="C19" s="6" t="s">
        <v>59</v>
      </c>
      <c r="D19" s="6"/>
      <c r="E19" s="6" t="s">
        <v>1</v>
      </c>
      <c r="F19" s="6"/>
      <c r="G19" s="6" t="s">
        <v>7</v>
      </c>
      <c r="H19" s="6" t="s">
        <v>44</v>
      </c>
      <c r="I19" s="6" t="s">
        <v>2</v>
      </c>
      <c r="J19" s="6" t="s">
        <v>38</v>
      </c>
      <c r="M19" s="4"/>
    </row>
    <row r="20" spans="1:13" x14ac:dyDescent="0.2">
      <c r="A20" s="10" t="s">
        <v>83</v>
      </c>
      <c r="C20" s="4">
        <v>18</v>
      </c>
      <c r="D20" s="4"/>
      <c r="E20" s="4">
        <v>40</v>
      </c>
      <c r="F20" s="4"/>
      <c r="G20" s="4">
        <f>(C20/E20)</f>
        <v>0.45</v>
      </c>
      <c r="H20" s="4">
        <v>1</v>
      </c>
      <c r="I20" s="4">
        <v>255</v>
      </c>
      <c r="J20" s="4">
        <v>2</v>
      </c>
      <c r="M20" s="4"/>
    </row>
    <row r="21" spans="1:13" x14ac:dyDescent="0.2">
      <c r="A21" s="10" t="s">
        <v>87</v>
      </c>
      <c r="C21" s="4">
        <v>0</v>
      </c>
      <c r="D21" s="4"/>
      <c r="E21" s="4">
        <v>2</v>
      </c>
      <c r="F21" s="4"/>
      <c r="G21" s="4">
        <v>0</v>
      </c>
      <c r="H21" s="4">
        <v>0</v>
      </c>
      <c r="I21" s="4">
        <v>0</v>
      </c>
      <c r="J21" s="4">
        <v>1</v>
      </c>
    </row>
    <row r="22" spans="1:13" x14ac:dyDescent="0.2">
      <c r="A22" s="10" t="s">
        <v>111</v>
      </c>
      <c r="C22" s="4">
        <v>0</v>
      </c>
      <c r="D22" s="4"/>
      <c r="E22" s="4">
        <v>1</v>
      </c>
      <c r="F22" s="4"/>
      <c r="G22" s="4">
        <v>0</v>
      </c>
      <c r="H22" s="4"/>
      <c r="I22" s="4"/>
      <c r="J22" s="4">
        <v>1</v>
      </c>
    </row>
    <row r="23" spans="1:13" x14ac:dyDescent="0.2">
      <c r="A23" s="10" t="s">
        <v>85</v>
      </c>
      <c r="C23" s="4">
        <v>92</v>
      </c>
      <c r="D23" s="4"/>
      <c r="E23" s="4">
        <v>185</v>
      </c>
      <c r="F23" s="4"/>
      <c r="G23" s="4">
        <f>(C23/E23)</f>
        <v>0.49729729729729732</v>
      </c>
      <c r="H23" s="4">
        <v>13</v>
      </c>
      <c r="I23" s="4">
        <v>1331</v>
      </c>
      <c r="J23" s="4">
        <v>9</v>
      </c>
    </row>
    <row r="24" spans="1:13" x14ac:dyDescent="0.2">
      <c r="A24" t="s">
        <v>65</v>
      </c>
      <c r="C24" s="4">
        <f>SUM(C20:C23)</f>
        <v>110</v>
      </c>
      <c r="D24" s="4"/>
      <c r="E24" s="4">
        <f>SUM(E20:E23)</f>
        <v>228</v>
      </c>
      <c r="F24" s="4"/>
      <c r="G24" s="4">
        <f>C24/E24</f>
        <v>0.48245614035087719</v>
      </c>
      <c r="H24" s="4">
        <f>SUM(H20:H23)</f>
        <v>14</v>
      </c>
      <c r="I24" s="4">
        <f>SUM(I20:I23)</f>
        <v>1586</v>
      </c>
      <c r="J24" s="4">
        <f>SUM(J20:J23)</f>
        <v>13</v>
      </c>
    </row>
    <row r="25" spans="1:13" x14ac:dyDescent="0.2">
      <c r="A25" s="10"/>
      <c r="C25" s="4"/>
      <c r="D25" s="4"/>
      <c r="E25" s="4"/>
      <c r="F25" s="4"/>
      <c r="G25" s="4" t="e">
        <f>(C25/E25)</f>
        <v>#DIV/0!</v>
      </c>
      <c r="H25" s="4"/>
      <c r="I25" s="4"/>
      <c r="J25" s="4"/>
      <c r="K25" s="6" t="s">
        <v>62</v>
      </c>
    </row>
    <row r="26" spans="1:13" ht="15.75" x14ac:dyDescent="0.25">
      <c r="A26" s="3" t="s">
        <v>8</v>
      </c>
      <c r="C26" s="6" t="s">
        <v>9</v>
      </c>
      <c r="D26" s="6"/>
      <c r="E26" s="6" t="s">
        <v>2</v>
      </c>
      <c r="F26" s="6"/>
      <c r="G26" s="6" t="s">
        <v>10</v>
      </c>
      <c r="H26" s="6"/>
      <c r="I26" s="6" t="s">
        <v>44</v>
      </c>
      <c r="J26" s="6" t="s">
        <v>57</v>
      </c>
      <c r="K26">
        <v>1</v>
      </c>
    </row>
    <row r="27" spans="1:13" x14ac:dyDescent="0.2">
      <c r="A27" s="10" t="s">
        <v>87</v>
      </c>
      <c r="C27" s="4">
        <v>19</v>
      </c>
      <c r="D27" s="4"/>
      <c r="E27" s="4">
        <v>268</v>
      </c>
      <c r="F27" s="4"/>
      <c r="G27" s="4">
        <f t="shared" ref="G27:G37" si="1">E27/C27</f>
        <v>14.105263157894736</v>
      </c>
      <c r="H27" s="4"/>
      <c r="I27" s="4">
        <v>1</v>
      </c>
    </row>
    <row r="28" spans="1:13" x14ac:dyDescent="0.2">
      <c r="A28" s="10" t="s">
        <v>108</v>
      </c>
      <c r="C28" s="4">
        <v>4</v>
      </c>
      <c r="D28" s="4"/>
      <c r="E28" s="4">
        <v>55</v>
      </c>
      <c r="F28" s="4"/>
      <c r="G28" s="4"/>
      <c r="H28" s="4"/>
      <c r="I28" s="4"/>
    </row>
    <row r="29" spans="1:13" x14ac:dyDescent="0.2">
      <c r="A29" s="10" t="s">
        <v>102</v>
      </c>
      <c r="C29" s="4">
        <v>1</v>
      </c>
      <c r="D29" s="4"/>
      <c r="E29" s="4">
        <v>17</v>
      </c>
      <c r="F29" s="4"/>
      <c r="G29" s="4"/>
      <c r="H29" s="4"/>
      <c r="I29" s="4"/>
    </row>
    <row r="30" spans="1:13" x14ac:dyDescent="0.2">
      <c r="A30" s="10" t="s">
        <v>88</v>
      </c>
      <c r="C30" s="4">
        <v>1</v>
      </c>
      <c r="D30" s="4"/>
      <c r="E30" s="4">
        <v>31</v>
      </c>
      <c r="F30" s="4"/>
      <c r="G30" s="4">
        <f t="shared" si="1"/>
        <v>31</v>
      </c>
      <c r="H30" s="4"/>
      <c r="I30" s="4">
        <v>1</v>
      </c>
    </row>
    <row r="31" spans="1:13" x14ac:dyDescent="0.2">
      <c r="A31" s="10" t="s">
        <v>89</v>
      </c>
      <c r="C31" s="4">
        <v>16</v>
      </c>
      <c r="D31" s="4"/>
      <c r="E31" s="4">
        <v>202</v>
      </c>
      <c r="F31" s="4"/>
      <c r="G31" s="4">
        <f t="shared" si="1"/>
        <v>12.625</v>
      </c>
      <c r="H31" s="4"/>
      <c r="I31" s="4">
        <v>2</v>
      </c>
    </row>
    <row r="32" spans="1:13" x14ac:dyDescent="0.2">
      <c r="A32" s="10" t="s">
        <v>90</v>
      </c>
      <c r="C32" s="4">
        <v>14</v>
      </c>
      <c r="D32" s="4"/>
      <c r="E32" s="4">
        <v>229</v>
      </c>
      <c r="F32" s="4"/>
      <c r="G32" s="4">
        <f t="shared" si="1"/>
        <v>16.357142857142858</v>
      </c>
      <c r="H32" s="4"/>
      <c r="I32" s="4">
        <v>3</v>
      </c>
      <c r="K32">
        <v>1</v>
      </c>
    </row>
    <row r="33" spans="1:10" x14ac:dyDescent="0.2">
      <c r="A33" s="10" t="s">
        <v>91</v>
      </c>
      <c r="C33" s="4">
        <v>4</v>
      </c>
      <c r="D33" s="4"/>
      <c r="E33" s="11">
        <v>25</v>
      </c>
      <c r="F33" s="4"/>
      <c r="G33" s="4">
        <f t="shared" si="1"/>
        <v>6.25</v>
      </c>
      <c r="H33" s="4"/>
      <c r="I33" s="4"/>
    </row>
    <row r="34" spans="1:10" x14ac:dyDescent="0.2">
      <c r="A34" s="10" t="s">
        <v>92</v>
      </c>
      <c r="C34" s="4">
        <v>13</v>
      </c>
      <c r="D34" s="4"/>
      <c r="E34" s="4">
        <v>165</v>
      </c>
      <c r="F34" s="4"/>
      <c r="G34" s="4">
        <f t="shared" si="1"/>
        <v>12.692307692307692</v>
      </c>
      <c r="H34" s="4"/>
      <c r="I34" s="4">
        <v>1</v>
      </c>
    </row>
    <row r="35" spans="1:10" x14ac:dyDescent="0.2">
      <c r="A35" s="10" t="s">
        <v>93</v>
      </c>
      <c r="C35" s="4">
        <v>24</v>
      </c>
      <c r="D35" s="4"/>
      <c r="E35" s="4">
        <v>405</v>
      </c>
      <c r="F35" s="4"/>
      <c r="G35" s="4">
        <f t="shared" si="1"/>
        <v>16.875</v>
      </c>
      <c r="H35" s="4"/>
      <c r="I35" s="4">
        <v>5</v>
      </c>
    </row>
    <row r="36" spans="1:10" x14ac:dyDescent="0.2">
      <c r="A36" s="10" t="s">
        <v>84</v>
      </c>
      <c r="C36" s="4">
        <v>5</v>
      </c>
      <c r="D36" s="4"/>
      <c r="E36" s="4">
        <v>29</v>
      </c>
      <c r="F36" s="4"/>
      <c r="G36" s="4">
        <f t="shared" si="1"/>
        <v>5.8</v>
      </c>
      <c r="H36" s="4"/>
      <c r="I36" s="4">
        <v>1</v>
      </c>
    </row>
    <row r="37" spans="1:10" s="2" customFormat="1" x14ac:dyDescent="0.2">
      <c r="A37" s="10" t="s">
        <v>83</v>
      </c>
      <c r="B37"/>
      <c r="C37" s="4">
        <v>10</v>
      </c>
      <c r="D37" s="4"/>
      <c r="E37" s="4">
        <v>160</v>
      </c>
      <c r="F37" s="4"/>
      <c r="G37" s="4">
        <f t="shared" si="1"/>
        <v>16</v>
      </c>
      <c r="H37" s="4"/>
      <c r="I37" s="4"/>
      <c r="J37"/>
    </row>
    <row r="38" spans="1:10" x14ac:dyDescent="0.2">
      <c r="A38" s="2" t="s">
        <v>16</v>
      </c>
      <c r="B38" s="2"/>
      <c r="C38" s="6">
        <f>SUM(C27:C37)</f>
        <v>111</v>
      </c>
      <c r="D38" s="6"/>
      <c r="E38">
        <f>SUM(E27:E37)</f>
        <v>1586</v>
      </c>
      <c r="F38" s="6"/>
      <c r="G38" s="6">
        <f>E38/C38</f>
        <v>14.288288288288289</v>
      </c>
      <c r="H38" s="2"/>
      <c r="I38" s="2">
        <f>SUM(I27:I37)</f>
        <v>14</v>
      </c>
      <c r="J38" s="2"/>
    </row>
    <row r="39" spans="1:10" s="7" customFormat="1" ht="18" x14ac:dyDescent="0.25">
      <c r="A39"/>
      <c r="B39"/>
      <c r="C39"/>
      <c r="D39"/>
      <c r="E39"/>
      <c r="F39"/>
      <c r="G39"/>
      <c r="H39"/>
      <c r="I39"/>
      <c r="J39"/>
    </row>
    <row r="40" spans="1:10" s="2" customFormat="1" ht="18" x14ac:dyDescent="0.25">
      <c r="A40" s="7" t="s">
        <v>24</v>
      </c>
      <c r="B40" s="7"/>
      <c r="C40" s="7"/>
      <c r="D40" s="7"/>
      <c r="E40" s="7"/>
      <c r="F40" s="7"/>
      <c r="G40" s="7"/>
      <c r="H40" s="7"/>
      <c r="I40" s="7"/>
      <c r="J40" s="7"/>
    </row>
    <row r="41" spans="1:10" x14ac:dyDescent="0.2">
      <c r="A41" s="2" t="s">
        <v>25</v>
      </c>
      <c r="B41" s="2"/>
      <c r="C41" s="2" t="s">
        <v>1</v>
      </c>
      <c r="D41" s="2"/>
      <c r="E41" s="2" t="s">
        <v>2</v>
      </c>
      <c r="F41" s="2"/>
      <c r="G41" s="2" t="s">
        <v>4</v>
      </c>
      <c r="H41" s="2"/>
      <c r="I41" s="2" t="s">
        <v>104</v>
      </c>
      <c r="J41" s="2" t="s">
        <v>105</v>
      </c>
    </row>
    <row r="42" spans="1:10" x14ac:dyDescent="0.2">
      <c r="A42" s="10" t="s">
        <v>89</v>
      </c>
      <c r="C42">
        <v>31</v>
      </c>
      <c r="E42">
        <v>1135</v>
      </c>
      <c r="G42">
        <f>(E42/C42)</f>
        <v>36.612903225806448</v>
      </c>
      <c r="I42">
        <v>10</v>
      </c>
      <c r="J42">
        <v>4</v>
      </c>
    </row>
    <row r="43" spans="1:10" x14ac:dyDescent="0.2">
      <c r="A43" s="10" t="s">
        <v>101</v>
      </c>
      <c r="C43">
        <v>1</v>
      </c>
      <c r="E43">
        <v>20</v>
      </c>
      <c r="G43">
        <v>20</v>
      </c>
      <c r="I43" t="s">
        <v>44</v>
      </c>
    </row>
    <row r="44" spans="1:10" s="2" customFormat="1" x14ac:dyDescent="0.2">
      <c r="A44" s="10"/>
      <c r="B44"/>
      <c r="C44"/>
      <c r="D44"/>
      <c r="E44"/>
      <c r="F44"/>
      <c r="G44" t="e">
        <f>(E44/C44)</f>
        <v>#DIV/0!</v>
      </c>
      <c r="H44"/>
      <c r="I44"/>
      <c r="J44"/>
    </row>
    <row r="45" spans="1:10" x14ac:dyDescent="0.2">
      <c r="A45" s="2" t="s">
        <v>26</v>
      </c>
      <c r="B45" s="2"/>
      <c r="C45" s="2" t="s">
        <v>1</v>
      </c>
      <c r="D45" s="2"/>
      <c r="E45" s="2" t="s">
        <v>45</v>
      </c>
      <c r="F45" s="2"/>
      <c r="G45" s="2" t="s">
        <v>46</v>
      </c>
      <c r="H45" s="2"/>
      <c r="I45" s="6" t="s">
        <v>34</v>
      </c>
      <c r="J45" s="2"/>
    </row>
    <row r="46" spans="1:10" x14ac:dyDescent="0.2">
      <c r="A46" s="10" t="s">
        <v>69</v>
      </c>
      <c r="C46">
        <v>37</v>
      </c>
      <c r="E46" s="10">
        <v>953</v>
      </c>
      <c r="G46">
        <f>(E46/C46)</f>
        <v>25.756756756756758</v>
      </c>
      <c r="I46" s="4">
        <v>3</v>
      </c>
    </row>
    <row r="47" spans="1:10" s="2" customFormat="1" x14ac:dyDescent="0.2">
      <c r="A47" s="10"/>
      <c r="B47"/>
      <c r="C47"/>
      <c r="D47"/>
      <c r="E47"/>
      <c r="F47"/>
      <c r="G47" t="e">
        <f>(E47/C47)</f>
        <v>#DIV/0!</v>
      </c>
      <c r="H47"/>
      <c r="I47"/>
      <c r="J47"/>
    </row>
    <row r="48" spans="1:10" x14ac:dyDescent="0.2">
      <c r="A48" s="2" t="s">
        <v>27</v>
      </c>
      <c r="B48" s="2"/>
      <c r="C48" s="2" t="s">
        <v>1</v>
      </c>
      <c r="D48" s="2" t="s">
        <v>2</v>
      </c>
      <c r="E48" s="2"/>
      <c r="F48" s="2" t="s">
        <v>4</v>
      </c>
      <c r="G48" s="2"/>
      <c r="H48" s="2" t="s">
        <v>28</v>
      </c>
      <c r="I48" s="6" t="s">
        <v>44</v>
      </c>
      <c r="J48" s="2" t="s">
        <v>47</v>
      </c>
    </row>
    <row r="49" spans="1:10" x14ac:dyDescent="0.2">
      <c r="A49" s="10" t="s">
        <v>63</v>
      </c>
      <c r="C49">
        <v>7</v>
      </c>
      <c r="D49">
        <v>73</v>
      </c>
      <c r="F49">
        <f>(D49/C49)</f>
        <v>10.428571428571429</v>
      </c>
      <c r="H49" s="4">
        <v>1</v>
      </c>
      <c r="I49" s="4"/>
      <c r="J49">
        <v>1</v>
      </c>
    </row>
    <row r="50" spans="1:10" x14ac:dyDescent="0.2">
      <c r="A50" s="10" t="s">
        <v>83</v>
      </c>
      <c r="C50">
        <v>1</v>
      </c>
      <c r="D50">
        <v>7</v>
      </c>
      <c r="F50">
        <f>(D50/C50)</f>
        <v>7</v>
      </c>
      <c r="H50" s="4">
        <v>3</v>
      </c>
      <c r="I50" s="4"/>
    </row>
    <row r="51" spans="1:10" x14ac:dyDescent="0.2">
      <c r="A51" s="10"/>
      <c r="F51" t="e">
        <f>(D51/C51)</f>
        <v>#DIV/0!</v>
      </c>
      <c r="H51" s="4"/>
      <c r="I51" s="4"/>
    </row>
    <row r="52" spans="1:10" s="2" customFormat="1" x14ac:dyDescent="0.2">
      <c r="A52" s="10"/>
      <c r="B52"/>
      <c r="C52"/>
      <c r="D52"/>
      <c r="E52"/>
      <c r="F52" t="e">
        <f>(D52/C52)</f>
        <v>#DIV/0!</v>
      </c>
      <c r="G52"/>
      <c r="H52"/>
      <c r="I52"/>
      <c r="J52"/>
    </row>
    <row r="53" spans="1:10" x14ac:dyDescent="0.2">
      <c r="A53" s="2" t="s">
        <v>29</v>
      </c>
      <c r="B53" s="2"/>
      <c r="C53" s="2" t="s">
        <v>1</v>
      </c>
      <c r="D53" s="2"/>
      <c r="E53" s="2" t="s">
        <v>2</v>
      </c>
      <c r="F53" s="2"/>
      <c r="G53" s="2" t="s">
        <v>4</v>
      </c>
      <c r="H53" s="2"/>
      <c r="I53" s="6" t="s">
        <v>23</v>
      </c>
      <c r="J53" s="2"/>
    </row>
    <row r="54" spans="1:10" x14ac:dyDescent="0.2">
      <c r="A54" s="10" t="s">
        <v>92</v>
      </c>
      <c r="C54">
        <v>14</v>
      </c>
      <c r="E54">
        <v>299</v>
      </c>
      <c r="G54">
        <f>(E54/C54)</f>
        <v>21.357142857142858</v>
      </c>
      <c r="I54" s="4">
        <v>1</v>
      </c>
    </row>
    <row r="55" spans="1:10" x14ac:dyDescent="0.2">
      <c r="A55" s="10" t="s">
        <v>102</v>
      </c>
      <c r="C55">
        <v>5</v>
      </c>
      <c r="E55">
        <v>81</v>
      </c>
      <c r="G55">
        <f t="shared" ref="G55:G60" si="2">(E55/C55)</f>
        <v>16.2</v>
      </c>
      <c r="I55" s="4"/>
    </row>
    <row r="56" spans="1:10" x14ac:dyDescent="0.2">
      <c r="A56" s="10" t="s">
        <v>87</v>
      </c>
      <c r="C56">
        <v>5</v>
      </c>
      <c r="E56">
        <v>87</v>
      </c>
      <c r="G56">
        <f t="shared" si="2"/>
        <v>17.399999999999999</v>
      </c>
      <c r="I56" s="4"/>
    </row>
    <row r="57" spans="1:10" x14ac:dyDescent="0.2">
      <c r="A57" s="10" t="s">
        <v>109</v>
      </c>
      <c r="C57">
        <v>1</v>
      </c>
      <c r="E57">
        <v>9</v>
      </c>
      <c r="G57">
        <f t="shared" si="2"/>
        <v>9</v>
      </c>
      <c r="I57" s="4"/>
    </row>
    <row r="58" spans="1:10" x14ac:dyDescent="0.2">
      <c r="A58" s="10" t="s">
        <v>79</v>
      </c>
      <c r="C58">
        <v>2</v>
      </c>
      <c r="E58">
        <v>10</v>
      </c>
      <c r="G58">
        <f t="shared" si="2"/>
        <v>5</v>
      </c>
      <c r="I58" s="4"/>
    </row>
    <row r="59" spans="1:10" x14ac:dyDescent="0.2">
      <c r="A59" s="10"/>
      <c r="G59" t="e">
        <f t="shared" si="2"/>
        <v>#DIV/0!</v>
      </c>
      <c r="I59" s="4"/>
    </row>
    <row r="60" spans="1:10" s="2" customFormat="1" x14ac:dyDescent="0.2">
      <c r="A60" s="10"/>
      <c r="B60"/>
      <c r="C60"/>
      <c r="D60"/>
      <c r="E60"/>
      <c r="F60"/>
      <c r="G60" t="e">
        <f t="shared" si="2"/>
        <v>#DIV/0!</v>
      </c>
      <c r="H60"/>
      <c r="I60" s="4"/>
      <c r="J60"/>
    </row>
    <row r="61" spans="1:10" s="2" customFormat="1" x14ac:dyDescent="0.2">
      <c r="A61" s="2" t="s">
        <v>30</v>
      </c>
      <c r="C61" s="2" t="s">
        <v>31</v>
      </c>
      <c r="E61" s="2" t="s">
        <v>33</v>
      </c>
      <c r="G61" s="2" t="s">
        <v>32</v>
      </c>
      <c r="H61" s="2" t="s">
        <v>94</v>
      </c>
      <c r="I61" s="6" t="s">
        <v>106</v>
      </c>
    </row>
    <row r="62" spans="1:10" s="2" customFormat="1" x14ac:dyDescent="0.2">
      <c r="A62" s="2" t="s">
        <v>69</v>
      </c>
      <c r="C62" s="12" t="s">
        <v>116</v>
      </c>
      <c r="E62" s="12" t="s">
        <v>115</v>
      </c>
      <c r="I62" s="6" t="s">
        <v>107</v>
      </c>
    </row>
    <row r="63" spans="1:10" x14ac:dyDescent="0.2">
      <c r="A63" s="2"/>
      <c r="B63" s="2"/>
      <c r="C63" s="2"/>
      <c r="D63" s="2"/>
      <c r="E63" s="2"/>
      <c r="F63" s="2"/>
      <c r="G63" s="2"/>
      <c r="H63" s="2"/>
      <c r="I63" s="6"/>
      <c r="J63" s="2"/>
    </row>
    <row r="64" spans="1:10" x14ac:dyDescent="0.2">
      <c r="A64" s="10"/>
      <c r="C64" s="10"/>
      <c r="E64" s="10"/>
      <c r="I64" s="4"/>
    </row>
    <row r="65" spans="1:10" s="2" customFormat="1" x14ac:dyDescent="0.2">
      <c r="B65" s="10"/>
      <c r="D65"/>
      <c r="E65" s="10"/>
      <c r="F65"/>
      <c r="G65"/>
      <c r="H65"/>
      <c r="I65" s="4"/>
      <c r="J65"/>
    </row>
    <row r="66" spans="1:10" x14ac:dyDescent="0.2">
      <c r="A66" s="2" t="s">
        <v>48</v>
      </c>
      <c r="B66" s="2"/>
      <c r="C66" s="2" t="s">
        <v>49</v>
      </c>
      <c r="D66" s="2"/>
      <c r="E66" s="2" t="s">
        <v>50</v>
      </c>
      <c r="F66" s="2"/>
      <c r="G66" s="2" t="s">
        <v>51</v>
      </c>
      <c r="H66" s="2"/>
      <c r="I66" s="6"/>
      <c r="J66" s="2"/>
    </row>
    <row r="67" spans="1:10" x14ac:dyDescent="0.2">
      <c r="A67" s="2" t="s">
        <v>63</v>
      </c>
      <c r="G67">
        <v>1</v>
      </c>
      <c r="I67" s="4"/>
    </row>
    <row r="68" spans="1:10" x14ac:dyDescent="0.2">
      <c r="A68" s="2"/>
      <c r="I68" s="4"/>
    </row>
  </sheetData>
  <phoneticPr fontId="4" type="noConversion"/>
  <pageMargins left="0.2" right="0.25" top="0.25" bottom="0.25" header="0.3" footer="0.3"/>
  <pageSetup orientation="portrait" r:id="rId1"/>
  <headerFooter alignWithMargins="0"/>
  <ignoredErrors>
    <ignoredError sqref="G8" formula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M65"/>
  <sheetViews>
    <sheetView tabSelected="1" topLeftCell="A37" workbookViewId="0">
      <selection activeCell="E54" sqref="E54"/>
    </sheetView>
  </sheetViews>
  <sheetFormatPr defaultRowHeight="12.75" x14ac:dyDescent="0.2"/>
  <cols>
    <col min="1" max="1" width="14.140625" customWidth="1"/>
    <col min="2" max="2" width="7.140625" customWidth="1"/>
    <col min="3" max="3" width="7.5703125" customWidth="1"/>
    <col min="5" max="5" width="7.140625" customWidth="1"/>
    <col min="6" max="6" width="8.85546875" customWidth="1"/>
    <col min="7" max="7" width="7.42578125" customWidth="1"/>
    <col min="8" max="8" width="7.5703125" customWidth="1"/>
    <col min="9" max="9" width="5.28515625" customWidth="1"/>
    <col min="10" max="10" width="4.5703125" customWidth="1"/>
    <col min="11" max="11" width="4.140625" customWidth="1"/>
    <col min="12" max="12" width="3.7109375" customWidth="1"/>
  </cols>
  <sheetData>
    <row r="2" spans="1:13" ht="20.25" x14ac:dyDescent="0.3">
      <c r="A2" s="1" t="s">
        <v>11</v>
      </c>
      <c r="B2" s="1"/>
    </row>
    <row r="4" spans="1:13" s="2" customFormat="1" x14ac:dyDescent="0.2">
      <c r="A4" s="2" t="s">
        <v>19</v>
      </c>
      <c r="B4" s="6" t="s">
        <v>14</v>
      </c>
      <c r="C4" s="6" t="s">
        <v>15</v>
      </c>
      <c r="D4" s="6" t="s">
        <v>16</v>
      </c>
      <c r="E4" s="6" t="s">
        <v>39</v>
      </c>
      <c r="F4" s="6" t="s">
        <v>17</v>
      </c>
      <c r="G4" s="6" t="s">
        <v>12</v>
      </c>
      <c r="H4" s="6" t="s">
        <v>52</v>
      </c>
      <c r="I4" s="6" t="s">
        <v>42</v>
      </c>
      <c r="J4" s="6" t="s">
        <v>43</v>
      </c>
      <c r="K4" s="2" t="s">
        <v>53</v>
      </c>
      <c r="L4" s="2" t="s">
        <v>44</v>
      </c>
      <c r="M4" s="2" t="s">
        <v>58</v>
      </c>
    </row>
    <row r="5" spans="1:13" s="2" customFormat="1" x14ac:dyDescent="0.2">
      <c r="B5" s="6" t="s">
        <v>13</v>
      </c>
      <c r="C5" s="6" t="s">
        <v>13</v>
      </c>
      <c r="D5" s="6" t="s">
        <v>13</v>
      </c>
      <c r="E5" s="6" t="s">
        <v>40</v>
      </c>
      <c r="F5" s="6" t="s">
        <v>41</v>
      </c>
      <c r="G5" s="6" t="s">
        <v>18</v>
      </c>
      <c r="H5" s="6" t="s">
        <v>18</v>
      </c>
      <c r="I5" s="6"/>
      <c r="J5" s="6"/>
    </row>
    <row r="6" spans="1:13" s="2" customFormat="1" x14ac:dyDescent="0.2">
      <c r="A6" s="2" t="s">
        <v>71</v>
      </c>
      <c r="B6" s="6">
        <v>14</v>
      </c>
      <c r="C6" s="6">
        <v>13</v>
      </c>
      <c r="D6" s="6">
        <f>B6+(C6/2)</f>
        <v>20.5</v>
      </c>
      <c r="E6" s="6">
        <v>1</v>
      </c>
      <c r="F6" s="6">
        <v>1</v>
      </c>
      <c r="G6" s="6"/>
      <c r="H6" s="6"/>
      <c r="I6" s="6">
        <v>1</v>
      </c>
      <c r="J6" s="6">
        <v>1</v>
      </c>
    </row>
    <row r="7" spans="1:13" s="10" customFormat="1" x14ac:dyDescent="0.2">
      <c r="A7" s="2" t="s">
        <v>64</v>
      </c>
      <c r="B7" s="6">
        <v>39</v>
      </c>
      <c r="C7" s="6">
        <v>25</v>
      </c>
      <c r="D7" s="6">
        <f t="shared" ref="D7:D39" si="0">B7+(C7/2)</f>
        <v>51.5</v>
      </c>
      <c r="E7" s="6"/>
      <c r="F7" s="6">
        <v>1</v>
      </c>
      <c r="G7" s="6">
        <v>1</v>
      </c>
      <c r="H7" s="6">
        <v>1</v>
      </c>
      <c r="I7" s="6"/>
      <c r="J7" s="6">
        <v>4</v>
      </c>
      <c r="K7" s="2"/>
      <c r="L7" s="2"/>
      <c r="M7" s="2"/>
    </row>
    <row r="8" spans="1:13" s="10" customFormat="1" x14ac:dyDescent="0.2">
      <c r="A8" s="2" t="s">
        <v>72</v>
      </c>
      <c r="B8" s="6">
        <v>67</v>
      </c>
      <c r="C8" s="6">
        <v>26</v>
      </c>
      <c r="D8" s="6">
        <f t="shared" si="0"/>
        <v>80</v>
      </c>
      <c r="E8" s="6"/>
      <c r="F8" s="6"/>
      <c r="G8" s="6"/>
      <c r="H8" s="6">
        <v>1</v>
      </c>
      <c r="I8" s="6">
        <v>3</v>
      </c>
      <c r="J8" s="6">
        <v>8</v>
      </c>
      <c r="K8" s="2"/>
      <c r="L8" s="2"/>
      <c r="M8" s="2"/>
    </row>
    <row r="9" spans="1:13" s="10" customFormat="1" x14ac:dyDescent="0.2">
      <c r="A9" s="2" t="s">
        <v>73</v>
      </c>
      <c r="B9" s="6">
        <v>9</v>
      </c>
      <c r="C9" s="6">
        <v>8</v>
      </c>
      <c r="D9" s="6">
        <f t="shared" si="0"/>
        <v>13</v>
      </c>
      <c r="E9" s="6"/>
      <c r="F9" s="6"/>
      <c r="G9" s="6"/>
      <c r="H9" s="6"/>
      <c r="I9" s="6">
        <v>1</v>
      </c>
      <c r="J9" s="6"/>
      <c r="K9" s="2"/>
      <c r="L9" s="2"/>
      <c r="M9" s="2"/>
    </row>
    <row r="10" spans="1:13" s="10" customFormat="1" x14ac:dyDescent="0.2">
      <c r="A10" s="2" t="s">
        <v>74</v>
      </c>
      <c r="B10" s="6">
        <v>13</v>
      </c>
      <c r="C10" s="6">
        <v>9</v>
      </c>
      <c r="D10" s="6">
        <f t="shared" si="0"/>
        <v>17.5</v>
      </c>
      <c r="E10" s="6"/>
      <c r="F10" s="6"/>
      <c r="G10" s="6"/>
      <c r="H10" s="6">
        <v>1</v>
      </c>
      <c r="I10" s="6">
        <v>1</v>
      </c>
      <c r="J10" s="6">
        <v>1</v>
      </c>
      <c r="K10" s="2"/>
      <c r="L10" s="2"/>
      <c r="M10" s="2"/>
    </row>
    <row r="11" spans="1:13" s="10" customFormat="1" x14ac:dyDescent="0.2">
      <c r="A11" s="2" t="s">
        <v>75</v>
      </c>
      <c r="B11" s="6">
        <v>13</v>
      </c>
      <c r="C11" s="6">
        <v>5</v>
      </c>
      <c r="D11" s="6">
        <f t="shared" si="0"/>
        <v>15.5</v>
      </c>
      <c r="E11" s="6"/>
      <c r="F11" s="6">
        <v>2</v>
      </c>
      <c r="G11" s="6"/>
      <c r="H11" s="6"/>
      <c r="I11" s="6"/>
      <c r="J11" s="6"/>
      <c r="K11" s="2"/>
      <c r="L11" s="2"/>
      <c r="M11" s="2"/>
    </row>
    <row r="12" spans="1:13" s="2" customFormat="1" x14ac:dyDescent="0.2">
      <c r="A12" s="2" t="s">
        <v>76</v>
      </c>
      <c r="B12" s="6">
        <v>3</v>
      </c>
      <c r="C12" s="6">
        <v>3</v>
      </c>
      <c r="D12" s="6">
        <f t="shared" si="0"/>
        <v>4.5</v>
      </c>
      <c r="E12" s="6"/>
      <c r="F12" s="6"/>
      <c r="G12" s="6"/>
      <c r="H12" s="6"/>
      <c r="I12" s="6">
        <v>1</v>
      </c>
      <c r="J12" s="6"/>
    </row>
    <row r="13" spans="1:13" s="2" customFormat="1" x14ac:dyDescent="0.2">
      <c r="A13" s="2" t="s">
        <v>77</v>
      </c>
      <c r="B13" s="6">
        <v>26</v>
      </c>
      <c r="C13" s="6">
        <v>12</v>
      </c>
      <c r="D13" s="6">
        <f t="shared" si="0"/>
        <v>32</v>
      </c>
      <c r="E13" s="6">
        <v>1</v>
      </c>
      <c r="F13" s="6">
        <v>3</v>
      </c>
      <c r="G13" s="6"/>
      <c r="H13" s="6">
        <v>1</v>
      </c>
      <c r="I13" s="6">
        <v>1</v>
      </c>
      <c r="J13" s="6"/>
    </row>
    <row r="14" spans="1:13" s="2" customFormat="1" x14ac:dyDescent="0.2">
      <c r="A14" s="2" t="s">
        <v>61</v>
      </c>
      <c r="B14" s="6">
        <v>32</v>
      </c>
      <c r="C14" s="6">
        <v>17</v>
      </c>
      <c r="D14" s="6">
        <f t="shared" si="0"/>
        <v>40.5</v>
      </c>
      <c r="E14" s="6">
        <v>1</v>
      </c>
      <c r="F14" s="6"/>
      <c r="G14" s="6">
        <v>2</v>
      </c>
      <c r="H14" s="6">
        <v>1</v>
      </c>
      <c r="I14" s="6">
        <v>2</v>
      </c>
      <c r="J14" s="6">
        <v>2</v>
      </c>
      <c r="L14" s="2">
        <v>1</v>
      </c>
    </row>
    <row r="15" spans="1:13" s="2" customFormat="1" x14ac:dyDescent="0.2">
      <c r="A15" s="2" t="s">
        <v>78</v>
      </c>
      <c r="B15" s="6">
        <v>10</v>
      </c>
      <c r="C15" s="6">
        <v>14</v>
      </c>
      <c r="D15" s="6">
        <f t="shared" si="0"/>
        <v>17</v>
      </c>
      <c r="E15" s="6"/>
      <c r="F15" s="6"/>
      <c r="G15" s="6"/>
      <c r="H15" s="6">
        <v>1</v>
      </c>
      <c r="I15" s="6">
        <v>1</v>
      </c>
      <c r="J15" s="6">
        <v>2</v>
      </c>
    </row>
    <row r="16" spans="1:13" s="2" customFormat="1" x14ac:dyDescent="0.2">
      <c r="A16" s="2" t="s">
        <v>70</v>
      </c>
      <c r="B16" s="6">
        <v>24</v>
      </c>
      <c r="C16" s="6">
        <v>19</v>
      </c>
      <c r="D16" s="6">
        <f t="shared" si="0"/>
        <v>33.5</v>
      </c>
      <c r="E16" s="6"/>
      <c r="F16" s="6"/>
      <c r="G16" s="6"/>
      <c r="H16" s="6"/>
      <c r="I16" s="6"/>
      <c r="J16" s="6">
        <v>3</v>
      </c>
    </row>
    <row r="17" spans="1:13" s="2" customFormat="1" x14ac:dyDescent="0.2">
      <c r="A17" s="2" t="s">
        <v>63</v>
      </c>
      <c r="B17" s="11">
        <v>40</v>
      </c>
      <c r="C17" s="11">
        <v>20</v>
      </c>
      <c r="D17" s="6">
        <f t="shared" si="0"/>
        <v>50</v>
      </c>
      <c r="E17" s="11">
        <v>2</v>
      </c>
      <c r="F17" s="11">
        <v>3</v>
      </c>
      <c r="G17" s="11">
        <v>1</v>
      </c>
      <c r="H17" s="11"/>
      <c r="I17" s="11"/>
      <c r="J17" s="11">
        <v>1</v>
      </c>
      <c r="K17" s="10"/>
      <c r="L17" s="10"/>
      <c r="M17" s="10"/>
    </row>
    <row r="18" spans="1:13" s="2" customFormat="1" x14ac:dyDescent="0.2">
      <c r="A18" s="2" t="s">
        <v>66</v>
      </c>
      <c r="B18" s="11">
        <v>28</v>
      </c>
      <c r="C18" s="11">
        <v>14</v>
      </c>
      <c r="D18" s="6">
        <f t="shared" si="0"/>
        <v>35</v>
      </c>
      <c r="E18" s="11"/>
      <c r="F18" s="11">
        <v>1</v>
      </c>
      <c r="G18" s="11">
        <v>3</v>
      </c>
      <c r="H18" s="11">
        <v>1</v>
      </c>
      <c r="I18" s="11">
        <v>2</v>
      </c>
      <c r="J18" s="11">
        <v>12</v>
      </c>
      <c r="K18" s="10"/>
      <c r="L18" s="10"/>
      <c r="M18" s="10"/>
    </row>
    <row r="19" spans="1:13" s="2" customFormat="1" x14ac:dyDescent="0.2">
      <c r="A19" s="2" t="s">
        <v>79</v>
      </c>
      <c r="B19" s="11">
        <v>58</v>
      </c>
      <c r="C19" s="11">
        <v>40</v>
      </c>
      <c r="D19" s="6">
        <f t="shared" si="0"/>
        <v>78</v>
      </c>
      <c r="E19" s="11"/>
      <c r="F19" s="11">
        <v>1</v>
      </c>
      <c r="G19" s="11">
        <v>1</v>
      </c>
      <c r="H19" s="11">
        <v>1</v>
      </c>
      <c r="I19" s="11">
        <v>2</v>
      </c>
      <c r="J19" s="11">
        <v>11</v>
      </c>
      <c r="K19" s="10"/>
      <c r="L19" s="10"/>
      <c r="M19" s="10"/>
    </row>
    <row r="20" spans="1:13" s="2" customFormat="1" x14ac:dyDescent="0.2">
      <c r="A20" s="2" t="s">
        <v>80</v>
      </c>
      <c r="B20" s="11">
        <v>12</v>
      </c>
      <c r="C20" s="11">
        <v>2</v>
      </c>
      <c r="D20" s="6">
        <f t="shared" si="0"/>
        <v>13</v>
      </c>
      <c r="E20" s="11"/>
      <c r="F20" s="11"/>
      <c r="G20" s="11"/>
      <c r="H20" s="11"/>
      <c r="I20" s="11">
        <v>4</v>
      </c>
      <c r="J20" s="11"/>
      <c r="K20" s="10"/>
      <c r="L20" s="10"/>
      <c r="M20" s="10"/>
    </row>
    <row r="21" spans="1:13" s="2" customFormat="1" x14ac:dyDescent="0.2">
      <c r="A21" s="2" t="s">
        <v>81</v>
      </c>
      <c r="B21" s="6">
        <v>28</v>
      </c>
      <c r="C21" s="6">
        <v>16</v>
      </c>
      <c r="D21" s="6">
        <f t="shared" si="0"/>
        <v>36</v>
      </c>
      <c r="E21" s="6"/>
      <c r="F21" s="6">
        <v>1</v>
      </c>
      <c r="G21" s="6"/>
      <c r="H21" s="6"/>
      <c r="I21" s="6"/>
      <c r="J21" s="6">
        <v>7</v>
      </c>
      <c r="M21" s="2">
        <v>1</v>
      </c>
    </row>
    <row r="22" spans="1:13" s="2" customFormat="1" x14ac:dyDescent="0.2">
      <c r="A22" s="2" t="s">
        <v>82</v>
      </c>
      <c r="B22" s="6"/>
      <c r="C22" s="6">
        <v>1</v>
      </c>
      <c r="D22" s="6">
        <f t="shared" si="0"/>
        <v>0.5</v>
      </c>
      <c r="E22" s="6"/>
      <c r="F22" s="6"/>
      <c r="G22" s="6"/>
      <c r="H22" s="6"/>
      <c r="I22" s="6"/>
      <c r="J22" s="6"/>
    </row>
    <row r="23" spans="1:13" s="2" customFormat="1" x14ac:dyDescent="0.2">
      <c r="A23" s="2" t="s">
        <v>95</v>
      </c>
      <c r="B23" s="6">
        <v>21</v>
      </c>
      <c r="C23" s="6">
        <v>11</v>
      </c>
      <c r="D23" s="6">
        <f t="shared" si="0"/>
        <v>26.5</v>
      </c>
      <c r="E23" s="6"/>
      <c r="F23" s="6">
        <v>1</v>
      </c>
      <c r="G23" s="6">
        <v>1</v>
      </c>
      <c r="H23" s="6"/>
      <c r="I23" s="6">
        <v>1</v>
      </c>
      <c r="J23" s="6">
        <v>4</v>
      </c>
    </row>
    <row r="24" spans="1:13" s="2" customFormat="1" x14ac:dyDescent="0.2">
      <c r="A24" s="2" t="s">
        <v>96</v>
      </c>
      <c r="B24" s="11">
        <v>5</v>
      </c>
      <c r="C24" s="11">
        <v>6</v>
      </c>
      <c r="D24" s="6">
        <f t="shared" si="0"/>
        <v>8</v>
      </c>
      <c r="E24" s="11"/>
      <c r="F24" s="11"/>
      <c r="G24" s="11"/>
      <c r="H24" s="11"/>
      <c r="I24" s="11">
        <v>1</v>
      </c>
      <c r="J24" s="11"/>
      <c r="K24" s="10"/>
      <c r="L24" s="10"/>
      <c r="M24" s="10"/>
    </row>
    <row r="25" spans="1:13" s="2" customFormat="1" x14ac:dyDescent="0.2">
      <c r="A25" s="2" t="s">
        <v>97</v>
      </c>
      <c r="B25" s="11">
        <v>4</v>
      </c>
      <c r="C25" s="11">
        <v>1</v>
      </c>
      <c r="D25" s="6">
        <f t="shared" si="0"/>
        <v>4.5</v>
      </c>
      <c r="E25" s="11"/>
      <c r="F25" s="11"/>
      <c r="G25" s="11"/>
      <c r="H25" s="11">
        <v>1</v>
      </c>
      <c r="I25" s="11"/>
      <c r="J25" s="11"/>
      <c r="K25" s="10"/>
      <c r="L25" s="10"/>
      <c r="M25" s="10"/>
    </row>
    <row r="26" spans="1:13" s="2" customFormat="1" x14ac:dyDescent="0.2">
      <c r="A26" s="2" t="s">
        <v>87</v>
      </c>
      <c r="B26" s="6">
        <v>3</v>
      </c>
      <c r="C26" s="6"/>
      <c r="D26" s="6">
        <f t="shared" si="0"/>
        <v>3</v>
      </c>
      <c r="E26" s="6"/>
      <c r="F26" s="6"/>
      <c r="G26" s="6">
        <v>1</v>
      </c>
      <c r="H26" s="6"/>
      <c r="I26" s="6"/>
      <c r="J26" s="6"/>
    </row>
    <row r="27" spans="1:13" s="2" customFormat="1" x14ac:dyDescent="0.2">
      <c r="A27" s="2" t="s">
        <v>100</v>
      </c>
      <c r="B27" s="6">
        <v>28</v>
      </c>
      <c r="C27" s="6">
        <v>10</v>
      </c>
      <c r="D27" s="6">
        <f t="shared" si="0"/>
        <v>33</v>
      </c>
      <c r="E27" s="6">
        <v>2</v>
      </c>
      <c r="F27" s="6">
        <v>3</v>
      </c>
      <c r="G27" s="6"/>
      <c r="H27" s="6"/>
      <c r="I27" s="6"/>
      <c r="J27" s="6">
        <v>1</v>
      </c>
    </row>
    <row r="28" spans="1:13" s="2" customFormat="1" x14ac:dyDescent="0.2">
      <c r="A28" s="2" t="s">
        <v>101</v>
      </c>
      <c r="B28" s="6">
        <v>37</v>
      </c>
      <c r="C28" s="6">
        <v>9</v>
      </c>
      <c r="D28" s="6">
        <f t="shared" si="0"/>
        <v>41.5</v>
      </c>
      <c r="E28" s="6">
        <v>1</v>
      </c>
      <c r="F28" s="6">
        <v>2</v>
      </c>
      <c r="G28" s="6"/>
      <c r="H28" s="6"/>
      <c r="I28" s="6"/>
      <c r="J28" s="6">
        <v>2</v>
      </c>
    </row>
    <row r="29" spans="1:13" s="2" customFormat="1" x14ac:dyDescent="0.2">
      <c r="A29" s="2" t="s">
        <v>103</v>
      </c>
      <c r="B29" s="6">
        <v>1</v>
      </c>
      <c r="C29" s="6"/>
      <c r="D29" s="6">
        <f>B29+(C29/2)</f>
        <v>1</v>
      </c>
      <c r="E29" s="6"/>
      <c r="F29" s="6"/>
      <c r="G29" s="6"/>
      <c r="H29" s="6"/>
      <c r="I29" s="6"/>
      <c r="J29" s="6"/>
    </row>
    <row r="30" spans="1:13" s="2" customFormat="1" x14ac:dyDescent="0.2">
      <c r="A30" s="2" t="s">
        <v>69</v>
      </c>
      <c r="B30" s="6">
        <v>0</v>
      </c>
      <c r="C30" s="6">
        <v>1</v>
      </c>
      <c r="D30" s="6">
        <f t="shared" si="0"/>
        <v>0.5</v>
      </c>
      <c r="E30" s="6"/>
      <c r="F30" s="6"/>
      <c r="G30" s="6"/>
      <c r="H30" s="6"/>
      <c r="I30" s="6"/>
      <c r="J30" s="6"/>
    </row>
    <row r="31" spans="1:13" s="2" customFormat="1" x14ac:dyDescent="0.2">
      <c r="A31" s="2" t="s">
        <v>111</v>
      </c>
      <c r="B31" s="6">
        <v>2</v>
      </c>
      <c r="C31" s="6"/>
      <c r="D31" s="6">
        <f t="shared" si="0"/>
        <v>2</v>
      </c>
      <c r="E31" s="6"/>
      <c r="F31" s="6">
        <v>3</v>
      </c>
      <c r="G31" s="6"/>
      <c r="H31" s="6"/>
      <c r="I31" s="6"/>
      <c r="J31" s="6"/>
    </row>
    <row r="32" spans="1:13" s="2" customFormat="1" x14ac:dyDescent="0.2">
      <c r="A32" s="2" t="s">
        <v>98</v>
      </c>
      <c r="B32" s="6">
        <v>3</v>
      </c>
      <c r="C32" s="6"/>
      <c r="D32" s="6">
        <f t="shared" si="0"/>
        <v>3</v>
      </c>
      <c r="E32" s="6"/>
      <c r="F32" s="6"/>
      <c r="G32" s="6"/>
      <c r="H32" s="6"/>
      <c r="I32" s="6"/>
      <c r="J32" s="6"/>
    </row>
    <row r="33" spans="1:13" s="2" customFormat="1" x14ac:dyDescent="0.2">
      <c r="B33" s="6"/>
      <c r="C33" s="6"/>
      <c r="D33" s="6">
        <f t="shared" si="0"/>
        <v>0</v>
      </c>
      <c r="E33" s="6"/>
      <c r="F33" s="6"/>
      <c r="G33" s="6"/>
      <c r="H33" s="6"/>
      <c r="I33" s="6"/>
      <c r="J33" s="6"/>
    </row>
    <row r="34" spans="1:13" s="2" customFormat="1" x14ac:dyDescent="0.2">
      <c r="B34" s="6"/>
      <c r="C34" s="6"/>
      <c r="D34" s="6">
        <f t="shared" si="0"/>
        <v>0</v>
      </c>
      <c r="E34" s="6"/>
      <c r="F34" s="6"/>
      <c r="G34" s="6"/>
      <c r="H34" s="6"/>
      <c r="I34" s="6"/>
      <c r="J34" s="6"/>
    </row>
    <row r="35" spans="1:13" s="2" customFormat="1" x14ac:dyDescent="0.2">
      <c r="B35" s="6"/>
      <c r="C35" s="6"/>
      <c r="D35" s="6">
        <f t="shared" si="0"/>
        <v>0</v>
      </c>
      <c r="E35" s="6"/>
      <c r="F35" s="6"/>
      <c r="G35" s="6"/>
      <c r="H35" s="6"/>
      <c r="I35" s="6"/>
      <c r="J35" s="6"/>
    </row>
    <row r="36" spans="1:13" s="2" customFormat="1" x14ac:dyDescent="0.2">
      <c r="A36" s="10"/>
      <c r="B36" s="4"/>
      <c r="C36" s="4"/>
      <c r="D36" s="6">
        <f t="shared" si="0"/>
        <v>0</v>
      </c>
      <c r="E36" s="4"/>
      <c r="F36" s="4"/>
      <c r="G36" s="4"/>
      <c r="H36" s="4"/>
      <c r="I36" s="4"/>
      <c r="J36" s="4"/>
      <c r="K36"/>
      <c r="L36"/>
      <c r="M36"/>
    </row>
    <row r="37" spans="1:13" s="2" customFormat="1" x14ac:dyDescent="0.2">
      <c r="B37" s="4"/>
      <c r="C37" s="4"/>
      <c r="D37" s="6">
        <f t="shared" si="0"/>
        <v>0</v>
      </c>
      <c r="E37" s="4"/>
      <c r="F37" s="4"/>
      <c r="G37" s="4"/>
      <c r="H37" s="4"/>
      <c r="I37" s="4"/>
      <c r="J37" s="4"/>
      <c r="K37"/>
      <c r="L37"/>
      <c r="M37"/>
    </row>
    <row r="38" spans="1:13" x14ac:dyDescent="0.2">
      <c r="A38" s="2"/>
      <c r="B38" s="6"/>
      <c r="C38" s="6"/>
      <c r="D38" s="6">
        <f t="shared" si="0"/>
        <v>0</v>
      </c>
      <c r="E38" s="6"/>
      <c r="F38" s="6"/>
      <c r="G38" s="6"/>
      <c r="H38" s="6"/>
      <c r="I38" s="6"/>
      <c r="J38" s="6"/>
      <c r="K38" s="2"/>
      <c r="L38" s="2"/>
      <c r="M38" s="2"/>
    </row>
    <row r="39" spans="1:13" s="2" customFormat="1" x14ac:dyDescent="0.2">
      <c r="A39" s="2" t="s">
        <v>16</v>
      </c>
      <c r="B39" s="6">
        <f>SUM(B7:B38)</f>
        <v>506</v>
      </c>
      <c r="C39" s="6">
        <f>SUM(C7:C38)</f>
        <v>269</v>
      </c>
      <c r="D39" s="6">
        <f t="shared" si="0"/>
        <v>640.5</v>
      </c>
      <c r="E39" s="6">
        <f>SUM(E6:E38)</f>
        <v>8</v>
      </c>
      <c r="F39" s="6">
        <f>SUM(F6:F38)</f>
        <v>22</v>
      </c>
      <c r="G39" s="6">
        <f>SUM(G6:G38)</f>
        <v>10</v>
      </c>
      <c r="H39" s="6">
        <f>SUM(H6:H38)</f>
        <v>9</v>
      </c>
      <c r="I39" s="6">
        <f>SUM(I5:I38)</f>
        <v>21</v>
      </c>
      <c r="J39" s="6">
        <f>SUM(J6:J38)</f>
        <v>59</v>
      </c>
      <c r="K39" s="2">
        <f>SUM(K6:K38)</f>
        <v>0</v>
      </c>
      <c r="L39" s="2">
        <f>SUM(L6:L38)</f>
        <v>1</v>
      </c>
    </row>
    <row r="44" spans="1:13" s="6" customFormat="1" x14ac:dyDescent="0.2">
      <c r="A44" s="8" t="s">
        <v>36</v>
      </c>
      <c r="D44" s="6" t="s">
        <v>22</v>
      </c>
      <c r="E44" s="6" t="s">
        <v>2</v>
      </c>
      <c r="F44" s="6" t="s">
        <v>4</v>
      </c>
      <c r="G44" s="6" t="s">
        <v>23</v>
      </c>
    </row>
    <row r="45" spans="1:13" s="4" customFormat="1" x14ac:dyDescent="0.2">
      <c r="D45" s="4">
        <v>446</v>
      </c>
      <c r="E45" s="4">
        <v>1854</v>
      </c>
      <c r="F45" s="4">
        <f>(E45/D45)</f>
        <v>4.1569506726457401</v>
      </c>
      <c r="G45" s="4">
        <v>20</v>
      </c>
    </row>
    <row r="46" spans="1:13" s="4" customFormat="1" x14ac:dyDescent="0.2"/>
    <row r="47" spans="1:13" s="6" customFormat="1" x14ac:dyDescent="0.2">
      <c r="A47" s="8" t="s">
        <v>37</v>
      </c>
      <c r="D47" s="6" t="s">
        <v>1</v>
      </c>
      <c r="E47" s="6" t="s">
        <v>6</v>
      </c>
      <c r="F47" s="6" t="s">
        <v>7</v>
      </c>
      <c r="G47" s="6" t="s">
        <v>2</v>
      </c>
      <c r="H47" s="6" t="s">
        <v>35</v>
      </c>
    </row>
    <row r="48" spans="1:13" s="6" customFormat="1" x14ac:dyDescent="0.2">
      <c r="D48" s="6">
        <v>165</v>
      </c>
      <c r="E48" s="6">
        <v>71</v>
      </c>
      <c r="F48" s="6">
        <f>(E48/D48*100)</f>
        <v>43.030303030303031</v>
      </c>
      <c r="G48" s="6">
        <v>874</v>
      </c>
      <c r="H48" s="6">
        <v>7</v>
      </c>
    </row>
    <row r="49" spans="1:11" s="2" customFormat="1" x14ac:dyDescent="0.2"/>
    <row r="50" spans="1:11" s="2" customFormat="1" x14ac:dyDescent="0.2">
      <c r="A50" s="2" t="s">
        <v>56</v>
      </c>
      <c r="B50" s="2" t="s">
        <v>68</v>
      </c>
      <c r="C50" s="2" t="s">
        <v>67</v>
      </c>
    </row>
    <row r="51" spans="1:11" s="4" customFormat="1" x14ac:dyDescent="0.2">
      <c r="B51" s="4">
        <v>24</v>
      </c>
      <c r="C51" s="4">
        <v>17</v>
      </c>
    </row>
    <row r="53" spans="1:11" x14ac:dyDescent="0.2">
      <c r="A53" s="2" t="s">
        <v>54</v>
      </c>
      <c r="B53" s="10" t="s">
        <v>0</v>
      </c>
      <c r="D53" s="10" t="s">
        <v>5</v>
      </c>
      <c r="E53" s="9" t="s">
        <v>16</v>
      </c>
      <c r="F53" s="9"/>
      <c r="G53" s="2" t="s">
        <v>55</v>
      </c>
      <c r="J53" s="10" t="s">
        <v>60</v>
      </c>
    </row>
    <row r="54" spans="1:11" x14ac:dyDescent="0.2">
      <c r="A54" s="2" t="s">
        <v>20</v>
      </c>
      <c r="B54">
        <v>1560</v>
      </c>
      <c r="D54">
        <v>1586</v>
      </c>
      <c r="E54">
        <f>(B54+D54)</f>
        <v>3146</v>
      </c>
      <c r="G54">
        <v>240</v>
      </c>
      <c r="J54" s="13">
        <v>589</v>
      </c>
      <c r="K54" s="13"/>
    </row>
    <row r="55" spans="1:11" x14ac:dyDescent="0.2">
      <c r="A55" s="2" t="s">
        <v>21</v>
      </c>
      <c r="B55">
        <f>(E45)</f>
        <v>1854</v>
      </c>
      <c r="D55">
        <f>G48</f>
        <v>874</v>
      </c>
      <c r="E55">
        <f>(B55+D55)</f>
        <v>2728</v>
      </c>
      <c r="G55">
        <v>211</v>
      </c>
      <c r="J55" s="13">
        <v>611</v>
      </c>
      <c r="K55" s="13"/>
    </row>
    <row r="58" spans="1:11" x14ac:dyDescent="0.2">
      <c r="A58" s="2"/>
    </row>
    <row r="59" spans="1:11" x14ac:dyDescent="0.2">
      <c r="A59" s="2"/>
    </row>
    <row r="60" spans="1:11" x14ac:dyDescent="0.2">
      <c r="A60" s="2"/>
    </row>
    <row r="61" spans="1:11" x14ac:dyDescent="0.2">
      <c r="A61" s="2"/>
    </row>
    <row r="62" spans="1:11" x14ac:dyDescent="0.2">
      <c r="A62" s="2"/>
    </row>
    <row r="63" spans="1:11" x14ac:dyDescent="0.2">
      <c r="A63" s="2"/>
    </row>
    <row r="64" spans="1:11" x14ac:dyDescent="0.2">
      <c r="A64" s="2"/>
    </row>
    <row r="65" spans="1:1" x14ac:dyDescent="0.2">
      <c r="A65" s="2"/>
    </row>
  </sheetData>
  <mergeCells count="2">
    <mergeCell ref="J54:K54"/>
    <mergeCell ref="J55:K55"/>
  </mergeCells>
  <phoneticPr fontId="4" type="noConversion"/>
  <pageMargins left="0.2" right="0.25" top="0.25" bottom="0.25" header="0.3" footer="0.3"/>
  <pageSetup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Offense </vt:lpstr>
      <vt:lpstr>Defense </vt:lpstr>
    </vt:vector>
  </TitlesOfParts>
  <Company>HCS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Joseph M Favero</dc:creator>
  <cp:lastModifiedBy>Tech Dept</cp:lastModifiedBy>
  <cp:lastPrinted>2018-11-05T23:44:14Z</cp:lastPrinted>
  <dcterms:created xsi:type="dcterms:W3CDTF">2008-08-25T01:23:39Z</dcterms:created>
  <dcterms:modified xsi:type="dcterms:W3CDTF">2018-11-20T19:45:44Z</dcterms:modified>
</cp:coreProperties>
</file>