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sephfavero/Documents/From Dell/2019/"/>
    </mc:Choice>
  </mc:AlternateContent>
  <xr:revisionPtr revIDLastSave="0" documentId="13_ncr:1_{E20096FD-26C3-A243-9EB3-A8D402A9128C}" xr6:coauthVersionLast="45" xr6:coauthVersionMax="45" xr10:uidLastSave="{00000000-0000-0000-0000-000000000000}"/>
  <bookViews>
    <workbookView xWindow="0" yWindow="840" windowWidth="28800" windowHeight="15940" activeTab="1" xr2:uid="{00000000-000D-0000-FFFF-FFFF00000000}"/>
  </bookViews>
  <sheets>
    <sheet name="Offense " sheetId="1" r:id="rId1"/>
    <sheet name="Defense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E36" i="1"/>
  <c r="G35" i="1"/>
  <c r="C36" i="1"/>
  <c r="G9" i="1" l="1"/>
  <c r="G13" i="1"/>
  <c r="B49" i="2" l="1"/>
  <c r="G15" i="1" l="1"/>
  <c r="D23" i="2" l="1"/>
  <c r="D22" i="2"/>
  <c r="D21" i="2"/>
  <c r="D20" i="2"/>
  <c r="D19" i="2"/>
  <c r="D18" i="2"/>
  <c r="D17" i="2"/>
  <c r="D16" i="2"/>
  <c r="D15" i="2"/>
  <c r="D14" i="2"/>
  <c r="D13" i="2"/>
  <c r="D6" i="2"/>
  <c r="D7" i="2"/>
  <c r="D8" i="2"/>
  <c r="D9" i="2"/>
  <c r="D10" i="2"/>
  <c r="D11" i="2"/>
  <c r="D12" i="2"/>
  <c r="I17" i="1"/>
  <c r="G16" i="1" l="1"/>
  <c r="G14" i="1"/>
  <c r="G12" i="1"/>
  <c r="G11" i="1"/>
  <c r="G8" i="1"/>
  <c r="E17" i="1"/>
  <c r="C17" i="1"/>
  <c r="G7" i="1"/>
  <c r="G20" i="1"/>
  <c r="G22" i="1"/>
  <c r="C23" i="1"/>
  <c r="E23" i="1"/>
  <c r="H23" i="1"/>
  <c r="I23" i="1"/>
  <c r="J23" i="1"/>
  <c r="G24" i="1"/>
  <c r="G23" i="1" l="1"/>
  <c r="G17" i="1"/>
  <c r="D49" i="2" l="1"/>
  <c r="G5" i="1" l="1"/>
  <c r="B33" i="2" l="1"/>
  <c r="C33" i="2"/>
  <c r="E33" i="2"/>
  <c r="F33" i="2"/>
  <c r="G33" i="2"/>
  <c r="H33" i="2"/>
  <c r="I33" i="2"/>
  <c r="J33" i="2"/>
  <c r="K33" i="2"/>
  <c r="L33" i="2"/>
  <c r="F39" i="2"/>
  <c r="F42" i="2"/>
  <c r="E48" i="2"/>
  <c r="E49" i="2"/>
  <c r="G4" i="1"/>
  <c r="G6" i="1"/>
  <c r="G26" i="1"/>
  <c r="G27" i="1"/>
  <c r="G28" i="1"/>
  <c r="G29" i="1"/>
  <c r="G30" i="1"/>
  <c r="G31" i="1"/>
  <c r="G32" i="1"/>
  <c r="G34" i="1"/>
  <c r="I36" i="1"/>
  <c r="G40" i="1"/>
  <c r="G42" i="1"/>
  <c r="G44" i="1"/>
  <c r="G45" i="1"/>
  <c r="F47" i="1"/>
  <c r="F48" i="1"/>
  <c r="F49" i="1"/>
  <c r="G51" i="1"/>
  <c r="G52" i="1"/>
  <c r="G55" i="1"/>
  <c r="G56" i="1"/>
  <c r="G57" i="1"/>
  <c r="G58" i="1"/>
  <c r="D33" i="2" l="1"/>
  <c r="G36" i="1"/>
</calcChain>
</file>

<file path=xl/sharedStrings.xml><?xml version="1.0" encoding="utf-8"?>
<sst xmlns="http://schemas.openxmlformats.org/spreadsheetml/2006/main" count="180" uniqueCount="119">
  <si>
    <t>Rushing</t>
  </si>
  <si>
    <t>Attempts</t>
  </si>
  <si>
    <t>Yards</t>
  </si>
  <si>
    <t>Player</t>
  </si>
  <si>
    <t>Average</t>
  </si>
  <si>
    <t>Passing</t>
  </si>
  <si>
    <t xml:space="preserve">Completions </t>
  </si>
  <si>
    <t>Comp %</t>
  </si>
  <si>
    <t>Receiving</t>
  </si>
  <si>
    <t>Catches</t>
  </si>
  <si>
    <t>Yards per Catch</t>
  </si>
  <si>
    <t>Defense</t>
  </si>
  <si>
    <t>Caused</t>
  </si>
  <si>
    <t>Tackle</t>
  </si>
  <si>
    <t xml:space="preserve">Solo </t>
  </si>
  <si>
    <t xml:space="preserve">Assisted </t>
  </si>
  <si>
    <t>Total</t>
  </si>
  <si>
    <t>Pass</t>
  </si>
  <si>
    <t>Fumble</t>
  </si>
  <si>
    <t>Player Name</t>
  </si>
  <si>
    <t>For</t>
  </si>
  <si>
    <t>Against</t>
  </si>
  <si>
    <t>Rushes</t>
  </si>
  <si>
    <t>TD's</t>
  </si>
  <si>
    <t>Special Teams</t>
  </si>
  <si>
    <t>Punting</t>
  </si>
  <si>
    <t>Kick-Off</t>
  </si>
  <si>
    <t>Punt Return</t>
  </si>
  <si>
    <t>Fair Catch</t>
  </si>
  <si>
    <t>Kickoff Return</t>
  </si>
  <si>
    <t>Kicking</t>
  </si>
  <si>
    <t>Xtra Point</t>
  </si>
  <si>
    <t>Long</t>
  </si>
  <si>
    <t>Field Goal</t>
  </si>
  <si>
    <t>Touch Back</t>
  </si>
  <si>
    <t>Td's</t>
  </si>
  <si>
    <t>Oppossing Running Backs</t>
  </si>
  <si>
    <t>Oppossing Quarter Backs</t>
  </si>
  <si>
    <t>INT</t>
  </si>
  <si>
    <t>Inter-</t>
  </si>
  <si>
    <t>ception</t>
  </si>
  <si>
    <t>Break-up</t>
  </si>
  <si>
    <t>Sack</t>
  </si>
  <si>
    <t>TFL</t>
  </si>
  <si>
    <t>TD</t>
  </si>
  <si>
    <t>Kick To</t>
  </si>
  <si>
    <t>Ave Start</t>
  </si>
  <si>
    <t>Fbl</t>
  </si>
  <si>
    <t>Blocks</t>
  </si>
  <si>
    <t>FG</t>
  </si>
  <si>
    <t>Punt</t>
  </si>
  <si>
    <t>PAT</t>
  </si>
  <si>
    <t>Recov</t>
  </si>
  <si>
    <t>HM</t>
  </si>
  <si>
    <t>Total Yards</t>
  </si>
  <si>
    <t>Total Points</t>
  </si>
  <si>
    <t>Turnovers</t>
  </si>
  <si>
    <t>2pt</t>
  </si>
  <si>
    <t>Safety</t>
  </si>
  <si>
    <t>Completions</t>
  </si>
  <si>
    <t>Plays</t>
  </si>
  <si>
    <t>FBL</t>
  </si>
  <si>
    <t>Totals</t>
  </si>
  <si>
    <t>Them</t>
  </si>
  <si>
    <t>Us</t>
  </si>
  <si>
    <t>Corey Osborne</t>
  </si>
  <si>
    <t>Freddie Roberts</t>
  </si>
  <si>
    <t>Loius Taylor</t>
  </si>
  <si>
    <t>Dryus Hairston</t>
  </si>
  <si>
    <t>Drew Santoemma</t>
  </si>
  <si>
    <t>Jacob Kerrick</t>
  </si>
  <si>
    <t>Ty Grant</t>
  </si>
  <si>
    <t>Adrian Hylton</t>
  </si>
  <si>
    <t>Isaac Ellison</t>
  </si>
  <si>
    <t>Made</t>
  </si>
  <si>
    <t>Freddy Roberts</t>
  </si>
  <si>
    <t>Josh Foster</t>
  </si>
  <si>
    <t>Inside 20</t>
  </si>
  <si>
    <t>Inside 5</t>
  </si>
  <si>
    <t>Missed</t>
  </si>
  <si>
    <t>Dorian Green</t>
  </si>
  <si>
    <t>DaKavis Preston</t>
  </si>
  <si>
    <t>Rion Martin</t>
  </si>
  <si>
    <t>Trevor Martin</t>
  </si>
  <si>
    <t>Kylan Brown</t>
  </si>
  <si>
    <t>Jeffery Medley</t>
  </si>
  <si>
    <t>Tyler Johnson</t>
  </si>
  <si>
    <t>Findley Underwood</t>
  </si>
  <si>
    <t>Finley Underwood</t>
  </si>
  <si>
    <t>Louis Taylor</t>
  </si>
  <si>
    <t xml:space="preserve">Takoma Kidd </t>
  </si>
  <si>
    <t>Trimon Holland</t>
  </si>
  <si>
    <t>Tavion Gravely</t>
  </si>
  <si>
    <t>Luis Martinez</t>
  </si>
  <si>
    <t>QB Hurry</t>
  </si>
  <si>
    <t>Logan George</t>
  </si>
  <si>
    <t>Marcus Esdaile</t>
  </si>
  <si>
    <t>Dekavis Preston</t>
  </si>
  <si>
    <t>Dedric Hayden</t>
  </si>
  <si>
    <t>Jordan Dodson</t>
  </si>
  <si>
    <t>Xavier Carter</t>
  </si>
  <si>
    <t>Nick Estes</t>
  </si>
  <si>
    <t>Ny Gravely</t>
  </si>
  <si>
    <t>Lanta Gravely</t>
  </si>
  <si>
    <t xml:space="preserve">Patrick Haran </t>
  </si>
  <si>
    <t>Shawn Hairston</t>
  </si>
  <si>
    <t>Isaih Neal</t>
  </si>
  <si>
    <t>Noah Martin</t>
  </si>
  <si>
    <t>Dorien Green</t>
  </si>
  <si>
    <t>Dajaun Copeing</t>
  </si>
  <si>
    <t>Dakavis Preston</t>
  </si>
  <si>
    <t>Malik Moyer</t>
  </si>
  <si>
    <t>3--3</t>
  </si>
  <si>
    <t>Kevin Dodson</t>
  </si>
  <si>
    <t>Kesahun Martin</t>
  </si>
  <si>
    <t>Isiah Neal</t>
  </si>
  <si>
    <t>Magna Vista Statistics 2019</t>
  </si>
  <si>
    <t>44-48</t>
  </si>
  <si>
    <t>30 yard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</si>
</sst>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6" fontId="2" fillId="0" borderId="0" xfId="0" applyNumberFormat="1" applyFont="1"/>
    <xf numFmtId="0" fontId="7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0" fillId="0" borderId="0" xfId="0" applyAlignment="1"/>
    <xf numFmtId="0" fontId="7" fillId="2" borderId="2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zoomScale="164" workbookViewId="0">
      <selection activeCell="A28" sqref="A28"/>
    </sheetView>
  </sheetViews>
  <sheetFormatPr baseColWidth="10" defaultColWidth="8.83203125" defaultRowHeight="13" x14ac:dyDescent="0.15"/>
  <cols>
    <col min="2" max="2" width="5.5" customWidth="1"/>
    <col min="8" max="8" width="8.5" customWidth="1"/>
  </cols>
  <sheetData>
    <row r="1" spans="1:11" s="5" customFormat="1" ht="25" x14ac:dyDescent="0.25">
      <c r="E1" s="5" t="s">
        <v>116</v>
      </c>
    </row>
    <row r="2" spans="1:11" ht="16" x14ac:dyDescent="0.2">
      <c r="A2" s="3" t="s">
        <v>0</v>
      </c>
    </row>
    <row r="3" spans="1:11" s="2" customFormat="1" x14ac:dyDescent="0.15">
      <c r="A3" s="2" t="s">
        <v>3</v>
      </c>
      <c r="C3" s="6" t="s">
        <v>1</v>
      </c>
      <c r="D3" s="6"/>
      <c r="E3" s="6" t="s">
        <v>2</v>
      </c>
      <c r="F3" s="6"/>
      <c r="G3" s="6" t="s">
        <v>4</v>
      </c>
      <c r="I3" s="6" t="s">
        <v>44</v>
      </c>
      <c r="J3" s="6" t="s">
        <v>47</v>
      </c>
      <c r="K3" s="2" t="s">
        <v>57</v>
      </c>
    </row>
    <row r="4" spans="1:11" x14ac:dyDescent="0.15">
      <c r="A4" s="10" t="s">
        <v>66</v>
      </c>
      <c r="C4" s="4">
        <v>14</v>
      </c>
      <c r="D4" s="4"/>
      <c r="E4" s="4">
        <v>79</v>
      </c>
      <c r="F4" s="4"/>
      <c r="G4" s="4">
        <f>E4/C4</f>
        <v>5.6428571428571432</v>
      </c>
      <c r="I4" s="4">
        <v>2</v>
      </c>
      <c r="J4" s="4"/>
    </row>
    <row r="5" spans="1:11" x14ac:dyDescent="0.15">
      <c r="A5" s="10" t="s">
        <v>67</v>
      </c>
      <c r="C5" s="4">
        <v>155</v>
      </c>
      <c r="D5" s="4"/>
      <c r="E5" s="4">
        <v>935</v>
      </c>
      <c r="F5" s="4"/>
      <c r="G5" s="4">
        <f>+E5/C5</f>
        <v>6.032258064516129</v>
      </c>
      <c r="I5" s="4">
        <v>20</v>
      </c>
      <c r="J5" s="4">
        <v>4</v>
      </c>
    </row>
    <row r="6" spans="1:11" x14ac:dyDescent="0.15">
      <c r="A6" s="10" t="s">
        <v>68</v>
      </c>
      <c r="C6" s="4">
        <v>89</v>
      </c>
      <c r="D6" s="4"/>
      <c r="E6" s="4">
        <v>110</v>
      </c>
      <c r="F6" s="4"/>
      <c r="G6" s="4">
        <f>(E6/C6)</f>
        <v>1.2359550561797752</v>
      </c>
      <c r="I6" s="4">
        <v>6</v>
      </c>
      <c r="J6" s="4">
        <v>6</v>
      </c>
    </row>
    <row r="7" spans="1:11" x14ac:dyDescent="0.15">
      <c r="A7" s="10" t="s">
        <v>81</v>
      </c>
      <c r="C7" s="4">
        <v>11</v>
      </c>
      <c r="D7" s="4"/>
      <c r="E7" s="4">
        <v>85</v>
      </c>
      <c r="F7" s="4"/>
      <c r="G7" s="4">
        <f>E7/C7</f>
        <v>7.7272727272727275</v>
      </c>
      <c r="I7" s="4">
        <v>1</v>
      </c>
      <c r="J7" s="4"/>
    </row>
    <row r="8" spans="1:11" s="2" customFormat="1" x14ac:dyDescent="0.15">
      <c r="A8" s="10" t="s">
        <v>86</v>
      </c>
      <c r="B8"/>
      <c r="C8" s="4">
        <v>21</v>
      </c>
      <c r="D8" s="4"/>
      <c r="E8" s="4">
        <v>174</v>
      </c>
      <c r="F8" s="4"/>
      <c r="G8" s="4">
        <f t="shared" ref="G8:G17" si="0">E8/C8</f>
        <v>8.2857142857142865</v>
      </c>
      <c r="H8"/>
      <c r="I8" s="4">
        <v>2</v>
      </c>
      <c r="J8" s="4"/>
    </row>
    <row r="9" spans="1:11" s="2" customFormat="1" x14ac:dyDescent="0.15">
      <c r="A9" s="10" t="s">
        <v>69</v>
      </c>
      <c r="B9"/>
      <c r="C9" s="4">
        <v>4</v>
      </c>
      <c r="D9" s="4"/>
      <c r="E9" s="4">
        <v>27</v>
      </c>
      <c r="F9" s="4"/>
      <c r="G9" s="4">
        <f>E9/C9</f>
        <v>6.75</v>
      </c>
      <c r="H9"/>
      <c r="I9" s="4"/>
      <c r="J9" s="4"/>
    </row>
    <row r="10" spans="1:11" s="2" customFormat="1" x14ac:dyDescent="0.15">
      <c r="A10" s="10" t="s">
        <v>106</v>
      </c>
      <c r="B10"/>
      <c r="C10" s="4">
        <v>5</v>
      </c>
      <c r="D10" s="4"/>
      <c r="E10" s="4">
        <v>10</v>
      </c>
      <c r="F10" s="4"/>
      <c r="G10" s="4">
        <v>5</v>
      </c>
      <c r="H10"/>
      <c r="I10" s="4"/>
      <c r="J10" s="4"/>
    </row>
    <row r="11" spans="1:11" s="2" customFormat="1" x14ac:dyDescent="0.15">
      <c r="A11" s="10" t="s">
        <v>83</v>
      </c>
      <c r="B11"/>
      <c r="C11" s="4">
        <v>8</v>
      </c>
      <c r="D11" s="4"/>
      <c r="E11" s="4">
        <v>8</v>
      </c>
      <c r="F11" s="4"/>
      <c r="G11" s="4">
        <f t="shared" si="0"/>
        <v>1</v>
      </c>
      <c r="H11"/>
      <c r="I11" s="4"/>
      <c r="J11" s="4"/>
    </row>
    <row r="12" spans="1:11" s="2" customFormat="1" x14ac:dyDescent="0.15">
      <c r="A12" s="10" t="s">
        <v>84</v>
      </c>
      <c r="B12"/>
      <c r="C12" s="4">
        <v>35</v>
      </c>
      <c r="D12" s="4"/>
      <c r="E12" s="4">
        <v>210</v>
      </c>
      <c r="F12" s="4"/>
      <c r="G12" s="4">
        <f t="shared" si="0"/>
        <v>6</v>
      </c>
      <c r="H12"/>
      <c r="I12" s="4">
        <v>3</v>
      </c>
      <c r="J12" s="4"/>
    </row>
    <row r="13" spans="1:11" s="2" customFormat="1" x14ac:dyDescent="0.15">
      <c r="A13" s="10" t="s">
        <v>72</v>
      </c>
      <c r="B13"/>
      <c r="C13" s="4">
        <v>1</v>
      </c>
      <c r="D13" s="4"/>
      <c r="E13" s="4">
        <v>10</v>
      </c>
      <c r="F13" s="4"/>
      <c r="G13" s="4">
        <f>(E13/C13)</f>
        <v>10</v>
      </c>
      <c r="H13"/>
      <c r="I13" s="4"/>
      <c r="J13" s="4"/>
    </row>
    <row r="14" spans="1:11" s="2" customFormat="1" x14ac:dyDescent="0.15">
      <c r="A14" s="10" t="s">
        <v>85</v>
      </c>
      <c r="B14"/>
      <c r="C14" s="4">
        <v>2</v>
      </c>
      <c r="D14" s="4"/>
      <c r="E14" s="4">
        <v>5</v>
      </c>
      <c r="F14" s="4"/>
      <c r="G14" s="4">
        <f t="shared" si="0"/>
        <v>2.5</v>
      </c>
      <c r="H14"/>
      <c r="I14" s="4"/>
      <c r="J14" s="4"/>
    </row>
    <row r="15" spans="1:11" s="2" customFormat="1" x14ac:dyDescent="0.15">
      <c r="A15" s="10" t="s">
        <v>76</v>
      </c>
      <c r="B15"/>
      <c r="C15" s="4">
        <v>7</v>
      </c>
      <c r="D15" s="4"/>
      <c r="E15" s="4">
        <v>36</v>
      </c>
      <c r="F15" s="4"/>
      <c r="G15" s="4">
        <f t="shared" si="0"/>
        <v>5.1428571428571432</v>
      </c>
      <c r="H15"/>
      <c r="I15" s="4"/>
      <c r="J15" s="4"/>
    </row>
    <row r="16" spans="1:11" s="2" customFormat="1" x14ac:dyDescent="0.15">
      <c r="A16" s="10" t="s">
        <v>82</v>
      </c>
      <c r="B16"/>
      <c r="C16" s="4"/>
      <c r="D16" s="4"/>
      <c r="E16" s="4"/>
      <c r="F16" s="4"/>
      <c r="G16" s="4" t="e">
        <f t="shared" si="0"/>
        <v>#DIV/0!</v>
      </c>
      <c r="H16"/>
      <c r="I16" s="4"/>
      <c r="J16" s="4"/>
    </row>
    <row r="17" spans="1:13" x14ac:dyDescent="0.15">
      <c r="A17" s="2" t="s">
        <v>16</v>
      </c>
      <c r="B17" s="2"/>
      <c r="C17" s="6">
        <f>SUM(C4:C16)</f>
        <v>352</v>
      </c>
      <c r="D17" s="6"/>
      <c r="E17" s="6">
        <f>SUM(E4:E16)</f>
        <v>1689</v>
      </c>
      <c r="F17" s="6"/>
      <c r="G17" s="6">
        <f t="shared" si="0"/>
        <v>4.7982954545454541</v>
      </c>
      <c r="H17" s="2"/>
      <c r="I17" s="2">
        <f>SUM(I4:I16)</f>
        <v>34</v>
      </c>
      <c r="J17" s="2"/>
    </row>
    <row r="18" spans="1:13" s="2" customFormat="1" x14ac:dyDescent="0.15">
      <c r="A18"/>
      <c r="B18"/>
      <c r="C18"/>
      <c r="D18"/>
      <c r="E18"/>
      <c r="F18"/>
      <c r="G18"/>
      <c r="H18"/>
      <c r="I18"/>
      <c r="J18"/>
    </row>
    <row r="19" spans="1:13" ht="16" x14ac:dyDescent="0.2">
      <c r="A19" s="3" t="s">
        <v>5</v>
      </c>
      <c r="B19" s="2"/>
      <c r="C19" s="6" t="s">
        <v>59</v>
      </c>
      <c r="D19" s="6"/>
      <c r="E19" s="6" t="s">
        <v>1</v>
      </c>
      <c r="F19" s="6"/>
      <c r="G19" s="6" t="s">
        <v>7</v>
      </c>
      <c r="H19" s="6" t="s">
        <v>44</v>
      </c>
      <c r="I19" s="6" t="s">
        <v>2</v>
      </c>
      <c r="J19" s="6" t="s">
        <v>38</v>
      </c>
      <c r="M19" s="4"/>
    </row>
    <row r="20" spans="1:13" x14ac:dyDescent="0.15">
      <c r="A20" s="10" t="s">
        <v>66</v>
      </c>
      <c r="C20" s="4">
        <v>4</v>
      </c>
      <c r="D20" s="4"/>
      <c r="E20" s="4">
        <v>8</v>
      </c>
      <c r="F20" s="4"/>
      <c r="G20" s="4">
        <f>(C20/E20)</f>
        <v>0.5</v>
      </c>
      <c r="H20" s="4"/>
      <c r="I20" s="4">
        <v>80</v>
      </c>
      <c r="J20" s="4"/>
      <c r="M20" s="4"/>
    </row>
    <row r="21" spans="1:13" x14ac:dyDescent="0.15">
      <c r="A21" s="10" t="s">
        <v>82</v>
      </c>
      <c r="C21" s="4">
        <v>0</v>
      </c>
      <c r="D21" s="4"/>
      <c r="E21" s="4">
        <v>1</v>
      </c>
      <c r="F21" s="4"/>
      <c r="G21" s="4">
        <v>0</v>
      </c>
      <c r="H21" s="4"/>
      <c r="I21" s="4"/>
      <c r="J21" s="4"/>
      <c r="M21" s="4"/>
    </row>
    <row r="22" spans="1:13" x14ac:dyDescent="0.15">
      <c r="A22" s="10" t="s">
        <v>68</v>
      </c>
      <c r="C22" s="4">
        <v>133</v>
      </c>
      <c r="D22" s="4"/>
      <c r="E22" s="4">
        <v>238</v>
      </c>
      <c r="F22" s="4"/>
      <c r="G22" s="4">
        <f>(C22/E22)</f>
        <v>0.55882352941176472</v>
      </c>
      <c r="H22" s="4">
        <v>19</v>
      </c>
      <c r="I22" s="4">
        <v>2080</v>
      </c>
      <c r="J22" s="4">
        <v>7</v>
      </c>
    </row>
    <row r="23" spans="1:13" x14ac:dyDescent="0.15">
      <c r="A23" t="s">
        <v>62</v>
      </c>
      <c r="C23" s="4">
        <f>SUM(C20:C22)</f>
        <v>137</v>
      </c>
      <c r="D23" s="4"/>
      <c r="E23" s="4">
        <f>SUM(E20:E22)</f>
        <v>247</v>
      </c>
      <c r="F23" s="4"/>
      <c r="G23" s="4">
        <f>C23/E23</f>
        <v>0.55465587044534415</v>
      </c>
      <c r="H23" s="4">
        <f>SUM(H20:H22)</f>
        <v>19</v>
      </c>
      <c r="I23" s="4">
        <f>SUM(I20:I22)</f>
        <v>2160</v>
      </c>
      <c r="J23" s="4">
        <f>SUM(J20:J22)</f>
        <v>7</v>
      </c>
    </row>
    <row r="24" spans="1:13" x14ac:dyDescent="0.15">
      <c r="A24" s="10"/>
      <c r="C24" s="4"/>
      <c r="D24" s="4"/>
      <c r="E24" s="4"/>
      <c r="F24" s="4"/>
      <c r="G24" s="4" t="e">
        <f>(C24/E24)</f>
        <v>#DIV/0!</v>
      </c>
      <c r="H24" s="4"/>
      <c r="I24" s="4"/>
      <c r="J24" s="4"/>
      <c r="K24" s="6"/>
    </row>
    <row r="25" spans="1:13" ht="16" x14ac:dyDescent="0.2">
      <c r="A25" s="3" t="s">
        <v>8</v>
      </c>
      <c r="C25" s="6" t="s">
        <v>9</v>
      </c>
      <c r="D25" s="6"/>
      <c r="E25" s="6" t="s">
        <v>2</v>
      </c>
      <c r="F25" s="6"/>
      <c r="G25" s="6" t="s">
        <v>10</v>
      </c>
      <c r="H25" s="6"/>
      <c r="I25" s="6" t="s">
        <v>44</v>
      </c>
      <c r="J25" s="6" t="s">
        <v>57</v>
      </c>
      <c r="K25" s="6" t="s">
        <v>61</v>
      </c>
    </row>
    <row r="26" spans="1:13" x14ac:dyDescent="0.15">
      <c r="A26" s="10" t="s">
        <v>69</v>
      </c>
      <c r="C26" s="4">
        <v>32</v>
      </c>
      <c r="D26" s="4"/>
      <c r="E26" s="4">
        <v>419</v>
      </c>
      <c r="F26" s="4"/>
      <c r="G26" s="4">
        <f t="shared" ref="G26:G35" si="1">E26/C26</f>
        <v>13.09375</v>
      </c>
      <c r="H26" s="4"/>
      <c r="I26" s="4">
        <v>4</v>
      </c>
    </row>
    <row r="27" spans="1:13" x14ac:dyDescent="0.15">
      <c r="A27" s="10" t="s">
        <v>86</v>
      </c>
      <c r="C27" s="4">
        <v>32</v>
      </c>
      <c r="D27" s="4"/>
      <c r="E27" s="4">
        <v>475</v>
      </c>
      <c r="F27" s="4"/>
      <c r="G27" s="4">
        <f t="shared" si="1"/>
        <v>14.84375</v>
      </c>
      <c r="H27" s="4"/>
      <c r="I27" s="4">
        <v>2</v>
      </c>
      <c r="J27">
        <v>1</v>
      </c>
    </row>
    <row r="28" spans="1:13" x14ac:dyDescent="0.15">
      <c r="A28" s="10" t="s">
        <v>71</v>
      </c>
      <c r="C28" s="4">
        <v>30</v>
      </c>
      <c r="D28" s="4"/>
      <c r="E28" s="4">
        <v>609</v>
      </c>
      <c r="F28" s="4"/>
      <c r="G28" s="4">
        <f t="shared" si="1"/>
        <v>20.3</v>
      </c>
      <c r="H28" s="4"/>
      <c r="I28" s="4">
        <v>7</v>
      </c>
    </row>
    <row r="29" spans="1:13" x14ac:dyDescent="0.15">
      <c r="A29" s="10" t="s">
        <v>72</v>
      </c>
      <c r="C29" s="4">
        <v>1</v>
      </c>
      <c r="D29" s="4"/>
      <c r="E29" s="11">
        <v>-2</v>
      </c>
      <c r="F29" s="4"/>
      <c r="G29" s="4">
        <f t="shared" si="1"/>
        <v>-2</v>
      </c>
      <c r="H29" s="4"/>
      <c r="I29" s="4"/>
    </row>
    <row r="30" spans="1:13" x14ac:dyDescent="0.15">
      <c r="A30" s="10" t="s">
        <v>107</v>
      </c>
      <c r="C30" s="4">
        <v>2</v>
      </c>
      <c r="D30" s="4"/>
      <c r="E30" s="4">
        <v>43</v>
      </c>
      <c r="F30" s="4"/>
      <c r="G30" s="4">
        <f t="shared" si="1"/>
        <v>21.5</v>
      </c>
      <c r="H30" s="4"/>
      <c r="I30" s="4"/>
    </row>
    <row r="31" spans="1:13" x14ac:dyDescent="0.15">
      <c r="A31" s="10" t="s">
        <v>73</v>
      </c>
      <c r="C31" s="4">
        <v>26</v>
      </c>
      <c r="D31" s="4"/>
      <c r="E31" s="4">
        <v>403</v>
      </c>
      <c r="F31" s="4"/>
      <c r="G31" s="4">
        <f t="shared" si="1"/>
        <v>15.5</v>
      </c>
      <c r="H31" s="4"/>
      <c r="I31" s="4">
        <v>4</v>
      </c>
    </row>
    <row r="32" spans="1:13" x14ac:dyDescent="0.15">
      <c r="A32" s="10" t="s">
        <v>89</v>
      </c>
      <c r="C32" s="4">
        <v>8</v>
      </c>
      <c r="D32" s="4"/>
      <c r="E32" s="4">
        <v>158</v>
      </c>
      <c r="F32" s="4"/>
      <c r="G32" s="4">
        <f t="shared" si="1"/>
        <v>19.75</v>
      </c>
      <c r="H32" s="4"/>
      <c r="I32" s="4">
        <v>2</v>
      </c>
    </row>
    <row r="33" spans="1:10" x14ac:dyDescent="0.15">
      <c r="A33" s="10" t="s">
        <v>84</v>
      </c>
      <c r="C33" s="4">
        <v>1</v>
      </c>
      <c r="D33" s="4"/>
      <c r="E33" s="4">
        <v>4</v>
      </c>
      <c r="F33" s="4"/>
      <c r="G33" s="4">
        <f t="shared" si="1"/>
        <v>4</v>
      </c>
      <c r="H33" s="4"/>
      <c r="I33" s="4"/>
    </row>
    <row r="34" spans="1:10" s="2" customFormat="1" x14ac:dyDescent="0.15">
      <c r="A34" s="10" t="s">
        <v>66</v>
      </c>
      <c r="B34"/>
      <c r="C34" s="4">
        <v>3</v>
      </c>
      <c r="D34" s="4"/>
      <c r="E34" s="4">
        <v>43</v>
      </c>
      <c r="F34" s="4"/>
      <c r="G34" s="4">
        <f t="shared" si="1"/>
        <v>14.333333333333334</v>
      </c>
      <c r="H34" s="4"/>
      <c r="I34" s="4"/>
      <c r="J34"/>
    </row>
    <row r="35" spans="1:10" s="2" customFormat="1" x14ac:dyDescent="0.15">
      <c r="A35" s="10" t="s">
        <v>76</v>
      </c>
      <c r="B35"/>
      <c r="C35" s="4">
        <v>2</v>
      </c>
      <c r="D35" s="4"/>
      <c r="E35" s="4">
        <v>8</v>
      </c>
      <c r="F35" s="4"/>
      <c r="G35" s="4">
        <f t="shared" si="1"/>
        <v>4</v>
      </c>
      <c r="H35" s="4"/>
      <c r="I35" s="4"/>
      <c r="J35"/>
    </row>
    <row r="36" spans="1:10" x14ac:dyDescent="0.15">
      <c r="A36" s="2" t="s">
        <v>16</v>
      </c>
      <c r="B36" s="2"/>
      <c r="C36" s="6">
        <f>SUM(C26:C35)</f>
        <v>137</v>
      </c>
      <c r="D36" s="6"/>
      <c r="E36">
        <f>SUM(E26:E35)</f>
        <v>2160</v>
      </c>
      <c r="F36" s="6"/>
      <c r="G36" s="6">
        <f>E36/C36</f>
        <v>15.766423357664234</v>
      </c>
      <c r="H36" s="2"/>
      <c r="I36" s="2">
        <f>SUM(I26:I34)</f>
        <v>19</v>
      </c>
      <c r="J36" s="2"/>
    </row>
    <row r="37" spans="1:10" s="7" customFormat="1" ht="18" x14ac:dyDescent="0.2">
      <c r="A37"/>
      <c r="B37"/>
      <c r="C37"/>
      <c r="D37"/>
      <c r="E37"/>
      <c r="F37"/>
      <c r="G37"/>
      <c r="H37"/>
      <c r="I37"/>
      <c r="J37"/>
    </row>
    <row r="38" spans="1:10" s="2" customFormat="1" ht="18" x14ac:dyDescent="0.2">
      <c r="A38" s="7" t="s">
        <v>24</v>
      </c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15">
      <c r="A39" s="2" t="s">
        <v>25</v>
      </c>
      <c r="B39" s="2"/>
      <c r="C39" s="2" t="s">
        <v>1</v>
      </c>
      <c r="D39" s="2"/>
      <c r="E39" s="2" t="s">
        <v>2</v>
      </c>
      <c r="F39" s="2"/>
      <c r="G39" s="2" t="s">
        <v>4</v>
      </c>
      <c r="H39" s="2"/>
      <c r="I39" s="2" t="s">
        <v>77</v>
      </c>
      <c r="J39" s="2" t="s">
        <v>78</v>
      </c>
    </row>
    <row r="40" spans="1:10" x14ac:dyDescent="0.15">
      <c r="A40" s="10" t="s">
        <v>70</v>
      </c>
      <c r="C40">
        <v>45</v>
      </c>
      <c r="E40">
        <v>1651</v>
      </c>
      <c r="G40">
        <f>(E40/C40)</f>
        <v>36.68888888888889</v>
      </c>
      <c r="I40">
        <v>12</v>
      </c>
      <c r="J40">
        <v>3</v>
      </c>
    </row>
    <row r="41" spans="1:10" x14ac:dyDescent="0.15">
      <c r="A41" s="10" t="s">
        <v>75</v>
      </c>
    </row>
    <row r="42" spans="1:10" s="2" customFormat="1" x14ac:dyDescent="0.15">
      <c r="A42" s="10"/>
      <c r="B42"/>
      <c r="C42"/>
      <c r="D42"/>
      <c r="E42"/>
      <c r="F42"/>
      <c r="G42" t="e">
        <f>(E42/C42)</f>
        <v>#DIV/0!</v>
      </c>
      <c r="H42"/>
      <c r="I42"/>
      <c r="J42"/>
    </row>
    <row r="43" spans="1:10" x14ac:dyDescent="0.15">
      <c r="A43" s="2" t="s">
        <v>26</v>
      </c>
      <c r="B43" s="2"/>
      <c r="C43" s="2" t="s">
        <v>1</v>
      </c>
      <c r="D43" s="2"/>
      <c r="E43" s="2" t="s">
        <v>45</v>
      </c>
      <c r="F43" s="2"/>
      <c r="G43" s="2" t="s">
        <v>46</v>
      </c>
      <c r="H43" s="2"/>
      <c r="I43" s="6" t="s">
        <v>34</v>
      </c>
      <c r="J43" s="2"/>
    </row>
    <row r="44" spans="1:10" x14ac:dyDescent="0.15">
      <c r="A44" s="10" t="s">
        <v>87</v>
      </c>
      <c r="C44">
        <v>60</v>
      </c>
      <c r="E44" s="10">
        <v>1668</v>
      </c>
      <c r="G44">
        <f>(E44/C44)</f>
        <v>27.8</v>
      </c>
      <c r="I44" s="4">
        <v>15</v>
      </c>
    </row>
    <row r="45" spans="1:10" s="2" customFormat="1" x14ac:dyDescent="0.15">
      <c r="A45" s="10" t="s">
        <v>65</v>
      </c>
      <c r="B45"/>
      <c r="C45">
        <v>8</v>
      </c>
      <c r="D45"/>
      <c r="E45">
        <v>286</v>
      </c>
      <c r="F45"/>
      <c r="G45">
        <f>(E45/C45)</f>
        <v>35.75</v>
      </c>
      <c r="H45"/>
      <c r="I45"/>
      <c r="J45"/>
    </row>
    <row r="46" spans="1:10" x14ac:dyDescent="0.15">
      <c r="A46" s="2" t="s">
        <v>27</v>
      </c>
      <c r="B46" s="2"/>
      <c r="C46" s="2" t="s">
        <v>1</v>
      </c>
      <c r="D46" s="2" t="s">
        <v>2</v>
      </c>
      <c r="E46" s="2"/>
      <c r="F46" s="2" t="s">
        <v>4</v>
      </c>
      <c r="G46" s="2"/>
      <c r="H46" s="2" t="s">
        <v>28</v>
      </c>
      <c r="I46" s="6" t="s">
        <v>44</v>
      </c>
      <c r="J46" s="2" t="s">
        <v>47</v>
      </c>
    </row>
    <row r="47" spans="1:10" x14ac:dyDescent="0.15">
      <c r="A47" s="10" t="s">
        <v>66</v>
      </c>
      <c r="C47">
        <v>4</v>
      </c>
      <c r="D47">
        <v>50</v>
      </c>
      <c r="F47">
        <f>(D47/C47)</f>
        <v>12.5</v>
      </c>
      <c r="H47" s="4">
        <v>4</v>
      </c>
      <c r="I47" s="4"/>
      <c r="J47">
        <v>1</v>
      </c>
    </row>
    <row r="48" spans="1:10" x14ac:dyDescent="0.15">
      <c r="A48" s="10" t="s">
        <v>110</v>
      </c>
      <c r="C48">
        <v>4</v>
      </c>
      <c r="D48">
        <v>48</v>
      </c>
      <c r="F48">
        <f>(D48/C48)</f>
        <v>12</v>
      </c>
      <c r="H48" s="4"/>
      <c r="I48" s="4">
        <v>1</v>
      </c>
      <c r="J48">
        <v>1</v>
      </c>
    </row>
    <row r="49" spans="1:10" s="2" customFormat="1" x14ac:dyDescent="0.15">
      <c r="A49" s="10"/>
      <c r="B49"/>
      <c r="C49"/>
      <c r="D49"/>
      <c r="E49"/>
      <c r="F49" t="e">
        <f>(D49/C49)</f>
        <v>#DIV/0!</v>
      </c>
      <c r="G49"/>
      <c r="H49"/>
      <c r="I49"/>
      <c r="J49"/>
    </row>
    <row r="50" spans="1:10" x14ac:dyDescent="0.15">
      <c r="A50" s="2" t="s">
        <v>29</v>
      </c>
      <c r="B50" s="2"/>
      <c r="C50" s="2" t="s">
        <v>1</v>
      </c>
      <c r="D50" s="2"/>
      <c r="E50" s="2" t="s">
        <v>2</v>
      </c>
      <c r="F50" s="2"/>
      <c r="G50" s="2" t="s">
        <v>4</v>
      </c>
      <c r="H50" s="2"/>
      <c r="I50" s="6" t="s">
        <v>23</v>
      </c>
      <c r="J50" s="2" t="s">
        <v>47</v>
      </c>
    </row>
    <row r="51" spans="1:10" x14ac:dyDescent="0.15">
      <c r="A51" s="10" t="s">
        <v>86</v>
      </c>
      <c r="C51">
        <v>8</v>
      </c>
      <c r="E51">
        <v>200</v>
      </c>
      <c r="G51">
        <f>(E51/C51)</f>
        <v>25</v>
      </c>
      <c r="I51" s="4"/>
    </row>
    <row r="52" spans="1:10" x14ac:dyDescent="0.15">
      <c r="A52" s="10" t="s">
        <v>76</v>
      </c>
      <c r="C52">
        <v>3</v>
      </c>
      <c r="E52">
        <v>81</v>
      </c>
      <c r="G52">
        <f t="shared" ref="G52:G58" si="2">(E52/C52)</f>
        <v>27</v>
      </c>
      <c r="I52" s="4"/>
    </row>
    <row r="53" spans="1:10" x14ac:dyDescent="0.15">
      <c r="A53" s="10" t="s">
        <v>91</v>
      </c>
      <c r="C53">
        <v>1</v>
      </c>
      <c r="E53">
        <v>11</v>
      </c>
      <c r="I53" s="4"/>
    </row>
    <row r="54" spans="1:10" x14ac:dyDescent="0.15">
      <c r="A54" s="10" t="s">
        <v>69</v>
      </c>
      <c r="C54">
        <v>3</v>
      </c>
      <c r="E54">
        <v>58</v>
      </c>
      <c r="I54" s="4"/>
    </row>
    <row r="55" spans="1:10" x14ac:dyDescent="0.15">
      <c r="A55" s="10" t="s">
        <v>80</v>
      </c>
      <c r="C55">
        <v>1</v>
      </c>
      <c r="E55">
        <v>7</v>
      </c>
      <c r="G55">
        <f t="shared" si="2"/>
        <v>7</v>
      </c>
      <c r="I55" s="4"/>
    </row>
    <row r="56" spans="1:10" x14ac:dyDescent="0.15">
      <c r="A56" s="10" t="s">
        <v>82</v>
      </c>
      <c r="C56">
        <v>2</v>
      </c>
      <c r="E56">
        <v>38</v>
      </c>
      <c r="G56">
        <f t="shared" si="2"/>
        <v>19</v>
      </c>
      <c r="I56" s="4"/>
      <c r="J56">
        <v>1</v>
      </c>
    </row>
    <row r="57" spans="1:10" x14ac:dyDescent="0.15">
      <c r="A57" s="10" t="s">
        <v>115</v>
      </c>
      <c r="C57">
        <v>5</v>
      </c>
      <c r="E57">
        <v>89</v>
      </c>
      <c r="G57">
        <f t="shared" si="2"/>
        <v>17.8</v>
      </c>
      <c r="I57" s="4"/>
    </row>
    <row r="58" spans="1:10" s="2" customFormat="1" x14ac:dyDescent="0.15">
      <c r="A58" s="10"/>
      <c r="B58"/>
      <c r="C58"/>
      <c r="D58"/>
      <c r="E58"/>
      <c r="F58"/>
      <c r="G58" t="e">
        <f t="shared" si="2"/>
        <v>#DIV/0!</v>
      </c>
      <c r="H58"/>
      <c r="I58" s="4"/>
      <c r="J58"/>
    </row>
    <row r="59" spans="1:10" s="2" customFormat="1" x14ac:dyDescent="0.15">
      <c r="A59" s="2" t="s">
        <v>30</v>
      </c>
      <c r="C59" s="2" t="s">
        <v>31</v>
      </c>
      <c r="E59" s="2" t="s">
        <v>33</v>
      </c>
      <c r="G59" s="2" t="s">
        <v>32</v>
      </c>
      <c r="H59" s="2" t="s">
        <v>74</v>
      </c>
      <c r="I59" s="6" t="s">
        <v>79</v>
      </c>
    </row>
    <row r="60" spans="1:10" s="2" customFormat="1" x14ac:dyDescent="0.15">
      <c r="A60" s="2" t="s">
        <v>65</v>
      </c>
      <c r="C60" s="12" t="s">
        <v>117</v>
      </c>
      <c r="E60" s="12" t="s">
        <v>118</v>
      </c>
      <c r="I60" s="6"/>
    </row>
    <row r="61" spans="1:10" x14ac:dyDescent="0.15">
      <c r="A61" s="2" t="s">
        <v>88</v>
      </c>
      <c r="B61" s="2"/>
      <c r="C61" s="12" t="s">
        <v>112</v>
      </c>
      <c r="D61" s="2"/>
      <c r="E61" s="2"/>
      <c r="F61" s="2"/>
      <c r="G61" s="2"/>
      <c r="H61" s="2"/>
      <c r="I61" s="6"/>
      <c r="J61" s="2"/>
    </row>
    <row r="62" spans="1:10" x14ac:dyDescent="0.15">
      <c r="A62" s="10"/>
      <c r="C62" s="10"/>
      <c r="E62" s="10"/>
      <c r="I62" s="4"/>
    </row>
    <row r="63" spans="1:10" s="2" customFormat="1" x14ac:dyDescent="0.15">
      <c r="B63" s="10"/>
      <c r="D63"/>
      <c r="E63" s="10"/>
      <c r="F63"/>
      <c r="G63"/>
      <c r="H63"/>
      <c r="I63" s="4"/>
      <c r="J63"/>
    </row>
    <row r="64" spans="1:10" x14ac:dyDescent="0.15">
      <c r="A64" s="2" t="s">
        <v>48</v>
      </c>
      <c r="B64" s="2"/>
      <c r="C64" s="2" t="s">
        <v>49</v>
      </c>
      <c r="D64" s="2"/>
      <c r="E64" s="2" t="s">
        <v>50</v>
      </c>
      <c r="F64" s="2"/>
      <c r="G64" s="2" t="s">
        <v>51</v>
      </c>
      <c r="H64" s="2"/>
      <c r="I64" s="6"/>
      <c r="J64" s="2"/>
    </row>
    <row r="65" spans="1:9" x14ac:dyDescent="0.15">
      <c r="A65" s="2" t="s">
        <v>108</v>
      </c>
      <c r="G65">
        <v>1</v>
      </c>
      <c r="I65" s="4"/>
    </row>
    <row r="66" spans="1:9" x14ac:dyDescent="0.15">
      <c r="A66" s="2" t="s">
        <v>91</v>
      </c>
      <c r="E66">
        <v>2</v>
      </c>
      <c r="I66" s="4"/>
    </row>
    <row r="67" spans="1:9" x14ac:dyDescent="0.15">
      <c r="A67" s="2" t="s">
        <v>95</v>
      </c>
      <c r="E67">
        <v>1</v>
      </c>
    </row>
  </sheetData>
  <phoneticPr fontId="4" type="noConversion"/>
  <pageMargins left="0.2" right="0.25" top="0.25" bottom="0.25" header="0.3" footer="0.3"/>
  <pageSetup orientation="portrait" r:id="rId1"/>
  <headerFooter alignWithMargins="0"/>
  <ignoredErrors>
    <ignoredError sqref="G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59"/>
  <sheetViews>
    <sheetView tabSelected="1" topLeftCell="A31" zoomScale="200" workbookViewId="0">
      <selection activeCell="A48" sqref="A48"/>
    </sheetView>
  </sheetViews>
  <sheetFormatPr baseColWidth="10" defaultColWidth="8.83203125" defaultRowHeight="13" x14ac:dyDescent="0.15"/>
  <cols>
    <col min="1" max="1" width="14.1640625" customWidth="1"/>
    <col min="2" max="2" width="6.6640625" customWidth="1"/>
    <col min="3" max="3" width="7" customWidth="1"/>
    <col min="4" max="4" width="6.33203125" customWidth="1"/>
    <col min="5" max="5" width="6.6640625" customWidth="1"/>
    <col min="6" max="7" width="7.5" customWidth="1"/>
    <col min="8" max="8" width="6.6640625" customWidth="1"/>
    <col min="9" max="9" width="5.33203125" customWidth="1"/>
    <col min="10" max="10" width="4.5" customWidth="1"/>
    <col min="11" max="11" width="4.1640625" customWidth="1"/>
    <col min="12" max="12" width="3.6640625" customWidth="1"/>
    <col min="13" max="13" width="6.6640625" customWidth="1"/>
  </cols>
  <sheetData>
    <row r="2" spans="1:15" ht="20" x14ac:dyDescent="0.2">
      <c r="A2" s="1" t="s">
        <v>11</v>
      </c>
      <c r="B2" s="1"/>
    </row>
    <row r="4" spans="1:15" s="2" customFormat="1" x14ac:dyDescent="0.15">
      <c r="A4" s="2" t="s">
        <v>19</v>
      </c>
      <c r="B4" s="6" t="s">
        <v>14</v>
      </c>
      <c r="C4" s="6" t="s">
        <v>15</v>
      </c>
      <c r="D4" s="6" t="s">
        <v>16</v>
      </c>
      <c r="E4" s="6" t="s">
        <v>39</v>
      </c>
      <c r="F4" s="6" t="s">
        <v>17</v>
      </c>
      <c r="G4" s="6" t="s">
        <v>12</v>
      </c>
      <c r="H4" s="6" t="s">
        <v>52</v>
      </c>
      <c r="I4" s="6" t="s">
        <v>42</v>
      </c>
      <c r="J4" s="6" t="s">
        <v>43</v>
      </c>
      <c r="K4" s="2" t="s">
        <v>53</v>
      </c>
      <c r="L4" s="2" t="s">
        <v>44</v>
      </c>
      <c r="M4" s="2" t="s">
        <v>58</v>
      </c>
      <c r="N4" s="2" t="s">
        <v>94</v>
      </c>
    </row>
    <row r="5" spans="1:15" s="2" customFormat="1" x14ac:dyDescent="0.15">
      <c r="B5" s="6" t="s">
        <v>13</v>
      </c>
      <c r="C5" s="6" t="s">
        <v>13</v>
      </c>
      <c r="D5" s="6" t="s">
        <v>13</v>
      </c>
      <c r="E5" s="6" t="s">
        <v>40</v>
      </c>
      <c r="F5" s="6" t="s">
        <v>41</v>
      </c>
      <c r="G5" s="6" t="s">
        <v>18</v>
      </c>
      <c r="H5" s="6" t="s">
        <v>18</v>
      </c>
      <c r="I5" s="6"/>
      <c r="J5" s="6"/>
    </row>
    <row r="6" spans="1:15" s="2" customFormat="1" x14ac:dyDescent="0.15">
      <c r="A6" s="19" t="s">
        <v>90</v>
      </c>
      <c r="B6" s="20">
        <v>21</v>
      </c>
      <c r="C6" s="20">
        <v>10</v>
      </c>
      <c r="D6" s="20">
        <f t="shared" ref="D6:D23" si="0">B6+(C6/2)</f>
        <v>26</v>
      </c>
      <c r="E6" s="20"/>
      <c r="F6" s="20"/>
      <c r="G6" s="20"/>
      <c r="H6" s="20"/>
      <c r="I6" s="20">
        <v>3</v>
      </c>
      <c r="J6" s="20">
        <v>10</v>
      </c>
      <c r="K6" s="19"/>
      <c r="L6" s="19"/>
      <c r="M6" s="19"/>
      <c r="N6" s="19">
        <v>2</v>
      </c>
      <c r="O6" s="19"/>
    </row>
    <row r="7" spans="1:15" s="10" customFormat="1" x14ac:dyDescent="0.15">
      <c r="A7" s="19" t="s">
        <v>89</v>
      </c>
      <c r="B7" s="20">
        <v>27</v>
      </c>
      <c r="C7" s="20">
        <v>11</v>
      </c>
      <c r="D7" s="20">
        <f t="shared" si="0"/>
        <v>32.5</v>
      </c>
      <c r="E7" s="20">
        <v>1</v>
      </c>
      <c r="F7" s="20">
        <v>6</v>
      </c>
      <c r="G7" s="20"/>
      <c r="H7" s="20"/>
      <c r="I7" s="20"/>
      <c r="J7" s="20"/>
      <c r="K7" s="19"/>
      <c r="L7" s="19"/>
      <c r="M7" s="19"/>
      <c r="N7" s="21"/>
      <c r="O7" s="21"/>
    </row>
    <row r="8" spans="1:15" s="10" customFormat="1" x14ac:dyDescent="0.15">
      <c r="A8" s="19" t="s">
        <v>91</v>
      </c>
      <c r="B8" s="20">
        <v>68</v>
      </c>
      <c r="C8" s="20">
        <v>45</v>
      </c>
      <c r="D8" s="20">
        <f t="shared" si="0"/>
        <v>90.5</v>
      </c>
      <c r="E8" s="20">
        <v>1</v>
      </c>
      <c r="F8" s="20">
        <v>3</v>
      </c>
      <c r="G8" s="20">
        <v>1</v>
      </c>
      <c r="H8" s="20"/>
      <c r="I8" s="20">
        <v>4</v>
      </c>
      <c r="J8" s="20">
        <v>8</v>
      </c>
      <c r="K8" s="19"/>
      <c r="L8" s="19"/>
      <c r="M8" s="19"/>
      <c r="N8" s="21">
        <v>1</v>
      </c>
      <c r="O8" s="21"/>
    </row>
    <row r="9" spans="1:15" s="10" customFormat="1" x14ac:dyDescent="0.15">
      <c r="A9" s="19" t="s">
        <v>92</v>
      </c>
      <c r="B9" s="20">
        <v>49</v>
      </c>
      <c r="C9" s="20">
        <v>19</v>
      </c>
      <c r="D9" s="20">
        <f t="shared" si="0"/>
        <v>58.5</v>
      </c>
      <c r="E9" s="20"/>
      <c r="F9" s="20">
        <v>2</v>
      </c>
      <c r="G9" s="20">
        <v>2</v>
      </c>
      <c r="H9" s="20">
        <v>2</v>
      </c>
      <c r="I9" s="20">
        <v>7</v>
      </c>
      <c r="J9" s="20">
        <v>10</v>
      </c>
      <c r="K9" s="19"/>
      <c r="L9" s="19">
        <v>1</v>
      </c>
      <c r="M9" s="19"/>
      <c r="N9" s="21">
        <v>3</v>
      </c>
      <c r="O9" s="21"/>
    </row>
    <row r="10" spans="1:15" s="10" customFormat="1" x14ac:dyDescent="0.15">
      <c r="A10" s="19" t="s">
        <v>93</v>
      </c>
      <c r="B10" s="20">
        <v>4</v>
      </c>
      <c r="C10" s="20">
        <v>6</v>
      </c>
      <c r="D10" s="20">
        <f t="shared" si="0"/>
        <v>7</v>
      </c>
      <c r="E10" s="20"/>
      <c r="F10" s="20"/>
      <c r="G10" s="20"/>
      <c r="H10" s="20">
        <v>1</v>
      </c>
      <c r="I10" s="20">
        <v>1</v>
      </c>
      <c r="J10" s="20">
        <v>1</v>
      </c>
      <c r="K10" s="19"/>
      <c r="L10" s="19"/>
      <c r="M10" s="19"/>
      <c r="N10" s="21"/>
      <c r="O10" s="21"/>
    </row>
    <row r="11" spans="1:15" s="13" customFormat="1" x14ac:dyDescent="0.15">
      <c r="A11" s="14" t="s">
        <v>82</v>
      </c>
      <c r="B11" s="15">
        <v>45</v>
      </c>
      <c r="C11" s="15">
        <v>22</v>
      </c>
      <c r="D11" s="15">
        <f t="shared" si="0"/>
        <v>56</v>
      </c>
      <c r="E11" s="15">
        <v>3</v>
      </c>
      <c r="F11" s="15">
        <v>3</v>
      </c>
      <c r="G11" s="15">
        <v>1</v>
      </c>
      <c r="H11" s="15"/>
      <c r="I11" s="15"/>
      <c r="J11" s="15"/>
      <c r="K11" s="14"/>
      <c r="L11" s="14"/>
      <c r="M11" s="14"/>
      <c r="N11" s="16"/>
      <c r="O11" s="16"/>
    </row>
    <row r="12" spans="1:15" s="2" customFormat="1" x14ac:dyDescent="0.15">
      <c r="A12" s="19" t="s">
        <v>80</v>
      </c>
      <c r="B12" s="20">
        <v>75</v>
      </c>
      <c r="C12" s="20">
        <v>36</v>
      </c>
      <c r="D12" s="20">
        <f t="shared" si="0"/>
        <v>93</v>
      </c>
      <c r="E12" s="20"/>
      <c r="F12" s="20">
        <v>3</v>
      </c>
      <c r="G12" s="20">
        <v>1</v>
      </c>
      <c r="H12" s="20">
        <v>2</v>
      </c>
      <c r="I12" s="20">
        <v>6</v>
      </c>
      <c r="J12" s="20">
        <v>12</v>
      </c>
      <c r="K12" s="19"/>
      <c r="L12" s="19"/>
      <c r="M12" s="19"/>
      <c r="N12" s="19">
        <v>5</v>
      </c>
      <c r="O12" s="19"/>
    </row>
    <row r="13" spans="1:15" s="18" customFormat="1" x14ac:dyDescent="0.15">
      <c r="A13" s="14" t="s">
        <v>95</v>
      </c>
      <c r="B13" s="15">
        <v>49</v>
      </c>
      <c r="C13" s="15">
        <v>21</v>
      </c>
      <c r="D13" s="15">
        <f t="shared" si="0"/>
        <v>59.5</v>
      </c>
      <c r="E13" s="15"/>
      <c r="F13" s="15">
        <v>1</v>
      </c>
      <c r="G13" s="15">
        <v>1</v>
      </c>
      <c r="H13" s="15">
        <v>7</v>
      </c>
      <c r="I13" s="15">
        <v>9</v>
      </c>
      <c r="J13" s="15">
        <v>21</v>
      </c>
      <c r="K13" s="14"/>
      <c r="L13" s="14">
        <v>2</v>
      </c>
      <c r="M13" s="14"/>
      <c r="N13" s="16">
        <v>4</v>
      </c>
      <c r="O13" s="16"/>
    </row>
    <row r="14" spans="1:15" s="10" customFormat="1" x14ac:dyDescent="0.15">
      <c r="A14" s="19" t="s">
        <v>96</v>
      </c>
      <c r="B14" s="20">
        <v>16</v>
      </c>
      <c r="C14" s="20">
        <v>7</v>
      </c>
      <c r="D14" s="20">
        <f t="shared" si="0"/>
        <v>19.5</v>
      </c>
      <c r="E14" s="20"/>
      <c r="F14" s="20"/>
      <c r="G14" s="20"/>
      <c r="H14" s="20"/>
      <c r="I14" s="20">
        <v>3</v>
      </c>
      <c r="J14" s="20">
        <v>4</v>
      </c>
      <c r="K14" s="19"/>
      <c r="L14" s="19"/>
      <c r="M14" s="19"/>
      <c r="N14" s="21">
        <v>1</v>
      </c>
      <c r="O14" s="21"/>
    </row>
    <row r="15" spans="1:15" s="10" customFormat="1" x14ac:dyDescent="0.15">
      <c r="A15" s="19" t="s">
        <v>97</v>
      </c>
      <c r="B15" s="20">
        <v>39</v>
      </c>
      <c r="C15" s="20">
        <v>12</v>
      </c>
      <c r="D15" s="20">
        <f t="shared" si="0"/>
        <v>45</v>
      </c>
      <c r="E15" s="20">
        <v>3</v>
      </c>
      <c r="F15" s="20">
        <v>10</v>
      </c>
      <c r="G15" s="20">
        <v>3</v>
      </c>
      <c r="H15" s="20">
        <v>2</v>
      </c>
      <c r="I15" s="20"/>
      <c r="J15" s="20">
        <v>5</v>
      </c>
      <c r="K15" s="19"/>
      <c r="L15" s="19">
        <v>1</v>
      </c>
      <c r="M15" s="19"/>
      <c r="N15" s="21"/>
      <c r="O15" s="21"/>
    </row>
    <row r="16" spans="1:15" s="10" customFormat="1" x14ac:dyDescent="0.15">
      <c r="A16" s="19" t="s">
        <v>75</v>
      </c>
      <c r="B16" s="20">
        <v>50</v>
      </c>
      <c r="C16" s="20">
        <v>26</v>
      </c>
      <c r="D16" s="20">
        <f t="shared" si="0"/>
        <v>63</v>
      </c>
      <c r="E16" s="20">
        <v>3</v>
      </c>
      <c r="F16" s="20">
        <v>11</v>
      </c>
      <c r="G16" s="20"/>
      <c r="H16" s="20"/>
      <c r="I16" s="20"/>
      <c r="J16" s="20">
        <v>3</v>
      </c>
      <c r="K16" s="19"/>
      <c r="L16" s="19">
        <v>1</v>
      </c>
      <c r="M16" s="19"/>
      <c r="N16" s="21"/>
      <c r="O16" s="21"/>
    </row>
    <row r="17" spans="1:15" s="10" customFormat="1" x14ac:dyDescent="0.15">
      <c r="A17" s="19" t="s">
        <v>98</v>
      </c>
      <c r="B17" s="20">
        <v>7</v>
      </c>
      <c r="C17" s="20">
        <v>4</v>
      </c>
      <c r="D17" s="20">
        <f t="shared" si="0"/>
        <v>9</v>
      </c>
      <c r="E17" s="20"/>
      <c r="F17" s="20"/>
      <c r="G17" s="20"/>
      <c r="H17" s="20"/>
      <c r="I17" s="20"/>
      <c r="J17" s="20">
        <v>1</v>
      </c>
      <c r="K17" s="19"/>
      <c r="L17" s="19"/>
      <c r="M17" s="19"/>
      <c r="N17" s="21">
        <v>1</v>
      </c>
      <c r="O17" s="21"/>
    </row>
    <row r="18" spans="1:15" s="10" customFormat="1" x14ac:dyDescent="0.15">
      <c r="A18" s="19" t="s">
        <v>99</v>
      </c>
      <c r="B18" s="20">
        <v>7</v>
      </c>
      <c r="C18" s="20">
        <v>4</v>
      </c>
      <c r="D18" s="20">
        <f t="shared" si="0"/>
        <v>9</v>
      </c>
      <c r="E18" s="20"/>
      <c r="F18" s="20">
        <v>3</v>
      </c>
      <c r="G18" s="20"/>
      <c r="H18" s="20"/>
      <c r="I18" s="20"/>
      <c r="J18" s="20"/>
      <c r="K18" s="19"/>
      <c r="L18" s="19"/>
      <c r="M18" s="19"/>
      <c r="N18" s="21"/>
      <c r="O18" s="21"/>
    </row>
    <row r="19" spans="1:15" s="10" customFormat="1" x14ac:dyDescent="0.15">
      <c r="A19" s="19" t="s">
        <v>100</v>
      </c>
      <c r="B19" s="20">
        <v>16</v>
      </c>
      <c r="C19" s="20">
        <v>4</v>
      </c>
      <c r="D19" s="20">
        <f t="shared" si="0"/>
        <v>18</v>
      </c>
      <c r="E19" s="20"/>
      <c r="F19" s="20"/>
      <c r="G19" s="20"/>
      <c r="H19" s="20">
        <v>1</v>
      </c>
      <c r="I19" s="20"/>
      <c r="J19" s="20">
        <v>1</v>
      </c>
      <c r="K19" s="19"/>
      <c r="L19" s="19"/>
      <c r="M19" s="19"/>
      <c r="N19" s="21"/>
      <c r="O19" s="21"/>
    </row>
    <row r="20" spans="1:15" s="10" customFormat="1" x14ac:dyDescent="0.15">
      <c r="A20" s="19" t="s">
        <v>101</v>
      </c>
      <c r="B20" s="20">
        <v>12</v>
      </c>
      <c r="C20" s="20">
        <v>13</v>
      </c>
      <c r="D20" s="20">
        <f t="shared" si="0"/>
        <v>18.5</v>
      </c>
      <c r="E20" s="20"/>
      <c r="F20" s="20"/>
      <c r="G20" s="20"/>
      <c r="H20" s="20"/>
      <c r="I20" s="20">
        <v>1</v>
      </c>
      <c r="J20" s="20">
        <v>5</v>
      </c>
      <c r="K20" s="19"/>
      <c r="L20" s="19"/>
      <c r="M20" s="19"/>
      <c r="N20" s="21"/>
      <c r="O20" s="21"/>
    </row>
    <row r="21" spans="1:15" s="10" customFormat="1" x14ac:dyDescent="0.15">
      <c r="A21" s="19" t="s">
        <v>88</v>
      </c>
      <c r="B21" s="20">
        <v>3</v>
      </c>
      <c r="C21" s="20">
        <v>1</v>
      </c>
      <c r="D21" s="20">
        <f t="shared" si="0"/>
        <v>3.5</v>
      </c>
      <c r="E21" s="20"/>
      <c r="F21" s="20"/>
      <c r="G21" s="20"/>
      <c r="H21" s="20"/>
      <c r="I21" s="20"/>
      <c r="J21" s="20"/>
      <c r="K21" s="19"/>
      <c r="L21" s="19"/>
      <c r="M21" s="19"/>
      <c r="N21" s="21"/>
      <c r="O21" s="21"/>
    </row>
    <row r="22" spans="1:15" s="10" customFormat="1" x14ac:dyDescent="0.15">
      <c r="A22" s="19" t="s">
        <v>72</v>
      </c>
      <c r="B22" s="20">
        <v>2</v>
      </c>
      <c r="C22" s="20"/>
      <c r="D22" s="20">
        <f t="shared" si="0"/>
        <v>2</v>
      </c>
      <c r="E22" s="20"/>
      <c r="F22" s="20"/>
      <c r="G22" s="20"/>
      <c r="H22" s="20"/>
      <c r="I22" s="20"/>
      <c r="J22" s="20"/>
      <c r="K22" s="19"/>
      <c r="L22" s="19"/>
      <c r="M22" s="19"/>
      <c r="N22" s="21"/>
      <c r="O22" s="21"/>
    </row>
    <row r="23" spans="1:15" s="10" customFormat="1" x14ac:dyDescent="0.15">
      <c r="A23" s="19" t="s">
        <v>102</v>
      </c>
      <c r="B23" s="20"/>
      <c r="C23" s="20">
        <v>2</v>
      </c>
      <c r="D23" s="20">
        <f t="shared" si="0"/>
        <v>1</v>
      </c>
      <c r="E23" s="20"/>
      <c r="F23" s="20">
        <v>1</v>
      </c>
      <c r="G23" s="20"/>
      <c r="H23" s="20"/>
      <c r="I23" s="20"/>
      <c r="J23" s="20"/>
      <c r="K23" s="19"/>
      <c r="L23" s="19"/>
      <c r="M23" s="19"/>
      <c r="N23" s="21">
        <v>1</v>
      </c>
      <c r="O23" s="21"/>
    </row>
    <row r="24" spans="1:15" s="2" customFormat="1" x14ac:dyDescent="0.15">
      <c r="A24" s="19" t="s">
        <v>103</v>
      </c>
      <c r="B24" s="22">
        <v>5</v>
      </c>
      <c r="C24" s="22">
        <v>5</v>
      </c>
      <c r="D24" s="20"/>
      <c r="E24" s="22"/>
      <c r="F24" s="22"/>
      <c r="G24" s="22">
        <v>1</v>
      </c>
      <c r="H24" s="22"/>
      <c r="I24" s="22">
        <v>1</v>
      </c>
      <c r="J24" s="22">
        <v>1</v>
      </c>
      <c r="K24" s="21"/>
      <c r="L24" s="21"/>
      <c r="M24" s="21"/>
      <c r="N24" s="19"/>
      <c r="O24" s="19"/>
    </row>
    <row r="25" spans="1:15" s="2" customFormat="1" x14ac:dyDescent="0.15">
      <c r="A25" s="19" t="s">
        <v>109</v>
      </c>
      <c r="B25" s="22"/>
      <c r="C25" s="22">
        <v>1</v>
      </c>
      <c r="D25" s="20"/>
      <c r="E25" s="22"/>
      <c r="F25" s="22"/>
      <c r="G25" s="22"/>
      <c r="H25" s="22">
        <v>1</v>
      </c>
      <c r="I25" s="22"/>
      <c r="J25" s="22"/>
      <c r="K25" s="21"/>
      <c r="L25" s="21"/>
      <c r="M25" s="21"/>
      <c r="N25" s="19"/>
      <c r="O25" s="19"/>
    </row>
    <row r="26" spans="1:15" s="2" customFormat="1" x14ac:dyDescent="0.15">
      <c r="A26" s="19" t="s">
        <v>114</v>
      </c>
      <c r="B26" s="22">
        <v>1</v>
      </c>
      <c r="C26" s="22"/>
      <c r="D26" s="20"/>
      <c r="E26" s="22"/>
      <c r="F26" s="22"/>
      <c r="G26" s="22"/>
      <c r="H26" s="22"/>
      <c r="I26" s="22"/>
      <c r="J26" s="22"/>
      <c r="K26" s="21"/>
      <c r="L26" s="21"/>
      <c r="M26" s="21"/>
      <c r="N26" s="19"/>
      <c r="O26" s="19"/>
    </row>
    <row r="27" spans="1:15" s="2" customFormat="1" x14ac:dyDescent="0.15">
      <c r="A27" s="19" t="s">
        <v>86</v>
      </c>
      <c r="B27" s="22">
        <v>1</v>
      </c>
      <c r="C27" s="22"/>
      <c r="D27" s="20"/>
      <c r="E27" s="22">
        <v>1</v>
      </c>
      <c r="F27" s="22"/>
      <c r="G27" s="22"/>
      <c r="H27" s="22"/>
      <c r="I27" s="22"/>
      <c r="J27" s="22"/>
      <c r="K27" s="21"/>
      <c r="L27" s="21"/>
      <c r="M27" s="21"/>
      <c r="N27" s="19"/>
      <c r="O27" s="19"/>
    </row>
    <row r="28" spans="1:15" s="2" customFormat="1" x14ac:dyDescent="0.15">
      <c r="A28" s="19" t="s">
        <v>104</v>
      </c>
      <c r="B28" s="22">
        <v>1</v>
      </c>
      <c r="C28" s="22"/>
      <c r="D28" s="20"/>
      <c r="E28" s="22"/>
      <c r="F28" s="22"/>
      <c r="G28" s="22"/>
      <c r="H28" s="22"/>
      <c r="I28" s="22"/>
      <c r="J28" s="22"/>
      <c r="K28" s="21"/>
      <c r="L28" s="21"/>
      <c r="M28" s="21"/>
      <c r="N28" s="19"/>
      <c r="O28" s="19"/>
    </row>
    <row r="29" spans="1:15" s="2" customFormat="1" x14ac:dyDescent="0.15">
      <c r="A29" s="19" t="s">
        <v>113</v>
      </c>
      <c r="B29" s="22"/>
      <c r="C29" s="22">
        <v>1</v>
      </c>
      <c r="D29" s="20"/>
      <c r="E29" s="22"/>
      <c r="F29" s="22"/>
      <c r="G29" s="22"/>
      <c r="H29" s="22"/>
      <c r="I29" s="22"/>
      <c r="J29" s="22"/>
      <c r="K29" s="21"/>
      <c r="L29" s="21"/>
      <c r="M29" s="21"/>
      <c r="N29" s="19"/>
      <c r="O29" s="19"/>
    </row>
    <row r="30" spans="1:15" s="2" customFormat="1" x14ac:dyDescent="0.15">
      <c r="A30" s="19" t="s">
        <v>105</v>
      </c>
      <c r="B30" s="20">
        <v>3</v>
      </c>
      <c r="C30" s="20">
        <v>7</v>
      </c>
      <c r="D30" s="20"/>
      <c r="E30" s="20"/>
      <c r="F30" s="20"/>
      <c r="G30" s="20"/>
      <c r="H30" s="20"/>
      <c r="I30" s="20"/>
      <c r="J30" s="20">
        <v>1</v>
      </c>
      <c r="K30" s="19"/>
      <c r="L30" s="19"/>
      <c r="M30" s="19"/>
      <c r="N30" s="19"/>
      <c r="O30" s="19"/>
    </row>
    <row r="31" spans="1:15" s="2" customFormat="1" x14ac:dyDescent="0.15">
      <c r="A31" s="19" t="s">
        <v>111</v>
      </c>
      <c r="B31" s="20">
        <v>6</v>
      </c>
      <c r="C31" s="20">
        <v>1</v>
      </c>
      <c r="D31" s="20"/>
      <c r="E31" s="20"/>
      <c r="F31" s="20"/>
      <c r="G31" s="20"/>
      <c r="H31" s="20"/>
      <c r="I31" s="20"/>
      <c r="J31" s="20"/>
      <c r="K31" s="19"/>
      <c r="L31" s="19"/>
      <c r="M31" s="19"/>
      <c r="N31" s="19"/>
      <c r="O31" s="19"/>
    </row>
    <row r="32" spans="1:15" s="2" customFormat="1" x14ac:dyDescent="0.15">
      <c r="A32" s="19" t="s">
        <v>69</v>
      </c>
      <c r="B32" s="20">
        <v>3</v>
      </c>
      <c r="C32" s="20"/>
      <c r="D32" s="20"/>
      <c r="E32" s="20"/>
      <c r="F32" s="20"/>
      <c r="G32" s="20"/>
      <c r="H32" s="20"/>
      <c r="I32" s="20"/>
      <c r="J32" s="20"/>
      <c r="K32" s="19"/>
      <c r="L32" s="19"/>
      <c r="M32" s="19"/>
      <c r="N32" s="19"/>
      <c r="O32" s="19"/>
    </row>
    <row r="33" spans="1:15" s="2" customFormat="1" x14ac:dyDescent="0.15">
      <c r="A33" s="19" t="s">
        <v>16</v>
      </c>
      <c r="B33" s="20">
        <f>SUM(B7:B32)</f>
        <v>489</v>
      </c>
      <c r="C33" s="20">
        <f>SUM(C7:C32)</f>
        <v>248</v>
      </c>
      <c r="D33" s="20">
        <f t="shared" ref="D33" si="1">B33+(C33/2)</f>
        <v>613</v>
      </c>
      <c r="E33" s="20">
        <f>SUM(E6:E32)</f>
        <v>12</v>
      </c>
      <c r="F33" s="20">
        <f>SUM(F6:F32)</f>
        <v>43</v>
      </c>
      <c r="G33" s="20">
        <f>SUM(G6:G32)</f>
        <v>10</v>
      </c>
      <c r="H33" s="20">
        <f>SUM(H6:H32)</f>
        <v>16</v>
      </c>
      <c r="I33" s="20">
        <f>SUM(I5:I32)</f>
        <v>35</v>
      </c>
      <c r="J33" s="20">
        <f>SUM(J6:J32)</f>
        <v>83</v>
      </c>
      <c r="K33" s="19">
        <f>SUM(K6:K32)</f>
        <v>0</v>
      </c>
      <c r="L33" s="19">
        <f>SUM(L6:L32)</f>
        <v>5</v>
      </c>
      <c r="M33" s="19"/>
      <c r="N33" s="19"/>
      <c r="O33" s="19"/>
    </row>
    <row r="38" spans="1:15" s="6" customFormat="1" x14ac:dyDescent="0.15">
      <c r="A38" s="8" t="s">
        <v>36</v>
      </c>
      <c r="D38" s="6" t="s">
        <v>22</v>
      </c>
      <c r="E38" s="6" t="s">
        <v>2</v>
      </c>
      <c r="F38" s="6" t="s">
        <v>4</v>
      </c>
      <c r="G38" s="6" t="s">
        <v>23</v>
      </c>
    </row>
    <row r="39" spans="1:15" s="4" customFormat="1" x14ac:dyDescent="0.15">
      <c r="D39" s="4">
        <v>384</v>
      </c>
      <c r="E39" s="4">
        <v>1090</v>
      </c>
      <c r="F39" s="4">
        <f>(E39/D39)</f>
        <v>2.8385416666666665</v>
      </c>
      <c r="G39" s="4">
        <v>11</v>
      </c>
    </row>
    <row r="40" spans="1:15" s="4" customFormat="1" x14ac:dyDescent="0.15"/>
    <row r="41" spans="1:15" s="6" customFormat="1" x14ac:dyDescent="0.15">
      <c r="A41" s="8" t="s">
        <v>37</v>
      </c>
      <c r="D41" s="6" t="s">
        <v>1</v>
      </c>
      <c r="E41" s="6" t="s">
        <v>6</v>
      </c>
      <c r="F41" s="6" t="s">
        <v>7</v>
      </c>
      <c r="G41" s="6" t="s">
        <v>2</v>
      </c>
      <c r="H41" s="6" t="s">
        <v>35</v>
      </c>
    </row>
    <row r="42" spans="1:15" s="6" customFormat="1" x14ac:dyDescent="0.15">
      <c r="D42" s="6">
        <v>213</v>
      </c>
      <c r="E42" s="6">
        <v>92</v>
      </c>
      <c r="F42" s="6">
        <f>(E42/D42*100)</f>
        <v>43.1924882629108</v>
      </c>
      <c r="G42" s="6">
        <v>1246</v>
      </c>
      <c r="H42" s="6">
        <v>10</v>
      </c>
    </row>
    <row r="43" spans="1:15" s="2" customFormat="1" x14ac:dyDescent="0.15"/>
    <row r="44" spans="1:15" s="2" customFormat="1" x14ac:dyDescent="0.15">
      <c r="A44" s="2" t="s">
        <v>56</v>
      </c>
      <c r="B44" s="2" t="s">
        <v>64</v>
      </c>
      <c r="C44" s="2" t="s">
        <v>63</v>
      </c>
    </row>
    <row r="45" spans="1:15" s="4" customFormat="1" x14ac:dyDescent="0.15">
      <c r="B45" s="4">
        <v>21</v>
      </c>
      <c r="C45" s="4">
        <v>24</v>
      </c>
    </row>
    <row r="47" spans="1:15" x14ac:dyDescent="0.15">
      <c r="A47" s="2" t="s">
        <v>54</v>
      </c>
      <c r="B47" s="10" t="s">
        <v>0</v>
      </c>
      <c r="D47" s="10" t="s">
        <v>5</v>
      </c>
      <c r="E47" s="9" t="s">
        <v>16</v>
      </c>
      <c r="F47" s="9"/>
      <c r="G47" s="2" t="s">
        <v>55</v>
      </c>
      <c r="J47" s="10" t="s">
        <v>60</v>
      </c>
    </row>
    <row r="48" spans="1:15" x14ac:dyDescent="0.15">
      <c r="A48" s="2" t="s">
        <v>20</v>
      </c>
      <c r="B48">
        <v>1689</v>
      </c>
      <c r="D48">
        <v>2160</v>
      </c>
      <c r="E48">
        <f>(B48+D48)</f>
        <v>3849</v>
      </c>
      <c r="G48">
        <v>415</v>
      </c>
      <c r="J48" s="17">
        <v>599</v>
      </c>
      <c r="K48" s="17"/>
    </row>
    <row r="49" spans="1:11" x14ac:dyDescent="0.15">
      <c r="A49" s="2" t="s">
        <v>21</v>
      </c>
      <c r="B49">
        <f>(E39)</f>
        <v>1090</v>
      </c>
      <c r="D49">
        <f>G42</f>
        <v>1246</v>
      </c>
      <c r="E49">
        <f>(B49+D49)</f>
        <v>2336</v>
      </c>
      <c r="G49">
        <v>157</v>
      </c>
      <c r="J49" s="17">
        <v>597</v>
      </c>
      <c r="K49" s="17"/>
    </row>
    <row r="52" spans="1:11" x14ac:dyDescent="0.15">
      <c r="A52" s="2"/>
    </row>
    <row r="53" spans="1:11" x14ac:dyDescent="0.15">
      <c r="A53" s="2"/>
    </row>
    <row r="54" spans="1:11" x14ac:dyDescent="0.15">
      <c r="A54" s="2"/>
    </row>
    <row r="55" spans="1:11" x14ac:dyDescent="0.15">
      <c r="A55" s="2"/>
    </row>
    <row r="56" spans="1:11" x14ac:dyDescent="0.15">
      <c r="A56" s="2"/>
    </row>
    <row r="57" spans="1:11" x14ac:dyDescent="0.15">
      <c r="A57" s="2"/>
    </row>
    <row r="58" spans="1:11" x14ac:dyDescent="0.15">
      <c r="A58" s="2"/>
    </row>
    <row r="59" spans="1:11" x14ac:dyDescent="0.15">
      <c r="A59" s="2"/>
    </row>
  </sheetData>
  <mergeCells count="2">
    <mergeCell ref="J48:K48"/>
    <mergeCell ref="J49:K49"/>
  </mergeCells>
  <phoneticPr fontId="4" type="noConversion"/>
  <pageMargins left="0.2" right="0.25" top="0.25" bottom="0.2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Offense </vt:lpstr>
      <vt:lpstr>Defense </vt:lpstr>
    </vt:vector>
  </TitlesOfParts>
  <Company>HCS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M Favero</dc:creator>
  <cp:lastModifiedBy>Microsoft Office User</cp:lastModifiedBy>
  <cp:lastPrinted>2019-11-26T20:05:41Z</cp:lastPrinted>
  <dcterms:created xsi:type="dcterms:W3CDTF">2008-08-25T01:23:39Z</dcterms:created>
  <dcterms:modified xsi:type="dcterms:W3CDTF">2020-02-19T16:30:54Z</dcterms:modified>
</cp:coreProperties>
</file>