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xl/drawings/drawing4.xml" ContentType="application/vnd.openxmlformats-officedocument.drawing+xml"/>
  <Override PartName="/xl/comments4.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Objects="placeholders" updateLinks="never" codeName="ThisWorkbook"/>
  <mc:AlternateContent xmlns:mc="http://schemas.openxmlformats.org/markup-compatibility/2006">
    <mc:Choice Requires="x15">
      <x15ac:absPath xmlns:x15ac="http://schemas.microsoft.com/office/spreadsheetml/2010/11/ac" url="Y:\SDB\2020\"/>
    </mc:Choice>
  </mc:AlternateContent>
  <bookViews>
    <workbookView xWindow="195" yWindow="465" windowWidth="21720" windowHeight="12285" tabRatio="920"/>
  </bookViews>
  <sheets>
    <sheet name="Cover" sheetId="70" r:id="rId1"/>
    <sheet name="BudgetSum 2-3" sheetId="73" r:id="rId2"/>
    <sheet name="CashSum 4" sheetId="86" r:id="rId3"/>
    <sheet name="EstRev 5-10" sheetId="14" r:id="rId4"/>
    <sheet name="EstExp 11-17" sheetId="30" r:id="rId5"/>
    <sheet name="Itemize 18" sheetId="84" r:id="rId6"/>
    <sheet name="DeficitBudgetSum Calc 19" sheetId="93" r:id="rId7"/>
    <sheet name="DefReductPlan 20-24" sheetId="89" r:id="rId8"/>
    <sheet name="Bckgrnd-Assumpt 25-26" sheetId="95" r:id="rId9"/>
    <sheet name="AC 27" sheetId="85" r:id="rId10"/>
    <sheet name="VendContract 28" sheetId="94" r:id="rId11"/>
    <sheet name="EBFSpendingPlan" sheetId="96" r:id="rId12"/>
    <sheet name="Ref 29" sheetId="81" r:id="rId13"/>
    <sheet name="Balancing" sheetId="76" r:id="rId14"/>
    <sheet name="B20" sheetId="87" state="hidden" r:id="rId15"/>
  </sheets>
  <definedNames>
    <definedName name="_xlnm.Print_Area" localSheetId="8">'Bckgrnd-Assumpt 25-26'!$A$1:$B$34</definedName>
    <definedName name="_xlnm.Print_Titles" localSheetId="1">'BudgetSum 2-3'!$1:$2</definedName>
    <definedName name="_xlnm.Print_Titles" localSheetId="7">'DefReductPlan 20-24'!$A:$B</definedName>
    <definedName name="_xlnm.Print_Titles" localSheetId="4">'EstExp 11-17'!$1:$2</definedName>
    <definedName name="_xlnm.Print_Titles" localSheetId="3">'EstRev 5-10'!$1:$2</definedName>
    <definedName name="SCHADDRS" localSheetId="9">#REF!</definedName>
    <definedName name="SCHADDRS">#REF!</definedName>
    <definedName name="SCHCTY" localSheetId="9">#REF!</definedName>
    <definedName name="SCHCTY">#REF!</definedName>
    <definedName name="SCHNMBR" localSheetId="9">#REF!</definedName>
    <definedName name="SCHNMBR">#REF!</definedName>
    <definedName name="SCHNME" localSheetId="9">#REF!</definedName>
    <definedName name="SCHNME">#REF!</definedName>
    <definedName name="SUPT" localSheetId="9">#REF!</definedName>
    <definedName name="SUPT">#REF!</definedName>
  </definedNames>
  <calcPr calcId="162913" concurrentCalc="0"/>
  <extLst>
    <ext xmlns:x14="http://schemas.microsoft.com/office/spreadsheetml/2009/9/main" uri="{79F54976-1DA5-4618-B147-4CDE4B953A38}">
      <x14:workbookPr defaultImageDpi="330"/>
    </ext>
    <ext xmlns:mx="http://schemas.microsoft.com/office/mac/excel/2008/main" uri="{7523E5D3-25F3-A5E0-1632-64F254C22452}">
      <mx:ArchID Flags="2"/>
    </ex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F90" i="96" l="1"/>
  <c r="E90" i="96"/>
  <c r="D90" i="96"/>
  <c r="B158" i="87"/>
  <c r="C158" i="87"/>
  <c r="B7035" i="87"/>
  <c r="B7034" i="87"/>
  <c r="B7033" i="87"/>
  <c r="B7032" i="87"/>
  <c r="B7031" i="87"/>
  <c r="B7030" i="87"/>
  <c r="B7029" i="87"/>
  <c r="B7028" i="87"/>
  <c r="B7027" i="87"/>
  <c r="B7026" i="87"/>
  <c r="B7025" i="87"/>
  <c r="B7024" i="87"/>
  <c r="B7023" i="87"/>
  <c r="B7022" i="87"/>
  <c r="B7021" i="87"/>
  <c r="B7020" i="87"/>
  <c r="A5" i="89"/>
  <c r="A3" i="89"/>
  <c r="H160" i="30"/>
  <c r="H357" i="30"/>
  <c r="K306" i="30"/>
  <c r="B7008" i="87"/>
  <c r="K284" i="30"/>
  <c r="K283" i="30"/>
  <c r="K282" i="30"/>
  <c r="B7005" i="87"/>
  <c r="K159" i="30"/>
  <c r="B7001" i="87"/>
  <c r="K158" i="30"/>
  <c r="K157" i="30"/>
  <c r="B6995" i="87"/>
  <c r="B7002" i="87"/>
  <c r="H137" i="30"/>
  <c r="E137" i="30"/>
  <c r="E139" i="30"/>
  <c r="K355" i="30"/>
  <c r="B7018" i="87"/>
  <c r="K354" i="30"/>
  <c r="K333" i="30"/>
  <c r="B7012" i="87"/>
  <c r="K332" i="30"/>
  <c r="B7010" i="87"/>
  <c r="H334" i="30"/>
  <c r="B7013" i="87"/>
  <c r="B7017" i="87"/>
  <c r="B7015" i="87"/>
  <c r="B7011" i="87"/>
  <c r="B7009" i="87"/>
  <c r="B7007" i="87"/>
  <c r="B7006" i="87"/>
  <c r="K133" i="30"/>
  <c r="B6993" i="87"/>
  <c r="B7004" i="87"/>
  <c r="B7000" i="87"/>
  <c r="B6997" i="87"/>
  <c r="B6996" i="87"/>
  <c r="B6994" i="87"/>
  <c r="B6992" i="87"/>
  <c r="B6991" i="87"/>
  <c r="K285" i="30"/>
  <c r="K160" i="30"/>
  <c r="E16" i="73"/>
  <c r="K334" i="30"/>
  <c r="B7016" i="87"/>
  <c r="K356" i="30"/>
  <c r="K357" i="30"/>
  <c r="D285" i="30"/>
  <c r="B7014" i="87"/>
  <c r="J16" i="73"/>
  <c r="B7019" i="87"/>
  <c r="B7003" i="87"/>
  <c r="C11" i="76"/>
  <c r="B6990" i="87"/>
  <c r="B6989" i="87"/>
  <c r="B6988" i="87"/>
  <c r="B6987" i="87"/>
  <c r="B6986" i="87"/>
  <c r="B6985" i="87"/>
  <c r="B6984" i="87"/>
  <c r="B6983" i="87"/>
  <c r="B6981" i="87"/>
  <c r="K6" i="30"/>
  <c r="B6982" i="87"/>
  <c r="I51" i="73"/>
  <c r="B2049" i="87"/>
  <c r="C2049" i="87"/>
  <c r="B2" i="87"/>
  <c r="B1" i="87"/>
  <c r="B6980" i="87"/>
  <c r="B6979" i="87"/>
  <c r="B6978" i="87"/>
  <c r="B6977" i="87"/>
  <c r="B6976" i="87"/>
  <c r="B6975" i="87"/>
  <c r="B6974" i="87"/>
  <c r="B6973" i="87"/>
  <c r="B6972" i="87"/>
  <c r="B6971" i="87"/>
  <c r="B6970" i="87"/>
  <c r="B6969" i="87"/>
  <c r="B6967" i="87"/>
  <c r="B6966" i="87"/>
  <c r="B6965" i="87"/>
  <c r="B6964" i="87"/>
  <c r="B6963" i="87"/>
  <c r="B6962" i="87"/>
  <c r="B6961" i="87"/>
  <c r="B6960" i="87"/>
  <c r="B13" i="87"/>
  <c r="C13" i="87"/>
  <c r="B18" i="87"/>
  <c r="C18" i="87"/>
  <c r="B19" i="87"/>
  <c r="C19" i="87"/>
  <c r="B21" i="87"/>
  <c r="C21" i="87"/>
  <c r="B22" i="87"/>
  <c r="C22" i="87"/>
  <c r="B25" i="87"/>
  <c r="C25" i="87"/>
  <c r="B30" i="87"/>
  <c r="C30" i="87"/>
  <c r="B35" i="87"/>
  <c r="C35" i="87"/>
  <c r="B36" i="87"/>
  <c r="C36" i="87"/>
  <c r="B38" i="87"/>
  <c r="C38" i="87"/>
  <c r="B42" i="87"/>
  <c r="C42" i="87"/>
  <c r="B51" i="87"/>
  <c r="C51" i="87"/>
  <c r="B54" i="87"/>
  <c r="C54" i="87"/>
  <c r="B56" i="87"/>
  <c r="C56" i="87"/>
  <c r="B61" i="87"/>
  <c r="C61" i="87"/>
  <c r="B66" i="87"/>
  <c r="C66" i="87"/>
  <c r="B67" i="87"/>
  <c r="C67" i="87"/>
  <c r="B69" i="87"/>
  <c r="C69" i="87"/>
  <c r="B73" i="87"/>
  <c r="C73" i="87"/>
  <c r="B82" i="87"/>
  <c r="C82" i="87"/>
  <c r="B84" i="87"/>
  <c r="C84" i="87"/>
  <c r="C85" i="87"/>
  <c r="B87" i="87"/>
  <c r="C87" i="87"/>
  <c r="B96" i="87"/>
  <c r="C96" i="87"/>
  <c r="B102" i="87"/>
  <c r="C102" i="87"/>
  <c r="B107" i="87"/>
  <c r="C107" i="87"/>
  <c r="B129" i="87"/>
  <c r="C129" i="87"/>
  <c r="B131" i="87"/>
  <c r="C131" i="87"/>
  <c r="B142" i="87"/>
  <c r="C142" i="87"/>
  <c r="B146" i="87"/>
  <c r="C146" i="87"/>
  <c r="B148" i="87"/>
  <c r="C148" i="87"/>
  <c r="B150" i="87"/>
  <c r="C150" i="87"/>
  <c r="B152" i="87"/>
  <c r="C152" i="87"/>
  <c r="B154" i="87"/>
  <c r="C154" i="87"/>
  <c r="B156" i="87"/>
  <c r="C156" i="87"/>
  <c r="B263" i="87"/>
  <c r="C263" i="87"/>
  <c r="B264" i="87"/>
  <c r="C264" i="87"/>
  <c r="B266" i="87"/>
  <c r="C266" i="87"/>
  <c r="B267" i="87"/>
  <c r="C267" i="87"/>
  <c r="B268" i="87"/>
  <c r="C268" i="87"/>
  <c r="C269" i="87"/>
  <c r="C270" i="87"/>
  <c r="C271" i="87"/>
  <c r="C272" i="87"/>
  <c r="C273" i="87"/>
  <c r="C274" i="87"/>
  <c r="C275" i="87"/>
  <c r="C276" i="87"/>
  <c r="C277" i="87"/>
  <c r="C278" i="87"/>
  <c r="C279" i="87"/>
  <c r="C280" i="87"/>
  <c r="C281" i="87"/>
  <c r="C282" i="87"/>
  <c r="C283" i="87"/>
  <c r="C284" i="87"/>
  <c r="C285" i="87"/>
  <c r="C286" i="87"/>
  <c r="C287" i="87"/>
  <c r="C288" i="87"/>
  <c r="C289" i="87"/>
  <c r="C290" i="87"/>
  <c r="C291" i="87"/>
  <c r="C292" i="87"/>
  <c r="C293" i="87"/>
  <c r="C294" i="87"/>
  <c r="C295" i="87"/>
  <c r="C296" i="87"/>
  <c r="C297" i="87"/>
  <c r="C298" i="87"/>
  <c r="C299" i="87"/>
  <c r="C300" i="87"/>
  <c r="C301" i="87"/>
  <c r="C302" i="87"/>
  <c r="C303" i="87"/>
  <c r="C304" i="87"/>
  <c r="C305" i="87"/>
  <c r="C306" i="87"/>
  <c r="C307" i="87"/>
  <c r="C308" i="87"/>
  <c r="C309" i="87"/>
  <c r="C310" i="87"/>
  <c r="C311" i="87"/>
  <c r="C312" i="87"/>
  <c r="C313" i="87"/>
  <c r="C314" i="87"/>
  <c r="C315" i="87"/>
  <c r="C316" i="87"/>
  <c r="C317" i="87"/>
  <c r="C318" i="87"/>
  <c r="C319" i="87"/>
  <c r="C320" i="87"/>
  <c r="C321" i="87"/>
  <c r="C322" i="87"/>
  <c r="C323" i="87"/>
  <c r="C324" i="87"/>
  <c r="C325" i="87"/>
  <c r="C326" i="87"/>
  <c r="C327" i="87"/>
  <c r="C328" i="87"/>
  <c r="C329" i="87"/>
  <c r="C330" i="87"/>
  <c r="C331" i="87"/>
  <c r="C332" i="87"/>
  <c r="C333" i="87"/>
  <c r="C334" i="87"/>
  <c r="C335" i="87"/>
  <c r="C336" i="87"/>
  <c r="C337" i="87"/>
  <c r="C338" i="87"/>
  <c r="C339" i="87"/>
  <c r="C340" i="87"/>
  <c r="C341" i="87"/>
  <c r="C342" i="87"/>
  <c r="C343" i="87"/>
  <c r="C344" i="87"/>
  <c r="C345" i="87"/>
  <c r="C346" i="87"/>
  <c r="C347" i="87"/>
  <c r="C348" i="87"/>
  <c r="C349" i="87"/>
  <c r="C350" i="87"/>
  <c r="C351" i="87"/>
  <c r="C352" i="87"/>
  <c r="C353" i="87"/>
  <c r="C354" i="87"/>
  <c r="C355" i="87"/>
  <c r="C356" i="87"/>
  <c r="C357" i="87"/>
  <c r="C358" i="87"/>
  <c r="C359" i="87"/>
  <c r="C360" i="87"/>
  <c r="C361" i="87"/>
  <c r="C362" i="87"/>
  <c r="C363" i="87"/>
  <c r="C364" i="87"/>
  <c r="C365" i="87"/>
  <c r="C366" i="87"/>
  <c r="C367" i="87"/>
  <c r="C368" i="87"/>
  <c r="C369" i="87"/>
  <c r="C370" i="87"/>
  <c r="C371" i="87"/>
  <c r="C372" i="87"/>
  <c r="C373" i="87"/>
  <c r="C374" i="87"/>
  <c r="B375" i="87"/>
  <c r="C375" i="87"/>
  <c r="C376" i="87"/>
  <c r="C377" i="87"/>
  <c r="C378" i="87"/>
  <c r="C379" i="87"/>
  <c r="C380" i="87"/>
  <c r="C381" i="87"/>
  <c r="C382" i="87"/>
  <c r="C383" i="87"/>
  <c r="C384" i="87"/>
  <c r="C385" i="87"/>
  <c r="C386" i="87"/>
  <c r="C387" i="87"/>
  <c r="C388" i="87"/>
  <c r="C389" i="87"/>
  <c r="C390" i="87"/>
  <c r="C391" i="87"/>
  <c r="C392" i="87"/>
  <c r="C393" i="87"/>
  <c r="C394" i="87"/>
  <c r="C395" i="87"/>
  <c r="C396" i="87"/>
  <c r="C397" i="87"/>
  <c r="C398" i="87"/>
  <c r="C399" i="87"/>
  <c r="C400" i="87"/>
  <c r="C401" i="87"/>
  <c r="C402" i="87"/>
  <c r="C403" i="87"/>
  <c r="C404" i="87"/>
  <c r="C405" i="87"/>
  <c r="C406" i="87"/>
  <c r="C407" i="87"/>
  <c r="C408" i="87"/>
  <c r="C409" i="87"/>
  <c r="C410" i="87"/>
  <c r="C411" i="87"/>
  <c r="C412" i="87"/>
  <c r="C413" i="87"/>
  <c r="C414" i="87"/>
  <c r="C415" i="87"/>
  <c r="C416" i="87"/>
  <c r="C417" i="87"/>
  <c r="C418" i="87"/>
  <c r="C419" i="87"/>
  <c r="C420" i="87"/>
  <c r="C421" i="87"/>
  <c r="C422" i="87"/>
  <c r="C423" i="87"/>
  <c r="C424" i="87"/>
  <c r="C425" i="87"/>
  <c r="C426" i="87"/>
  <c r="C427" i="87"/>
  <c r="C428" i="87"/>
  <c r="C429" i="87"/>
  <c r="C430" i="87"/>
  <c r="C431" i="87"/>
  <c r="C432" i="87"/>
  <c r="C433" i="87"/>
  <c r="C434" i="87"/>
  <c r="C435" i="87"/>
  <c r="C436" i="87"/>
  <c r="C437" i="87"/>
  <c r="C438" i="87"/>
  <c r="C439" i="87"/>
  <c r="C440" i="87"/>
  <c r="C441" i="87"/>
  <c r="C442" i="87"/>
  <c r="B443" i="87"/>
  <c r="C443" i="87"/>
  <c r="B444" i="87"/>
  <c r="C444" i="87"/>
  <c r="C445" i="87"/>
  <c r="C446" i="87"/>
  <c r="C447" i="87"/>
  <c r="C448" i="87"/>
  <c r="C449" i="87"/>
  <c r="C450" i="87"/>
  <c r="C451" i="87"/>
  <c r="C452" i="87"/>
  <c r="C453" i="87"/>
  <c r="C454" i="87"/>
  <c r="C455" i="87"/>
  <c r="C456" i="87"/>
  <c r="C457" i="87"/>
  <c r="C458" i="87"/>
  <c r="C459" i="87"/>
  <c r="C460" i="87"/>
  <c r="C461" i="87"/>
  <c r="C462" i="87"/>
  <c r="C463" i="87"/>
  <c r="C464" i="87"/>
  <c r="C465" i="87"/>
  <c r="C466" i="87"/>
  <c r="C467" i="87"/>
  <c r="C468" i="87"/>
  <c r="C469" i="87"/>
  <c r="C470" i="87"/>
  <c r="C471" i="87"/>
  <c r="C472" i="87"/>
  <c r="C473" i="87"/>
  <c r="C474" i="87"/>
  <c r="C475" i="87"/>
  <c r="C476" i="87"/>
  <c r="C477" i="87"/>
  <c r="C478" i="87"/>
  <c r="C479" i="87"/>
  <c r="C480" i="87"/>
  <c r="C481" i="87"/>
  <c r="C482" i="87"/>
  <c r="C483" i="87"/>
  <c r="C484" i="87"/>
  <c r="C485" i="87"/>
  <c r="C486" i="87"/>
  <c r="C487" i="87"/>
  <c r="C488" i="87"/>
  <c r="C489" i="87"/>
  <c r="C490" i="87"/>
  <c r="C491" i="87"/>
  <c r="C492" i="87"/>
  <c r="C493" i="87"/>
  <c r="C494" i="87"/>
  <c r="C495" i="87"/>
  <c r="C496" i="87"/>
  <c r="C497" i="87"/>
  <c r="C498" i="87"/>
  <c r="C499" i="87"/>
  <c r="C500" i="87"/>
  <c r="C501" i="87"/>
  <c r="C502" i="87"/>
  <c r="C503" i="87"/>
  <c r="C504" i="87"/>
  <c r="C505" i="87"/>
  <c r="C506" i="87"/>
  <c r="C507" i="87"/>
  <c r="C508" i="87"/>
  <c r="C509" i="87"/>
  <c r="C510" i="87"/>
  <c r="C511" i="87"/>
  <c r="C512" i="87"/>
  <c r="C513" i="87"/>
  <c r="C514" i="87"/>
  <c r="C515" i="87"/>
  <c r="C516" i="87"/>
  <c r="C517" i="87"/>
  <c r="C518" i="87"/>
  <c r="C519" i="87"/>
  <c r="C520" i="87"/>
  <c r="C521" i="87"/>
  <c r="C522" i="87"/>
  <c r="C523" i="87"/>
  <c r="C524" i="87"/>
  <c r="C525" i="87"/>
  <c r="C526" i="87"/>
  <c r="C527" i="87"/>
  <c r="C528" i="87"/>
  <c r="C529" i="87"/>
  <c r="C530" i="87"/>
  <c r="C531" i="87"/>
  <c r="C532" i="87"/>
  <c r="C533" i="87"/>
  <c r="C534" i="87"/>
  <c r="C535" i="87"/>
  <c r="C536" i="87"/>
  <c r="C537" i="87"/>
  <c r="C538" i="87"/>
  <c r="C539" i="87"/>
  <c r="C540" i="87"/>
  <c r="C541" i="87"/>
  <c r="C542" i="87"/>
  <c r="C543" i="87"/>
  <c r="C544" i="87"/>
  <c r="C545" i="87"/>
  <c r="C546" i="87"/>
  <c r="C547" i="87"/>
  <c r="C548" i="87"/>
  <c r="C549" i="87"/>
  <c r="C550" i="87"/>
  <c r="C551" i="87"/>
  <c r="C552" i="87"/>
  <c r="C553" i="87"/>
  <c r="C554" i="87"/>
  <c r="C555" i="87"/>
  <c r="C556" i="87"/>
  <c r="C557" i="87"/>
  <c r="C558" i="87"/>
  <c r="C559" i="87"/>
  <c r="C560" i="87"/>
  <c r="B561" i="87"/>
  <c r="C561" i="87"/>
  <c r="B562" i="87"/>
  <c r="C562" i="87"/>
  <c r="B563" i="87"/>
  <c r="C563" i="87"/>
  <c r="C564" i="87"/>
  <c r="C565" i="87"/>
  <c r="C566" i="87"/>
  <c r="C567" i="87"/>
  <c r="C568" i="87"/>
  <c r="C569" i="87"/>
  <c r="C570" i="87"/>
  <c r="C571" i="87"/>
  <c r="C572" i="87"/>
  <c r="C573" i="87"/>
  <c r="C574" i="87"/>
  <c r="C575" i="87"/>
  <c r="C576" i="87"/>
  <c r="C577" i="87"/>
  <c r="C578" i="87"/>
  <c r="C579" i="87"/>
  <c r="C580" i="87"/>
  <c r="C581" i="87"/>
  <c r="C582" i="87"/>
  <c r="C583" i="87"/>
  <c r="C584" i="87"/>
  <c r="C585" i="87"/>
  <c r="C586" i="87"/>
  <c r="C587" i="87"/>
  <c r="C588" i="87"/>
  <c r="C589" i="87"/>
  <c r="C590" i="87"/>
  <c r="C591" i="87"/>
  <c r="C592" i="87"/>
  <c r="C593" i="87"/>
  <c r="B594" i="87"/>
  <c r="C594" i="87"/>
  <c r="B595" i="87"/>
  <c r="C595" i="87"/>
  <c r="B596" i="87"/>
  <c r="C596" i="87"/>
  <c r="C597" i="87"/>
  <c r="C598" i="87"/>
  <c r="C599" i="87"/>
  <c r="C600" i="87"/>
  <c r="C601" i="87"/>
  <c r="C602" i="87"/>
  <c r="C603" i="87"/>
  <c r="C604" i="87"/>
  <c r="C605" i="87"/>
  <c r="C606" i="87"/>
  <c r="C607" i="87"/>
  <c r="C608" i="87"/>
  <c r="C609" i="87"/>
  <c r="C610" i="87"/>
  <c r="C611" i="87"/>
  <c r="C612" i="87"/>
  <c r="C613" i="87"/>
  <c r="C614" i="87"/>
  <c r="C615" i="87"/>
  <c r="C616" i="87"/>
  <c r="C617" i="87"/>
  <c r="C618" i="87"/>
  <c r="C619" i="87"/>
  <c r="C620" i="87"/>
  <c r="C621" i="87"/>
  <c r="C622" i="87"/>
  <c r="C623" i="87"/>
  <c r="C624" i="87"/>
  <c r="C625" i="87"/>
  <c r="C626" i="87"/>
  <c r="C627" i="87"/>
  <c r="C628" i="87"/>
  <c r="C629" i="87"/>
  <c r="C630" i="87"/>
  <c r="C631" i="87"/>
  <c r="C632" i="87"/>
  <c r="C633" i="87"/>
  <c r="C634" i="87"/>
  <c r="C635" i="87"/>
  <c r="C636" i="87"/>
  <c r="C637" i="87"/>
  <c r="C638" i="87"/>
  <c r="C639" i="87"/>
  <c r="C640" i="87"/>
  <c r="C641" i="87"/>
  <c r="C642" i="87"/>
  <c r="C643" i="87"/>
  <c r="C644" i="87"/>
  <c r="C645" i="87"/>
  <c r="C646" i="87"/>
  <c r="C647" i="87"/>
  <c r="B648" i="87"/>
  <c r="C648" i="87"/>
  <c r="B649" i="87"/>
  <c r="C649" i="87"/>
  <c r="C650" i="87"/>
  <c r="C651" i="87"/>
  <c r="C652" i="87"/>
  <c r="C653" i="87"/>
  <c r="C654" i="87"/>
  <c r="B655" i="87"/>
  <c r="C655" i="87"/>
  <c r="C656" i="87"/>
  <c r="C657" i="87"/>
  <c r="C658" i="87"/>
  <c r="B659" i="87"/>
  <c r="C659" i="87"/>
  <c r="B660" i="87"/>
  <c r="C660" i="87"/>
  <c r="B661" i="87"/>
  <c r="C661" i="87"/>
  <c r="B662" i="87"/>
  <c r="C662" i="87"/>
  <c r="B664" i="87"/>
  <c r="C664" i="87"/>
  <c r="B665" i="87"/>
  <c r="C665" i="87"/>
  <c r="B666" i="87"/>
  <c r="C666" i="87"/>
  <c r="B667" i="87"/>
  <c r="C667" i="87"/>
  <c r="B668" i="87"/>
  <c r="C668" i="87"/>
  <c r="B669" i="87"/>
  <c r="C669" i="87"/>
  <c r="B671" i="87"/>
  <c r="C671" i="87"/>
  <c r="B672" i="87"/>
  <c r="C672" i="87"/>
  <c r="B673" i="87"/>
  <c r="C673" i="87"/>
  <c r="B675" i="87"/>
  <c r="C675" i="87"/>
  <c r="B676" i="87"/>
  <c r="C676" i="87"/>
  <c r="B678" i="87"/>
  <c r="C678" i="87"/>
  <c r="B679" i="87"/>
  <c r="C679" i="87"/>
  <c r="B681" i="87"/>
  <c r="C681" i="87"/>
  <c r="B682" i="87"/>
  <c r="C682" i="87"/>
  <c r="B683" i="87"/>
  <c r="C683" i="87"/>
  <c r="B684" i="87"/>
  <c r="C684" i="87"/>
  <c r="B685" i="87"/>
  <c r="C685" i="87"/>
  <c r="B686" i="87"/>
  <c r="C686" i="87"/>
  <c r="C687" i="87"/>
  <c r="B689" i="87"/>
  <c r="C689" i="87"/>
  <c r="B690" i="87"/>
  <c r="C690" i="87"/>
  <c r="B691" i="87"/>
  <c r="C691" i="87"/>
  <c r="B692" i="87"/>
  <c r="C692" i="87"/>
  <c r="C693" i="87"/>
  <c r="B694" i="87"/>
  <c r="C694" i="87"/>
  <c r="C695" i="87"/>
  <c r="B697" i="87"/>
  <c r="C697" i="87"/>
  <c r="B699" i="87"/>
  <c r="C699" i="87"/>
  <c r="C701" i="87"/>
  <c r="C702" i="87"/>
  <c r="C703" i="87"/>
  <c r="C704" i="87"/>
  <c r="C705" i="87"/>
  <c r="B706" i="87"/>
  <c r="C706" i="87"/>
  <c r="B707" i="87"/>
  <c r="C707" i="87"/>
  <c r="C708" i="87"/>
  <c r="C709" i="87"/>
  <c r="C710" i="87"/>
  <c r="C711" i="87"/>
  <c r="C712" i="87"/>
  <c r="B713" i="87"/>
  <c r="C713" i="87"/>
  <c r="C714" i="87"/>
  <c r="C715" i="87"/>
  <c r="C716" i="87"/>
  <c r="B717" i="87"/>
  <c r="C717" i="87"/>
  <c r="B718" i="87"/>
  <c r="C718" i="87"/>
  <c r="B719" i="87"/>
  <c r="C719" i="87"/>
  <c r="B720" i="87"/>
  <c r="C720" i="87"/>
  <c r="B722" i="87"/>
  <c r="C722" i="87"/>
  <c r="B723" i="87"/>
  <c r="C723" i="87"/>
  <c r="B724" i="87"/>
  <c r="C724" i="87"/>
  <c r="B725" i="87"/>
  <c r="C725" i="87"/>
  <c r="B726" i="87"/>
  <c r="C726" i="87"/>
  <c r="B727" i="87"/>
  <c r="C727" i="87"/>
  <c r="B729" i="87"/>
  <c r="C729" i="87"/>
  <c r="B730" i="87"/>
  <c r="C730" i="87"/>
  <c r="B731" i="87"/>
  <c r="C731" i="87"/>
  <c r="B733" i="87"/>
  <c r="C733" i="87"/>
  <c r="B734" i="87"/>
  <c r="C734" i="87"/>
  <c r="B736" i="87"/>
  <c r="C736" i="87"/>
  <c r="B737" i="87"/>
  <c r="C737" i="87"/>
  <c r="B739" i="87"/>
  <c r="C739" i="87"/>
  <c r="B740" i="87"/>
  <c r="C740" i="87"/>
  <c r="B741" i="87"/>
  <c r="C741" i="87"/>
  <c r="B742" i="87"/>
  <c r="C742" i="87"/>
  <c r="B743" i="87"/>
  <c r="C743" i="87"/>
  <c r="B744" i="87"/>
  <c r="C744" i="87"/>
  <c r="C745" i="87"/>
  <c r="B747" i="87"/>
  <c r="C747" i="87"/>
  <c r="B748" i="87"/>
  <c r="C748" i="87"/>
  <c r="B749" i="87"/>
  <c r="C749" i="87"/>
  <c r="B750" i="87"/>
  <c r="C750" i="87"/>
  <c r="C751" i="87"/>
  <c r="B752" i="87"/>
  <c r="C752" i="87"/>
  <c r="C753" i="87"/>
  <c r="B755" i="87"/>
  <c r="C755" i="87"/>
  <c r="B757" i="87"/>
  <c r="C757" i="87"/>
  <c r="C759" i="87"/>
  <c r="C760" i="87"/>
  <c r="C761" i="87"/>
  <c r="C762" i="87"/>
  <c r="C763" i="87"/>
  <c r="B764" i="87"/>
  <c r="C764" i="87"/>
  <c r="B765" i="87"/>
  <c r="C765" i="87"/>
  <c r="C766" i="87"/>
  <c r="C767" i="87"/>
  <c r="C768" i="87"/>
  <c r="C769" i="87"/>
  <c r="C770" i="87"/>
  <c r="B771" i="87"/>
  <c r="C771" i="87"/>
  <c r="C772" i="87"/>
  <c r="C773" i="87"/>
  <c r="C774" i="87"/>
  <c r="B775" i="87"/>
  <c r="C775" i="87"/>
  <c r="B776" i="87"/>
  <c r="C776" i="87"/>
  <c r="B777" i="87"/>
  <c r="C777" i="87"/>
  <c r="B778" i="87"/>
  <c r="C778" i="87"/>
  <c r="B780" i="87"/>
  <c r="C780" i="87"/>
  <c r="B781" i="87"/>
  <c r="C781" i="87"/>
  <c r="B782" i="87"/>
  <c r="C782" i="87"/>
  <c r="B783" i="87"/>
  <c r="C783" i="87"/>
  <c r="B784" i="87"/>
  <c r="C784" i="87"/>
  <c r="B785" i="87"/>
  <c r="C785" i="87"/>
  <c r="B787" i="87"/>
  <c r="C787" i="87"/>
  <c r="B788" i="87"/>
  <c r="C788" i="87"/>
  <c r="B789" i="87"/>
  <c r="C789" i="87"/>
  <c r="B791" i="87"/>
  <c r="C791" i="87"/>
  <c r="B792" i="87"/>
  <c r="C792" i="87"/>
  <c r="B794" i="87"/>
  <c r="C794" i="87"/>
  <c r="B795" i="87"/>
  <c r="C795" i="87"/>
  <c r="B797" i="87"/>
  <c r="C797" i="87"/>
  <c r="B798" i="87"/>
  <c r="C798" i="87"/>
  <c r="B799" i="87"/>
  <c r="C799" i="87"/>
  <c r="B800" i="87"/>
  <c r="C800" i="87"/>
  <c r="B801" i="87"/>
  <c r="C801" i="87"/>
  <c r="B802" i="87"/>
  <c r="C802" i="87"/>
  <c r="C803" i="87"/>
  <c r="B805" i="87"/>
  <c r="C805" i="87"/>
  <c r="B806" i="87"/>
  <c r="C806" i="87"/>
  <c r="B807" i="87"/>
  <c r="C807" i="87"/>
  <c r="B808" i="87"/>
  <c r="C808" i="87"/>
  <c r="C809" i="87"/>
  <c r="B810" i="87"/>
  <c r="C810" i="87"/>
  <c r="C811" i="87"/>
  <c r="B813" i="87"/>
  <c r="C813" i="87"/>
  <c r="B815" i="87"/>
  <c r="C815" i="87"/>
  <c r="C817" i="87"/>
  <c r="C818" i="87"/>
  <c r="C819" i="87"/>
  <c r="C820" i="87"/>
  <c r="C821" i="87"/>
  <c r="B822" i="87"/>
  <c r="C822" i="87"/>
  <c r="B823" i="87"/>
  <c r="C823" i="87"/>
  <c r="C824" i="87"/>
  <c r="C825" i="87"/>
  <c r="C826" i="87"/>
  <c r="C827" i="87"/>
  <c r="C828" i="87"/>
  <c r="B829" i="87"/>
  <c r="C829" i="87"/>
  <c r="C830" i="87"/>
  <c r="C831" i="87"/>
  <c r="C832" i="87"/>
  <c r="B833" i="87"/>
  <c r="C833" i="87"/>
  <c r="B834" i="87"/>
  <c r="C834" i="87"/>
  <c r="B835" i="87"/>
  <c r="C835" i="87"/>
  <c r="B836" i="87"/>
  <c r="C836" i="87"/>
  <c r="B838" i="87"/>
  <c r="C838" i="87"/>
  <c r="B839" i="87"/>
  <c r="C839" i="87"/>
  <c r="B840" i="87"/>
  <c r="C840" i="87"/>
  <c r="B841" i="87"/>
  <c r="C841" i="87"/>
  <c r="B842" i="87"/>
  <c r="C842" i="87"/>
  <c r="B843" i="87"/>
  <c r="C843" i="87"/>
  <c r="B845" i="87"/>
  <c r="C845" i="87"/>
  <c r="B846" i="87"/>
  <c r="C846" i="87"/>
  <c r="B847" i="87"/>
  <c r="C847" i="87"/>
  <c r="B849" i="87"/>
  <c r="C849" i="87"/>
  <c r="B850" i="87"/>
  <c r="C850" i="87"/>
  <c r="B852" i="87"/>
  <c r="C852" i="87"/>
  <c r="B853" i="87"/>
  <c r="C853" i="87"/>
  <c r="B855" i="87"/>
  <c r="C855" i="87"/>
  <c r="B856" i="87"/>
  <c r="C856" i="87"/>
  <c r="B857" i="87"/>
  <c r="C857" i="87"/>
  <c r="B858" i="87"/>
  <c r="C858" i="87"/>
  <c r="B859" i="87"/>
  <c r="C859" i="87"/>
  <c r="B860" i="87"/>
  <c r="C860" i="87"/>
  <c r="C861" i="87"/>
  <c r="B863" i="87"/>
  <c r="C863" i="87"/>
  <c r="B864" i="87"/>
  <c r="C864" i="87"/>
  <c r="B865" i="87"/>
  <c r="C865" i="87"/>
  <c r="B866" i="87"/>
  <c r="C866" i="87"/>
  <c r="C867" i="87"/>
  <c r="B868" i="87"/>
  <c r="C868" i="87"/>
  <c r="C869" i="87"/>
  <c r="B871" i="87"/>
  <c r="C871" i="87"/>
  <c r="B873" i="87"/>
  <c r="C873" i="87"/>
  <c r="C875" i="87"/>
  <c r="C876" i="87"/>
  <c r="C877" i="87"/>
  <c r="C878" i="87"/>
  <c r="C879" i="87"/>
  <c r="B880" i="87"/>
  <c r="C880" i="87"/>
  <c r="B881" i="87"/>
  <c r="C881" i="87"/>
  <c r="C882" i="87"/>
  <c r="C883" i="87"/>
  <c r="C884" i="87"/>
  <c r="C885" i="87"/>
  <c r="C886" i="87"/>
  <c r="B887" i="87"/>
  <c r="C887" i="87"/>
  <c r="C888" i="87"/>
  <c r="C889" i="87"/>
  <c r="C890" i="87"/>
  <c r="B891" i="87"/>
  <c r="C891" i="87"/>
  <c r="B892" i="87"/>
  <c r="C892" i="87"/>
  <c r="B893" i="87"/>
  <c r="C893" i="87"/>
  <c r="B894" i="87"/>
  <c r="C894" i="87"/>
  <c r="B896" i="87"/>
  <c r="C896" i="87"/>
  <c r="B897" i="87"/>
  <c r="C897" i="87"/>
  <c r="B898" i="87"/>
  <c r="C898" i="87"/>
  <c r="B899" i="87"/>
  <c r="C899" i="87"/>
  <c r="B900" i="87"/>
  <c r="C900" i="87"/>
  <c r="B901" i="87"/>
  <c r="C901" i="87"/>
  <c r="B903" i="87"/>
  <c r="C903" i="87"/>
  <c r="B904" i="87"/>
  <c r="C904" i="87"/>
  <c r="B905" i="87"/>
  <c r="C905" i="87"/>
  <c r="B907" i="87"/>
  <c r="C907" i="87"/>
  <c r="B908" i="87"/>
  <c r="C908" i="87"/>
  <c r="B910" i="87"/>
  <c r="C910" i="87"/>
  <c r="B911" i="87"/>
  <c r="C911" i="87"/>
  <c r="B913" i="87"/>
  <c r="C913" i="87"/>
  <c r="B914" i="87"/>
  <c r="C914" i="87"/>
  <c r="B915" i="87"/>
  <c r="C915" i="87"/>
  <c r="B916" i="87"/>
  <c r="C916" i="87"/>
  <c r="B917" i="87"/>
  <c r="C917" i="87"/>
  <c r="B918" i="87"/>
  <c r="C918" i="87"/>
  <c r="C919" i="87"/>
  <c r="B921" i="87"/>
  <c r="C921" i="87"/>
  <c r="B922" i="87"/>
  <c r="C922" i="87"/>
  <c r="B923" i="87"/>
  <c r="C923" i="87"/>
  <c r="B924" i="87"/>
  <c r="C924" i="87"/>
  <c r="C925" i="87"/>
  <c r="B926" i="87"/>
  <c r="C926" i="87"/>
  <c r="C927" i="87"/>
  <c r="B929" i="87"/>
  <c r="C929" i="87"/>
  <c r="B931" i="87"/>
  <c r="C931" i="87"/>
  <c r="C933" i="87"/>
  <c r="C934" i="87"/>
  <c r="C935" i="87"/>
  <c r="C936" i="87"/>
  <c r="C937" i="87"/>
  <c r="B938" i="87"/>
  <c r="C938" i="87"/>
  <c r="B939" i="87"/>
  <c r="C939" i="87"/>
  <c r="C940" i="87"/>
  <c r="C941" i="87"/>
  <c r="C942" i="87"/>
  <c r="C943" i="87"/>
  <c r="C944" i="87"/>
  <c r="B945" i="87"/>
  <c r="C945" i="87"/>
  <c r="C946" i="87"/>
  <c r="C947" i="87"/>
  <c r="C948" i="87"/>
  <c r="B949" i="87"/>
  <c r="C949" i="87"/>
  <c r="B950" i="87"/>
  <c r="C950" i="87"/>
  <c r="B951" i="87"/>
  <c r="C951" i="87"/>
  <c r="B952" i="87"/>
  <c r="C952" i="87"/>
  <c r="B954" i="87"/>
  <c r="C954" i="87"/>
  <c r="B955" i="87"/>
  <c r="C955" i="87"/>
  <c r="B956" i="87"/>
  <c r="C956" i="87"/>
  <c r="B957" i="87"/>
  <c r="C957" i="87"/>
  <c r="B958" i="87"/>
  <c r="C958" i="87"/>
  <c r="B959" i="87"/>
  <c r="C959" i="87"/>
  <c r="B961" i="87"/>
  <c r="C961" i="87"/>
  <c r="B962" i="87"/>
  <c r="C962" i="87"/>
  <c r="B963" i="87"/>
  <c r="C963" i="87"/>
  <c r="B965" i="87"/>
  <c r="C965" i="87"/>
  <c r="B966" i="87"/>
  <c r="C966" i="87"/>
  <c r="B968" i="87"/>
  <c r="C968" i="87"/>
  <c r="B969" i="87"/>
  <c r="C969" i="87"/>
  <c r="B971" i="87"/>
  <c r="C971" i="87"/>
  <c r="B972" i="87"/>
  <c r="C972" i="87"/>
  <c r="B973" i="87"/>
  <c r="C973" i="87"/>
  <c r="B974" i="87"/>
  <c r="C974" i="87"/>
  <c r="B975" i="87"/>
  <c r="C975" i="87"/>
  <c r="B976" i="87"/>
  <c r="C976" i="87"/>
  <c r="C977" i="87"/>
  <c r="B979" i="87"/>
  <c r="C979" i="87"/>
  <c r="B980" i="87"/>
  <c r="C980" i="87"/>
  <c r="B981" i="87"/>
  <c r="C981" i="87"/>
  <c r="B982" i="87"/>
  <c r="C982" i="87"/>
  <c r="C983" i="87"/>
  <c r="B984" i="87"/>
  <c r="C984" i="87"/>
  <c r="C985" i="87"/>
  <c r="B987" i="87"/>
  <c r="C987" i="87"/>
  <c r="B989" i="87"/>
  <c r="C989" i="87"/>
  <c r="B991" i="87"/>
  <c r="C991" i="87"/>
  <c r="B992" i="87"/>
  <c r="C992" i="87"/>
  <c r="C993" i="87"/>
  <c r="B994" i="87"/>
  <c r="C994" i="87"/>
  <c r="C995" i="87"/>
  <c r="C998" i="87"/>
  <c r="C999" i="87"/>
  <c r="C1000" i="87"/>
  <c r="C1001" i="87"/>
  <c r="C1002" i="87"/>
  <c r="C1003" i="87"/>
  <c r="C1004" i="87"/>
  <c r="C1005" i="87"/>
  <c r="C1006" i="87"/>
  <c r="C1007" i="87"/>
  <c r="C1008" i="87"/>
  <c r="C1009" i="87"/>
  <c r="C1010" i="87"/>
  <c r="C1011" i="87"/>
  <c r="C1012" i="87"/>
  <c r="C1013" i="87"/>
  <c r="C1014" i="87"/>
  <c r="C1015" i="87"/>
  <c r="C1016" i="87"/>
  <c r="C1017" i="87"/>
  <c r="C1018" i="87"/>
  <c r="C1019" i="87"/>
  <c r="C1020" i="87"/>
  <c r="C1021" i="87"/>
  <c r="C1022" i="87"/>
  <c r="C1023" i="87"/>
  <c r="C1024" i="87"/>
  <c r="C1025" i="87"/>
  <c r="C1026" i="87"/>
  <c r="C1027" i="87"/>
  <c r="C1028" i="87"/>
  <c r="C1029" i="87"/>
  <c r="C1030" i="87"/>
  <c r="C1031" i="87"/>
  <c r="C1032" i="87"/>
  <c r="C1033" i="87"/>
  <c r="C1034" i="87"/>
  <c r="C1035" i="87"/>
  <c r="C1038" i="87"/>
  <c r="C1039" i="87"/>
  <c r="C1040" i="87"/>
  <c r="C1041" i="87"/>
  <c r="C1042" i="87"/>
  <c r="C1044" i="87"/>
  <c r="C1045" i="87"/>
  <c r="C1046" i="87"/>
  <c r="C1075" i="87"/>
  <c r="C1081" i="87"/>
  <c r="C1083" i="87"/>
  <c r="C1091" i="87"/>
  <c r="C1093" i="87"/>
  <c r="C1097" i="87"/>
  <c r="C1098" i="87"/>
  <c r="C1099" i="87"/>
  <c r="C1100" i="87"/>
  <c r="C1101" i="87"/>
  <c r="C1102" i="87"/>
  <c r="C1103" i="87"/>
  <c r="C1104" i="87"/>
  <c r="C1105" i="87"/>
  <c r="C1106" i="87"/>
  <c r="C1107" i="87"/>
  <c r="C1108" i="87"/>
  <c r="C1109" i="87"/>
  <c r="C1110" i="87"/>
  <c r="C1111" i="87"/>
  <c r="C1112" i="87"/>
  <c r="C1113" i="87"/>
  <c r="C1114" i="87"/>
  <c r="C1115" i="87"/>
  <c r="C1116" i="87"/>
  <c r="C1117" i="87"/>
  <c r="C1118" i="87"/>
  <c r="C1119" i="87"/>
  <c r="C1120" i="87"/>
  <c r="C1121" i="87"/>
  <c r="C1122" i="87"/>
  <c r="C1123" i="87"/>
  <c r="C1124" i="87"/>
  <c r="C1125" i="87"/>
  <c r="C1126" i="87"/>
  <c r="C1127" i="87"/>
  <c r="C1128" i="87"/>
  <c r="C1129" i="87"/>
  <c r="C1130" i="87"/>
  <c r="C1131" i="87"/>
  <c r="C1132" i="87"/>
  <c r="C1133" i="87"/>
  <c r="C1134" i="87"/>
  <c r="C1135" i="87"/>
  <c r="C1136" i="87"/>
  <c r="C1137" i="87"/>
  <c r="C1138" i="87"/>
  <c r="C1139" i="87"/>
  <c r="C1140" i="87"/>
  <c r="C1141" i="87"/>
  <c r="C1142" i="87"/>
  <c r="C1143" i="87"/>
  <c r="C1144" i="87"/>
  <c r="C1145" i="87"/>
  <c r="C1146" i="87"/>
  <c r="C1147" i="87"/>
  <c r="C1148" i="87"/>
  <c r="C1149" i="87"/>
  <c r="C1150" i="87"/>
  <c r="C1151" i="87"/>
  <c r="C1152" i="87"/>
  <c r="C1153" i="87"/>
  <c r="C1154" i="87"/>
  <c r="C1155" i="87"/>
  <c r="C1156" i="87"/>
  <c r="C1157" i="87"/>
  <c r="C1158" i="87"/>
  <c r="C1159" i="87"/>
  <c r="C1160" i="87"/>
  <c r="C1161" i="87"/>
  <c r="B1162" i="87"/>
  <c r="C1162" i="87"/>
  <c r="B1163" i="87"/>
  <c r="C1163" i="87"/>
  <c r="B1164" i="87"/>
  <c r="C1164" i="87"/>
  <c r="C1165" i="87"/>
  <c r="B1167" i="87"/>
  <c r="C1167" i="87"/>
  <c r="B1170" i="87"/>
  <c r="C1170" i="87"/>
  <c r="B1171" i="87"/>
  <c r="C1171" i="87"/>
  <c r="B1172" i="87"/>
  <c r="C1172" i="87"/>
  <c r="C1173" i="87"/>
  <c r="B1175" i="87"/>
  <c r="C1175" i="87"/>
  <c r="B1178" i="87"/>
  <c r="C1178" i="87"/>
  <c r="B1179" i="87"/>
  <c r="C1179" i="87"/>
  <c r="B1180" i="87"/>
  <c r="C1180" i="87"/>
  <c r="C1181" i="87"/>
  <c r="B1183" i="87"/>
  <c r="C1183" i="87"/>
  <c r="B1186" i="87"/>
  <c r="C1186" i="87"/>
  <c r="B1187" i="87"/>
  <c r="C1187" i="87"/>
  <c r="B1188" i="87"/>
  <c r="C1188" i="87"/>
  <c r="C1189" i="87"/>
  <c r="B1191" i="87"/>
  <c r="C1191" i="87"/>
  <c r="B1194" i="87"/>
  <c r="C1194" i="87"/>
  <c r="B1195" i="87"/>
  <c r="C1195" i="87"/>
  <c r="B1196" i="87"/>
  <c r="C1196" i="87"/>
  <c r="B1197" i="87"/>
  <c r="C1197" i="87"/>
  <c r="C1198" i="87"/>
  <c r="B1200" i="87"/>
  <c r="C1200" i="87"/>
  <c r="B1203" i="87"/>
  <c r="C1203" i="87"/>
  <c r="B1204" i="87"/>
  <c r="C1204" i="87"/>
  <c r="B1205" i="87"/>
  <c r="C1205" i="87"/>
  <c r="C1206" i="87"/>
  <c r="B1208" i="87"/>
  <c r="C1208" i="87"/>
  <c r="B1211" i="87"/>
  <c r="C1211" i="87"/>
  <c r="B1212" i="87"/>
  <c r="C1212" i="87"/>
  <c r="B1213" i="87"/>
  <c r="C1213" i="87"/>
  <c r="C1214" i="87"/>
  <c r="C1221" i="87"/>
  <c r="C1229" i="87"/>
  <c r="C1233" i="87"/>
  <c r="C1234" i="87"/>
  <c r="C1235" i="87"/>
  <c r="C1236" i="87"/>
  <c r="C1237" i="87"/>
  <c r="C1238" i="87"/>
  <c r="C1239" i="87"/>
  <c r="C1240" i="87"/>
  <c r="C1241" i="87"/>
  <c r="C1242" i="87"/>
  <c r="C1243" i="87"/>
  <c r="C1244" i="87"/>
  <c r="C1245" i="87"/>
  <c r="C1246" i="87"/>
  <c r="C1247" i="87"/>
  <c r="C1248" i="87"/>
  <c r="C1249" i="87"/>
  <c r="B1250" i="87"/>
  <c r="C1250" i="87"/>
  <c r="B1253" i="87"/>
  <c r="C1253" i="87"/>
  <c r="B1254" i="87"/>
  <c r="C1254" i="87"/>
  <c r="B1255" i="87"/>
  <c r="C1255" i="87"/>
  <c r="B1256" i="87"/>
  <c r="C1256" i="87"/>
  <c r="B1258" i="87"/>
  <c r="C1258" i="87"/>
  <c r="B1259" i="87"/>
  <c r="C1259" i="87"/>
  <c r="C1262" i="87"/>
  <c r="C1263" i="87"/>
  <c r="C1264" i="87"/>
  <c r="C1265" i="87"/>
  <c r="C1277" i="87"/>
  <c r="B1278" i="87"/>
  <c r="C1278" i="87"/>
  <c r="C1279" i="87"/>
  <c r="C1280" i="87"/>
  <c r="B1281" i="87"/>
  <c r="C1281" i="87"/>
  <c r="B1284" i="87"/>
  <c r="C1284" i="87"/>
  <c r="C1285" i="87"/>
  <c r="C1286" i="87"/>
  <c r="B1287" i="87"/>
  <c r="C1287" i="87"/>
  <c r="B1290" i="87"/>
  <c r="C1290" i="87"/>
  <c r="C1291" i="87"/>
  <c r="C1292" i="87"/>
  <c r="B1293" i="87"/>
  <c r="C1293" i="87"/>
  <c r="B1297" i="87"/>
  <c r="C1297" i="87"/>
  <c r="C1298" i="87"/>
  <c r="C1299" i="87"/>
  <c r="B1300" i="87"/>
  <c r="C1300" i="87"/>
  <c r="B1303" i="87"/>
  <c r="C1303" i="87"/>
  <c r="C1304" i="87"/>
  <c r="C1305" i="87"/>
  <c r="B1306" i="87"/>
  <c r="C1306" i="87"/>
  <c r="B1309" i="87"/>
  <c r="C1309" i="87"/>
  <c r="C1310" i="87"/>
  <c r="C1311" i="87"/>
  <c r="B1312" i="87"/>
  <c r="C1312" i="87"/>
  <c r="B1314" i="87"/>
  <c r="C1314" i="87"/>
  <c r="B1315" i="87"/>
  <c r="C1315" i="87"/>
  <c r="B1316" i="87"/>
  <c r="C1316" i="87"/>
  <c r="C1317" i="87"/>
  <c r="C1321" i="87"/>
  <c r="C1322" i="87"/>
  <c r="C1329" i="87"/>
  <c r="C1333" i="87"/>
  <c r="C1334" i="87"/>
  <c r="C1335" i="87"/>
  <c r="C1336" i="87"/>
  <c r="C1337" i="87"/>
  <c r="C1338" i="87"/>
  <c r="B1339" i="87"/>
  <c r="C1339" i="87"/>
  <c r="C1340" i="87"/>
  <c r="C1341" i="87"/>
  <c r="C1342" i="87"/>
  <c r="C1343" i="87"/>
  <c r="C1344" i="87"/>
  <c r="B1345" i="87"/>
  <c r="C1345" i="87"/>
  <c r="C1346" i="87"/>
  <c r="C1347" i="87"/>
  <c r="C1348" i="87"/>
  <c r="B1349" i="87"/>
  <c r="C1349" i="87"/>
  <c r="B1350" i="87"/>
  <c r="C1350" i="87"/>
  <c r="B1351" i="87"/>
  <c r="C1351" i="87"/>
  <c r="B1352" i="87"/>
  <c r="C1352" i="87"/>
  <c r="B1354" i="87"/>
  <c r="C1354" i="87"/>
  <c r="B1355" i="87"/>
  <c r="C1355" i="87"/>
  <c r="B1356" i="87"/>
  <c r="C1356" i="87"/>
  <c r="B1357" i="87"/>
  <c r="C1357" i="87"/>
  <c r="B1358" i="87"/>
  <c r="C1358" i="87"/>
  <c r="B1359" i="87"/>
  <c r="C1359" i="87"/>
  <c r="B1361" i="87"/>
  <c r="C1361" i="87"/>
  <c r="B1362" i="87"/>
  <c r="C1362" i="87"/>
  <c r="B1363" i="87"/>
  <c r="C1363" i="87"/>
  <c r="B1365" i="87"/>
  <c r="C1365" i="87"/>
  <c r="B1366" i="87"/>
  <c r="C1366" i="87"/>
  <c r="B1368" i="87"/>
  <c r="C1368" i="87"/>
  <c r="B1369" i="87"/>
  <c r="C1369" i="87"/>
  <c r="B1371" i="87"/>
  <c r="C1371" i="87"/>
  <c r="B1372" i="87"/>
  <c r="C1372" i="87"/>
  <c r="B1373" i="87"/>
  <c r="C1373" i="87"/>
  <c r="B1374" i="87"/>
  <c r="C1374" i="87"/>
  <c r="B1375" i="87"/>
  <c r="C1375" i="87"/>
  <c r="B1376" i="87"/>
  <c r="C1376" i="87"/>
  <c r="B1377" i="87"/>
  <c r="C1377" i="87"/>
  <c r="C1378" i="87"/>
  <c r="B1380" i="87"/>
  <c r="C1380" i="87"/>
  <c r="B1381" i="87"/>
  <c r="C1381" i="87"/>
  <c r="B1382" i="87"/>
  <c r="C1382" i="87"/>
  <c r="B1383" i="87"/>
  <c r="C1383" i="87"/>
  <c r="C1384" i="87"/>
  <c r="B1385" i="87"/>
  <c r="C1385" i="87"/>
  <c r="C1386" i="87"/>
  <c r="B1388" i="87"/>
  <c r="C1388" i="87"/>
  <c r="B1390" i="87"/>
  <c r="C1390" i="87"/>
  <c r="B1392" i="87"/>
  <c r="C1392" i="87"/>
  <c r="B1393" i="87"/>
  <c r="C1393" i="87"/>
  <c r="B1394" i="87"/>
  <c r="C1394" i="87"/>
  <c r="C1396" i="87"/>
  <c r="C1398" i="87"/>
  <c r="C1399" i="87"/>
  <c r="C1400" i="87"/>
  <c r="C1401" i="87"/>
  <c r="C1402" i="87"/>
  <c r="C1404" i="87"/>
  <c r="C1405" i="87"/>
  <c r="C1406" i="87"/>
  <c r="C1407" i="87"/>
  <c r="C1408" i="87"/>
  <c r="C1410" i="87"/>
  <c r="C1411" i="87"/>
  <c r="C1412" i="87"/>
  <c r="C1442" i="87"/>
  <c r="C1448" i="87"/>
  <c r="C1450" i="87"/>
  <c r="C1459" i="87"/>
  <c r="B1462" i="87"/>
  <c r="C1462" i="87"/>
  <c r="C1463" i="87"/>
  <c r="C1464" i="87"/>
  <c r="B1465" i="87"/>
  <c r="C1465" i="87"/>
  <c r="B1468" i="87"/>
  <c r="C1468" i="87"/>
  <c r="C1469" i="87"/>
  <c r="C1470" i="87"/>
  <c r="B1471" i="87"/>
  <c r="C1471" i="87"/>
  <c r="B1474" i="87"/>
  <c r="C1474" i="87"/>
  <c r="C1475" i="87"/>
  <c r="C1476" i="87"/>
  <c r="B1477" i="87"/>
  <c r="C1477" i="87"/>
  <c r="B1480" i="87"/>
  <c r="C1480" i="87"/>
  <c r="C1481" i="87"/>
  <c r="C1482" i="87"/>
  <c r="B1483" i="87"/>
  <c r="C1483" i="87"/>
  <c r="B1486" i="87"/>
  <c r="C1486" i="87"/>
  <c r="C1487" i="87"/>
  <c r="C1488" i="87"/>
  <c r="B1489" i="87"/>
  <c r="C1489" i="87"/>
  <c r="B1492" i="87"/>
  <c r="C1492" i="87"/>
  <c r="C1493" i="87"/>
  <c r="C1494" i="87"/>
  <c r="B1495" i="87"/>
  <c r="C1495" i="87"/>
  <c r="C1499" i="87"/>
  <c r="C1500" i="87"/>
  <c r="C1505" i="87"/>
  <c r="C1506" i="87"/>
  <c r="C1507" i="87"/>
  <c r="C1508" i="87"/>
  <c r="C1509" i="87"/>
  <c r="C1510" i="87"/>
  <c r="C1511" i="87"/>
  <c r="C1512" i="87"/>
  <c r="C1513" i="87"/>
  <c r="C1514" i="87"/>
  <c r="C1515" i="87"/>
  <c r="C1516" i="87"/>
  <c r="C1517" i="87"/>
  <c r="C1518" i="87"/>
  <c r="C1519" i="87"/>
  <c r="C1520" i="87"/>
  <c r="C1521" i="87"/>
  <c r="C1522" i="87"/>
  <c r="C1523" i="87"/>
  <c r="C1524" i="87"/>
  <c r="C1525" i="87"/>
  <c r="C1526" i="87"/>
  <c r="C1527" i="87"/>
  <c r="C1528" i="87"/>
  <c r="C1529" i="87"/>
  <c r="C1530" i="87"/>
  <c r="C1531" i="87"/>
  <c r="C1532" i="87"/>
  <c r="C1533" i="87"/>
  <c r="C1534" i="87"/>
  <c r="C1535" i="87"/>
  <c r="C1536" i="87"/>
  <c r="C1537" i="87"/>
  <c r="C1538" i="87"/>
  <c r="C1539" i="87"/>
  <c r="C1540" i="87"/>
  <c r="C1541" i="87"/>
  <c r="C1542" i="87"/>
  <c r="C1543" i="87"/>
  <c r="C1544" i="87"/>
  <c r="C1545" i="87"/>
  <c r="C1546" i="87"/>
  <c r="C1547" i="87"/>
  <c r="C1548" i="87"/>
  <c r="C1549" i="87"/>
  <c r="C1550" i="87"/>
  <c r="C1551" i="87"/>
  <c r="C1552" i="87"/>
  <c r="C1553" i="87"/>
  <c r="C1554" i="87"/>
  <c r="C1555" i="87"/>
  <c r="C1556" i="87"/>
  <c r="C1557" i="87"/>
  <c r="C1558" i="87"/>
  <c r="C1559" i="87"/>
  <c r="B1560" i="87"/>
  <c r="C1560" i="87"/>
  <c r="C1561" i="87"/>
  <c r="C1562" i="87"/>
  <c r="C1563" i="87"/>
  <c r="C1564" i="87"/>
  <c r="C1565" i="87"/>
  <c r="C1566" i="87"/>
  <c r="C1567" i="87"/>
  <c r="C1568" i="87"/>
  <c r="C1569" i="87"/>
  <c r="C1570" i="87"/>
  <c r="C1571" i="87"/>
  <c r="C1572" i="87"/>
  <c r="B1574" i="87"/>
  <c r="C1574" i="87"/>
  <c r="C1575" i="87"/>
  <c r="C1576" i="87"/>
  <c r="C1577" i="87"/>
  <c r="C1578" i="87"/>
  <c r="C1579" i="87"/>
  <c r="C1580" i="87"/>
  <c r="C1581" i="87"/>
  <c r="C1582" i="87"/>
  <c r="C1583" i="87"/>
  <c r="C1584" i="87"/>
  <c r="C1585" i="87"/>
  <c r="C1586" i="87"/>
  <c r="B1588" i="87"/>
  <c r="C1588" i="87"/>
  <c r="C1589" i="87"/>
  <c r="C1590" i="87"/>
  <c r="C1591" i="87"/>
  <c r="C1592" i="87"/>
  <c r="C1593" i="87"/>
  <c r="C1594" i="87"/>
  <c r="C1595" i="87"/>
  <c r="C1596" i="87"/>
  <c r="C1597" i="87"/>
  <c r="C1598" i="87"/>
  <c r="C1599" i="87"/>
  <c r="C1600" i="87"/>
  <c r="B1602" i="87"/>
  <c r="C1602" i="87"/>
  <c r="C1603" i="87"/>
  <c r="C1604" i="87"/>
  <c r="C1605" i="87"/>
  <c r="C1606" i="87"/>
  <c r="C1607" i="87"/>
  <c r="C1608" i="87"/>
  <c r="C1609" i="87"/>
  <c r="C1610" i="87"/>
  <c r="C1611" i="87"/>
  <c r="C1612" i="87"/>
  <c r="C1613" i="87"/>
  <c r="C1614" i="87"/>
  <c r="B1616" i="87"/>
  <c r="C1616" i="87"/>
  <c r="C1617" i="87"/>
  <c r="C1618" i="87"/>
  <c r="C1619" i="87"/>
  <c r="C1620" i="87"/>
  <c r="C1621" i="87"/>
  <c r="C1622" i="87"/>
  <c r="C1623" i="87"/>
  <c r="C1624" i="87"/>
  <c r="C1625" i="87"/>
  <c r="C1626" i="87"/>
  <c r="C1627" i="87"/>
  <c r="C1628" i="87"/>
  <c r="B1630" i="87"/>
  <c r="C1630" i="87"/>
  <c r="C1631" i="87"/>
  <c r="C1632" i="87"/>
  <c r="C1633" i="87"/>
  <c r="C1634" i="87"/>
  <c r="C1635" i="87"/>
  <c r="C1636" i="87"/>
  <c r="C1637" i="87"/>
  <c r="C1638" i="87"/>
  <c r="C1639" i="87"/>
  <c r="C1640" i="87"/>
  <c r="C1641" i="87"/>
  <c r="C1642" i="87"/>
  <c r="C1644" i="87"/>
  <c r="C1645" i="87"/>
  <c r="C1646" i="87"/>
  <c r="C1647" i="87"/>
  <c r="C1648" i="87"/>
  <c r="C1649" i="87"/>
  <c r="C1650" i="87"/>
  <c r="C1651" i="87"/>
  <c r="C1652" i="87"/>
  <c r="C1653" i="87"/>
  <c r="C1654" i="87"/>
  <c r="C1655" i="87"/>
  <c r="C1656" i="87"/>
  <c r="C1657" i="87"/>
  <c r="C1658" i="87"/>
  <c r="C1659" i="87"/>
  <c r="C1660" i="87"/>
  <c r="C1661" i="87"/>
  <c r="C1662" i="87"/>
  <c r="C1663" i="87"/>
  <c r="C1664" i="87"/>
  <c r="C1665" i="87"/>
  <c r="C1666" i="87"/>
  <c r="C1667" i="87"/>
  <c r="C1668" i="87"/>
  <c r="C1669" i="87"/>
  <c r="C1670" i="87"/>
  <c r="C1671" i="87"/>
  <c r="C1672" i="87"/>
  <c r="C1673" i="87"/>
  <c r="C1674" i="87"/>
  <c r="C1675" i="87"/>
  <c r="C1676" i="87"/>
  <c r="C1677" i="87"/>
  <c r="C1678" i="87"/>
  <c r="C1679" i="87"/>
  <c r="C1680" i="87"/>
  <c r="C1681" i="87"/>
  <c r="C1682" i="87"/>
  <c r="C1683" i="87"/>
  <c r="C1684" i="87"/>
  <c r="C1685" i="87"/>
  <c r="C1686" i="87"/>
  <c r="C1687" i="87"/>
  <c r="C1688" i="87"/>
  <c r="C1689" i="87"/>
  <c r="C1690" i="87"/>
  <c r="C1691" i="87"/>
  <c r="C1692" i="87"/>
  <c r="C1693" i="87"/>
  <c r="C1694" i="87"/>
  <c r="C1695" i="87"/>
  <c r="C1696" i="87"/>
  <c r="C1697" i="87"/>
  <c r="C1698" i="87"/>
  <c r="C1699" i="87"/>
  <c r="C1700" i="87"/>
  <c r="C1701" i="87"/>
  <c r="C1702" i="87"/>
  <c r="C1703" i="87"/>
  <c r="C1704" i="87"/>
  <c r="C1705" i="87"/>
  <c r="C1706" i="87"/>
  <c r="C1707" i="87"/>
  <c r="C1708" i="87"/>
  <c r="C1709" i="87"/>
  <c r="C1710" i="87"/>
  <c r="C1711" i="87"/>
  <c r="C1712" i="87"/>
  <c r="C1713" i="87"/>
  <c r="C1714" i="87"/>
  <c r="C1715" i="87"/>
  <c r="C1716" i="87"/>
  <c r="C1717" i="87"/>
  <c r="C1718" i="87"/>
  <c r="C1719" i="87"/>
  <c r="C1720" i="87"/>
  <c r="C1721" i="87"/>
  <c r="C1722" i="87"/>
  <c r="C1723" i="87"/>
  <c r="C1724" i="87"/>
  <c r="C1725" i="87"/>
  <c r="C1726" i="87"/>
  <c r="C1727" i="87"/>
  <c r="C1728" i="87"/>
  <c r="C1729" i="87"/>
  <c r="C1730" i="87"/>
  <c r="C1731" i="87"/>
  <c r="C1732" i="87"/>
  <c r="C1733" i="87"/>
  <c r="C1734" i="87"/>
  <c r="C1735" i="87"/>
  <c r="C1736" i="87"/>
  <c r="C1737" i="87"/>
  <c r="C1738" i="87"/>
  <c r="C1739" i="87"/>
  <c r="C1740" i="87"/>
  <c r="C1741" i="87"/>
  <c r="C1742" i="87"/>
  <c r="C1743" i="87"/>
  <c r="C1744" i="87"/>
  <c r="C1745" i="87"/>
  <c r="C1746" i="87"/>
  <c r="C1747" i="87"/>
  <c r="C1748" i="87"/>
  <c r="C1749" i="87"/>
  <c r="C1750" i="87"/>
  <c r="C1751" i="87"/>
  <c r="C1752" i="87"/>
  <c r="C1753" i="87"/>
  <c r="C1754" i="87"/>
  <c r="C1755" i="87"/>
  <c r="C1756" i="87"/>
  <c r="C1757" i="87"/>
  <c r="C1758" i="87"/>
  <c r="C1759" i="87"/>
  <c r="C1760" i="87"/>
  <c r="C1761" i="87"/>
  <c r="C1762" i="87"/>
  <c r="C1763" i="87"/>
  <c r="C1764" i="87"/>
  <c r="C1765" i="87"/>
  <c r="C1766" i="87"/>
  <c r="C1767" i="87"/>
  <c r="C1768" i="87"/>
  <c r="C1769" i="87"/>
  <c r="C1770" i="87"/>
  <c r="C1771" i="87"/>
  <c r="C1772" i="87"/>
  <c r="C1773" i="87"/>
  <c r="C1774" i="87"/>
  <c r="C1775" i="87"/>
  <c r="C1776" i="87"/>
  <c r="C1777" i="87"/>
  <c r="C1778" i="87"/>
  <c r="C1779" i="87"/>
  <c r="C1780" i="87"/>
  <c r="C1781" i="87"/>
  <c r="C1782" i="87"/>
  <c r="C1783" i="87"/>
  <c r="C1784" i="87"/>
  <c r="C1785" i="87"/>
  <c r="C1786" i="87"/>
  <c r="C1787" i="87"/>
  <c r="C1788" i="87"/>
  <c r="C1789" i="87"/>
  <c r="C1790" i="87"/>
  <c r="C1791" i="87"/>
  <c r="C1792" i="87"/>
  <c r="C1793" i="87"/>
  <c r="C1794" i="87"/>
  <c r="C1795" i="87"/>
  <c r="C1796" i="87"/>
  <c r="C1797" i="87"/>
  <c r="C1798" i="87"/>
  <c r="C1799" i="87"/>
  <c r="C1800" i="87"/>
  <c r="C1801" i="87"/>
  <c r="C1802" i="87"/>
  <c r="C1803" i="87"/>
  <c r="C1804" i="87"/>
  <c r="C1805" i="87"/>
  <c r="C1806" i="87"/>
  <c r="C1807" i="87"/>
  <c r="C1808" i="87"/>
  <c r="C1809" i="87"/>
  <c r="C1810" i="87"/>
  <c r="C1811" i="87"/>
  <c r="C1812" i="87"/>
  <c r="C1813" i="87"/>
  <c r="C1814" i="87"/>
  <c r="C1815" i="87"/>
  <c r="C1816" i="87"/>
  <c r="C1817" i="87"/>
  <c r="C1818" i="87"/>
  <c r="C1819" i="87"/>
  <c r="C1820" i="87"/>
  <c r="C1821" i="87"/>
  <c r="C1822" i="87"/>
  <c r="C1823" i="87"/>
  <c r="C1824" i="87"/>
  <c r="C1825" i="87"/>
  <c r="C1826" i="87"/>
  <c r="C1827" i="87"/>
  <c r="C1828" i="87"/>
  <c r="C1829" i="87"/>
  <c r="C1830" i="87"/>
  <c r="C1831" i="87"/>
  <c r="C1832" i="87"/>
  <c r="C1833" i="87"/>
  <c r="C1834" i="87"/>
  <c r="C1835" i="87"/>
  <c r="C1836" i="87"/>
  <c r="C1837" i="87"/>
  <c r="C1838" i="87"/>
  <c r="C1839" i="87"/>
  <c r="C1840" i="87"/>
  <c r="C1841" i="87"/>
  <c r="C1842" i="87"/>
  <c r="C1843" i="87"/>
  <c r="C1844" i="87"/>
  <c r="C1845" i="87"/>
  <c r="C1846" i="87"/>
  <c r="C1847" i="87"/>
  <c r="C1848" i="87"/>
  <c r="C1849" i="87"/>
  <c r="C1850" i="87"/>
  <c r="C1851" i="87"/>
  <c r="C1852" i="87"/>
  <c r="C1853" i="87"/>
  <c r="C1854" i="87"/>
  <c r="C1855" i="87"/>
  <c r="C1856" i="87"/>
  <c r="C1857" i="87"/>
  <c r="C1858" i="87"/>
  <c r="C1859" i="87"/>
  <c r="C1860" i="87"/>
  <c r="C1861" i="87"/>
  <c r="C1862" i="87"/>
  <c r="C1863" i="87"/>
  <c r="C1864" i="87"/>
  <c r="C1865" i="87"/>
  <c r="C1866" i="87"/>
  <c r="C1867" i="87"/>
  <c r="C1868" i="87"/>
  <c r="C1869" i="87"/>
  <c r="C1870" i="87"/>
  <c r="C1871" i="87"/>
  <c r="C1872" i="87"/>
  <c r="C1873" i="87"/>
  <c r="C1874" i="87"/>
  <c r="C1875" i="87"/>
  <c r="C1876" i="87"/>
  <c r="C1877" i="87"/>
  <c r="C1878" i="87"/>
  <c r="C1879" i="87"/>
  <c r="C1880" i="87"/>
  <c r="C1881" i="87"/>
  <c r="C1882" i="87"/>
  <c r="C1883" i="87"/>
  <c r="C1884" i="87"/>
  <c r="C1885" i="87"/>
  <c r="C1886" i="87"/>
  <c r="C1887" i="87"/>
  <c r="C1888" i="87"/>
  <c r="C1889" i="87"/>
  <c r="C1890" i="87"/>
  <c r="C1891" i="87"/>
  <c r="C1892" i="87"/>
  <c r="C1893" i="87"/>
  <c r="C1894" i="87"/>
  <c r="C1895" i="87"/>
  <c r="C1896" i="87"/>
  <c r="C1897" i="87"/>
  <c r="C1898" i="87"/>
  <c r="C1899" i="87"/>
  <c r="C1900" i="87"/>
  <c r="C1901" i="87"/>
  <c r="C1902" i="87"/>
  <c r="C1903" i="87"/>
  <c r="C1904" i="87"/>
  <c r="C1905" i="87"/>
  <c r="C1906" i="87"/>
  <c r="C1907" i="87"/>
  <c r="C1908" i="87"/>
  <c r="C1909" i="87"/>
  <c r="C1910" i="87"/>
  <c r="C1911" i="87"/>
  <c r="C1912" i="87"/>
  <c r="C1913" i="87"/>
  <c r="C1914" i="87"/>
  <c r="C1915" i="87"/>
  <c r="C1916" i="87"/>
  <c r="C1917" i="87"/>
  <c r="C1918" i="87"/>
  <c r="C1919" i="87"/>
  <c r="C1920" i="87"/>
  <c r="C1921" i="87"/>
  <c r="C1922" i="87"/>
  <c r="C1923" i="87"/>
  <c r="C1924" i="87"/>
  <c r="C1925" i="87"/>
  <c r="C1926" i="87"/>
  <c r="C1927" i="87"/>
  <c r="C1928" i="87"/>
  <c r="C1929" i="87"/>
  <c r="C1930" i="87"/>
  <c r="C1931" i="87"/>
  <c r="C1932" i="87"/>
  <c r="C1933" i="87"/>
  <c r="C1934" i="87"/>
  <c r="C1935" i="87"/>
  <c r="C1936" i="87"/>
  <c r="C1937" i="87"/>
  <c r="C1938" i="87"/>
  <c r="C1939" i="87"/>
  <c r="C1940" i="87"/>
  <c r="C1941" i="87"/>
  <c r="C1942" i="87"/>
  <c r="C1943" i="87"/>
  <c r="C1944" i="87"/>
  <c r="C1945" i="87"/>
  <c r="C1946" i="87"/>
  <c r="C1947" i="87"/>
  <c r="C1948" i="87"/>
  <c r="C1949" i="87"/>
  <c r="C1950" i="87"/>
  <c r="C1951" i="87"/>
  <c r="C1952" i="87"/>
  <c r="C1953" i="87"/>
  <c r="C1954" i="87"/>
  <c r="C1955" i="87"/>
  <c r="C1956" i="87"/>
  <c r="C1957" i="87"/>
  <c r="C1958" i="87"/>
  <c r="C1959" i="87"/>
  <c r="C1960" i="87"/>
  <c r="C1961" i="87"/>
  <c r="C1962" i="87"/>
  <c r="C1963" i="87"/>
  <c r="C1964" i="87"/>
  <c r="C1965" i="87"/>
  <c r="C1966" i="87"/>
  <c r="C1967" i="87"/>
  <c r="C1968" i="87"/>
  <c r="C1969" i="87"/>
  <c r="C1970" i="87"/>
  <c r="C1971" i="87"/>
  <c r="C1972" i="87"/>
  <c r="C1973" i="87"/>
  <c r="C1974" i="87"/>
  <c r="C1975" i="87"/>
  <c r="C1976" i="87"/>
  <c r="C1977" i="87"/>
  <c r="C1978" i="87"/>
  <c r="C1979" i="87"/>
  <c r="C1980" i="87"/>
  <c r="C1981" i="87"/>
  <c r="C1982" i="87"/>
  <c r="C1983" i="87"/>
  <c r="C1984" i="87"/>
  <c r="C1985" i="87"/>
  <c r="C1986" i="87"/>
  <c r="C1987" i="87"/>
  <c r="C1988" i="87"/>
  <c r="C1989" i="87"/>
  <c r="C1990" i="87"/>
  <c r="C1991" i="87"/>
  <c r="C1992" i="87"/>
  <c r="C1993" i="87"/>
  <c r="C1994" i="87"/>
  <c r="C1995" i="87"/>
  <c r="C1996" i="87"/>
  <c r="C1997" i="87"/>
  <c r="C1998" i="87"/>
  <c r="C1999" i="87"/>
  <c r="C2000" i="87"/>
  <c r="C2001" i="87"/>
  <c r="C2002" i="87"/>
  <c r="C2003" i="87"/>
  <c r="C2004" i="87"/>
  <c r="C2005" i="87"/>
  <c r="C2006" i="87"/>
  <c r="C2007" i="87"/>
  <c r="C2008" i="87"/>
  <c r="C2009" i="87"/>
  <c r="C2010" i="87"/>
  <c r="C2011" i="87"/>
  <c r="C2012" i="87"/>
  <c r="C2013" i="87"/>
  <c r="C2014" i="87"/>
  <c r="C2015" i="87"/>
  <c r="C2016" i="87"/>
  <c r="C2017" i="87"/>
  <c r="C2018" i="87"/>
  <c r="C2019" i="87"/>
  <c r="C2020" i="87"/>
  <c r="C2021" i="87"/>
  <c r="C2022" i="87"/>
  <c r="C2023" i="87"/>
  <c r="C2025" i="87"/>
  <c r="C2026" i="87"/>
  <c r="C2027" i="87"/>
  <c r="C2028" i="87"/>
  <c r="C2029" i="87"/>
  <c r="B2035" i="87"/>
  <c r="C2035" i="87"/>
  <c r="C2038" i="87"/>
  <c r="C2039" i="87"/>
  <c r="C2040" i="87"/>
  <c r="C2041" i="87"/>
  <c r="C2042" i="87"/>
  <c r="C2043" i="87"/>
  <c r="C2044" i="87"/>
  <c r="C2046" i="87"/>
  <c r="C2047" i="87"/>
  <c r="C2050" i="87"/>
  <c r="C2051" i="87"/>
  <c r="C2052" i="87"/>
  <c r="C2053" i="87"/>
  <c r="C2054" i="87"/>
  <c r="C2055" i="87"/>
  <c r="C2056" i="87"/>
  <c r="C2057" i="87"/>
  <c r="C2058" i="87"/>
  <c r="C2059" i="87"/>
  <c r="C2060" i="87"/>
  <c r="C2061" i="87"/>
  <c r="C2062" i="87"/>
  <c r="C2063" i="87"/>
  <c r="C2064" i="87"/>
  <c r="C2065" i="87"/>
  <c r="C2066" i="87"/>
  <c r="C2067" i="87"/>
  <c r="C2068" i="87"/>
  <c r="C2069" i="87"/>
  <c r="C2070" i="87"/>
  <c r="C2071" i="87"/>
  <c r="C2072" i="87"/>
  <c r="C2073" i="87"/>
  <c r="C2074" i="87"/>
  <c r="C2075" i="87"/>
  <c r="C2076" i="87"/>
  <c r="C2077" i="87"/>
  <c r="C2078" i="87"/>
  <c r="C2079" i="87"/>
  <c r="C2080" i="87"/>
  <c r="C2081" i="87"/>
  <c r="C2082" i="87"/>
  <c r="C2083" i="87"/>
  <c r="C2084" i="87"/>
  <c r="C2085" i="87"/>
  <c r="C2086" i="87"/>
  <c r="C2087" i="87"/>
  <c r="C2088" i="87"/>
  <c r="C2089" i="87"/>
  <c r="C2090" i="87"/>
  <c r="C2091" i="87"/>
  <c r="C2092" i="87"/>
  <c r="C2093" i="87"/>
  <c r="C2094" i="87"/>
  <c r="C2095" i="87"/>
  <c r="C2096" i="87"/>
  <c r="C2097" i="87"/>
  <c r="C2098" i="87"/>
  <c r="C2099" i="87"/>
  <c r="C2100" i="87"/>
  <c r="C2101" i="87"/>
  <c r="C2102" i="87"/>
  <c r="C2103" i="87"/>
  <c r="C2104" i="87"/>
  <c r="C2105" i="87"/>
  <c r="C2106" i="87"/>
  <c r="C2107" i="87"/>
  <c r="C2108" i="87"/>
  <c r="C2109" i="87"/>
  <c r="C2110" i="87"/>
  <c r="C2111" i="87"/>
  <c r="C2112" i="87"/>
  <c r="C2113" i="87"/>
  <c r="C2114" i="87"/>
  <c r="C2115" i="87"/>
  <c r="C2116" i="87"/>
  <c r="C2117" i="87"/>
  <c r="C2118" i="87"/>
  <c r="C2119" i="87"/>
  <c r="C2120" i="87"/>
  <c r="C2121" i="87"/>
  <c r="C2122" i="87"/>
  <c r="C2123" i="87"/>
  <c r="C2124" i="87"/>
  <c r="C2125" i="87"/>
  <c r="C2126" i="87"/>
  <c r="C2127" i="87"/>
  <c r="C2128" i="87"/>
  <c r="C2129" i="87"/>
  <c r="C2130" i="87"/>
  <c r="C2131" i="87"/>
  <c r="C2132" i="87"/>
  <c r="C2133" i="87"/>
  <c r="C2134" i="87"/>
  <c r="C2135" i="87"/>
  <c r="C2136" i="87"/>
  <c r="C2137" i="87"/>
  <c r="C2138" i="87"/>
  <c r="C2139" i="87"/>
  <c r="C2140" i="87"/>
  <c r="C2141" i="87"/>
  <c r="C2142" i="87"/>
  <c r="C2143" i="87"/>
  <c r="C2144" i="87"/>
  <c r="C2145" i="87"/>
  <c r="C2146" i="87"/>
  <c r="C2147" i="87"/>
  <c r="C2148" i="87"/>
  <c r="C2149" i="87"/>
  <c r="C2150" i="87"/>
  <c r="C2151" i="87"/>
  <c r="C2152" i="87"/>
  <c r="C2153" i="87"/>
  <c r="C2154" i="87"/>
  <c r="C2155" i="87"/>
  <c r="C2156" i="87"/>
  <c r="C2157" i="87"/>
  <c r="C2158" i="87"/>
  <c r="C2159" i="87"/>
  <c r="C2160" i="87"/>
  <c r="C2161" i="87"/>
  <c r="C2162" i="87"/>
  <c r="C2163" i="87"/>
  <c r="C2164" i="87"/>
  <c r="C2165" i="87"/>
  <c r="C2166" i="87"/>
  <c r="C2167" i="87"/>
  <c r="C2168" i="87"/>
  <c r="C2169" i="87"/>
  <c r="C2170" i="87"/>
  <c r="C2171" i="87"/>
  <c r="C2172" i="87"/>
  <c r="C2173" i="87"/>
  <c r="C2174" i="87"/>
  <c r="C2175" i="87"/>
  <c r="C2176" i="87"/>
  <c r="C2177" i="87"/>
  <c r="C2178" i="87"/>
  <c r="C2179" i="87"/>
  <c r="C2180" i="87"/>
  <c r="C2181" i="87"/>
  <c r="C2182" i="87"/>
  <c r="C2183" i="87"/>
  <c r="C2184" i="87"/>
  <c r="C2185" i="87"/>
  <c r="C2186" i="87"/>
  <c r="C2187" i="87"/>
  <c r="C2188" i="87"/>
  <c r="C2189" i="87"/>
  <c r="C2190" i="87"/>
  <c r="C2191" i="87"/>
  <c r="C2192" i="87"/>
  <c r="C2193" i="87"/>
  <c r="C2194" i="87"/>
  <c r="C2195" i="87"/>
  <c r="C2196" i="87"/>
  <c r="C2197" i="87"/>
  <c r="C2198" i="87"/>
  <c r="C2199" i="87"/>
  <c r="C2200" i="87"/>
  <c r="C2201" i="87"/>
  <c r="C2202" i="87"/>
  <c r="C2203" i="87"/>
  <c r="C2204" i="87"/>
  <c r="C2205" i="87"/>
  <c r="C2206" i="87"/>
  <c r="C2207" i="87"/>
  <c r="C2208" i="87"/>
  <c r="C2209" i="87"/>
  <c r="C2210" i="87"/>
  <c r="C2211" i="87"/>
  <c r="C2212" i="87"/>
  <c r="C2213" i="87"/>
  <c r="C2214" i="87"/>
  <c r="C2215" i="87"/>
  <c r="C2216" i="87"/>
  <c r="C2217" i="87"/>
  <c r="C2218" i="87"/>
  <c r="C2219" i="87"/>
  <c r="C2220" i="87"/>
  <c r="C2221" i="87"/>
  <c r="C2222" i="87"/>
  <c r="C2223" i="87"/>
  <c r="C2224" i="87"/>
  <c r="C2225" i="87"/>
  <c r="C2226" i="87"/>
  <c r="C2227" i="87"/>
  <c r="C2228" i="87"/>
  <c r="C2229" i="87"/>
  <c r="C2230" i="87"/>
  <c r="C2231" i="87"/>
  <c r="C2232" i="87"/>
  <c r="C2233" i="87"/>
  <c r="C2234" i="87"/>
  <c r="C2235" i="87"/>
  <c r="C2236" i="87"/>
  <c r="C2237" i="87"/>
  <c r="C2238" i="87"/>
  <c r="C2239" i="87"/>
  <c r="C2240" i="87"/>
  <c r="C2241" i="87"/>
  <c r="C2242" i="87"/>
  <c r="C2243" i="87"/>
  <c r="C2244" i="87"/>
  <c r="C2245" i="87"/>
  <c r="C2246" i="87"/>
  <c r="C2247" i="87"/>
  <c r="C2248" i="87"/>
  <c r="C2249" i="87"/>
  <c r="C2250" i="87"/>
  <c r="C2251" i="87"/>
  <c r="C2252" i="87"/>
  <c r="C2253" i="87"/>
  <c r="C2254" i="87"/>
  <c r="C2255" i="87"/>
  <c r="C2256" i="87"/>
  <c r="C2257" i="87"/>
  <c r="C2258" i="87"/>
  <c r="C2259" i="87"/>
  <c r="C2260" i="87"/>
  <c r="C2261" i="87"/>
  <c r="C2262" i="87"/>
  <c r="C2263" i="87"/>
  <c r="C2264" i="87"/>
  <c r="C2265" i="87"/>
  <c r="C2266" i="87"/>
  <c r="C2267" i="87"/>
  <c r="C2268" i="87"/>
  <c r="C2269" i="87"/>
  <c r="C2270" i="87"/>
  <c r="C2271" i="87"/>
  <c r="C2272" i="87"/>
  <c r="C2273" i="87"/>
  <c r="C2274" i="87"/>
  <c r="C2275" i="87"/>
  <c r="C2276" i="87"/>
  <c r="C2277" i="87"/>
  <c r="C2278" i="87"/>
  <c r="C2279" i="87"/>
  <c r="C2280" i="87"/>
  <c r="C2281" i="87"/>
  <c r="C2282" i="87"/>
  <c r="C2283" i="87"/>
  <c r="C2284" i="87"/>
  <c r="C2285" i="87"/>
  <c r="C2286" i="87"/>
  <c r="C2287" i="87"/>
  <c r="C2288" i="87"/>
  <c r="C2289" i="87"/>
  <c r="C2290" i="87"/>
  <c r="C2291" i="87"/>
  <c r="C2292" i="87"/>
  <c r="C2293" i="87"/>
  <c r="C2294" i="87"/>
  <c r="C2295" i="87"/>
  <c r="C2296" i="87"/>
  <c r="C2297" i="87"/>
  <c r="C2298" i="87"/>
  <c r="C2299" i="87"/>
  <c r="C2300" i="87"/>
  <c r="C2301" i="87"/>
  <c r="C2302" i="87"/>
  <c r="C2303" i="87"/>
  <c r="C2304" i="87"/>
  <c r="C2305" i="87"/>
  <c r="C2306" i="87"/>
  <c r="C2307" i="87"/>
  <c r="C2308" i="87"/>
  <c r="C2309" i="87"/>
  <c r="C2310" i="87"/>
  <c r="C2311" i="87"/>
  <c r="C2312" i="87"/>
  <c r="C2313" i="87"/>
  <c r="C2314" i="87"/>
  <c r="C2315" i="87"/>
  <c r="C2316" i="87"/>
  <c r="C2317" i="87"/>
  <c r="C2318" i="87"/>
  <c r="C2319" i="87"/>
  <c r="C2320" i="87"/>
  <c r="C2321" i="87"/>
  <c r="C2322" i="87"/>
  <c r="C2323" i="87"/>
  <c r="C2324" i="87"/>
  <c r="C2325" i="87"/>
  <c r="C2326" i="87"/>
  <c r="C2327" i="87"/>
  <c r="C2328" i="87"/>
  <c r="C2329" i="87"/>
  <c r="C2330" i="87"/>
  <c r="C2331" i="87"/>
  <c r="C2332" i="87"/>
  <c r="C2333" i="87"/>
  <c r="C2334" i="87"/>
  <c r="C2335" i="87"/>
  <c r="C2336" i="87"/>
  <c r="C2337" i="87"/>
  <c r="C2338" i="87"/>
  <c r="C2339" i="87"/>
  <c r="C2340" i="87"/>
  <c r="C2341" i="87"/>
  <c r="C2342" i="87"/>
  <c r="C2343" i="87"/>
  <c r="C2344" i="87"/>
  <c r="C2345" i="87"/>
  <c r="C2346" i="87"/>
  <c r="C2347" i="87"/>
  <c r="C2348" i="87"/>
  <c r="C2349" i="87"/>
  <c r="C2350" i="87"/>
  <c r="C2351" i="87"/>
  <c r="C2352" i="87"/>
  <c r="C2353" i="87"/>
  <c r="C2354" i="87"/>
  <c r="C2355" i="87"/>
  <c r="C2356" i="87"/>
  <c r="C2357" i="87"/>
  <c r="C2358" i="87"/>
  <c r="C2359" i="87"/>
  <c r="C2360" i="87"/>
  <c r="C2361" i="87"/>
  <c r="C2362" i="87"/>
  <c r="C2363" i="87"/>
  <c r="C2364" i="87"/>
  <c r="C2365" i="87"/>
  <c r="C2366" i="87"/>
  <c r="C2367" i="87"/>
  <c r="C2368" i="87"/>
  <c r="C2369" i="87"/>
  <c r="C2370" i="87"/>
  <c r="C2371" i="87"/>
  <c r="C2372" i="87"/>
  <c r="C2373" i="87"/>
  <c r="C2374" i="87"/>
  <c r="C2375" i="87"/>
  <c r="C2376" i="87"/>
  <c r="C2377" i="87"/>
  <c r="C2378" i="87"/>
  <c r="C2379" i="87"/>
  <c r="C2380" i="87"/>
  <c r="C2381" i="87"/>
  <c r="C2382" i="87"/>
  <c r="C2383" i="87"/>
  <c r="C2384" i="87"/>
  <c r="C2385" i="87"/>
  <c r="C2386" i="87"/>
  <c r="C2387" i="87"/>
  <c r="C2388" i="87"/>
  <c r="C2389" i="87"/>
  <c r="C2390" i="87"/>
  <c r="C2391" i="87"/>
  <c r="C2392" i="87"/>
  <c r="C2393" i="87"/>
  <c r="C2394" i="87"/>
  <c r="C2395" i="87"/>
  <c r="C2396" i="87"/>
  <c r="C2397" i="87"/>
  <c r="C2398" i="87"/>
  <c r="C2399" i="87"/>
  <c r="C2400" i="87"/>
  <c r="C2401" i="87"/>
  <c r="C2402" i="87"/>
  <c r="C2403" i="87"/>
  <c r="C2404" i="87"/>
  <c r="C2405" i="87"/>
  <c r="C2406" i="87"/>
  <c r="C2407" i="87"/>
  <c r="C2408" i="87"/>
  <c r="C2409" i="87"/>
  <c r="C2410" i="87"/>
  <c r="C2411" i="87"/>
  <c r="C2412" i="87"/>
  <c r="C2413" i="87"/>
  <c r="C2414" i="87"/>
  <c r="C2415" i="87"/>
  <c r="C2416" i="87"/>
  <c r="C2417" i="87"/>
  <c r="C2418" i="87"/>
  <c r="C2419" i="87"/>
  <c r="C2420" i="87"/>
  <c r="C2421" i="87"/>
  <c r="C2422" i="87"/>
  <c r="C2423" i="87"/>
  <c r="C2424" i="87"/>
  <c r="C2425" i="87"/>
  <c r="C2426" i="87"/>
  <c r="C2427" i="87"/>
  <c r="C2428" i="87"/>
  <c r="C2429" i="87"/>
  <c r="C2430" i="87"/>
  <c r="C2431" i="87"/>
  <c r="C2432" i="87"/>
  <c r="C2433" i="87"/>
  <c r="C2434" i="87"/>
  <c r="C2435" i="87"/>
  <c r="C2436" i="87"/>
  <c r="C2437" i="87"/>
  <c r="C2438" i="87"/>
  <c r="C2439" i="87"/>
  <c r="C2440" i="87"/>
  <c r="C2441" i="87"/>
  <c r="C2442" i="87"/>
  <c r="C2443" i="87"/>
  <c r="C2444" i="87"/>
  <c r="C2445" i="87"/>
  <c r="C2446" i="87"/>
  <c r="C2447" i="87"/>
  <c r="C2448" i="87"/>
  <c r="C2449" i="87"/>
  <c r="C2450" i="87"/>
  <c r="C2451" i="87"/>
  <c r="C2452" i="87"/>
  <c r="C2453" i="87"/>
  <c r="C2454" i="87"/>
  <c r="C2455" i="87"/>
  <c r="C2456" i="87"/>
  <c r="C2457" i="87"/>
  <c r="C2458" i="87"/>
  <c r="C2459" i="87"/>
  <c r="C2460" i="87"/>
  <c r="C2461" i="87"/>
  <c r="C2462" i="87"/>
  <c r="C2463" i="87"/>
  <c r="C2464" i="87"/>
  <c r="C2465" i="87"/>
  <c r="C2466" i="87"/>
  <c r="C2467" i="87"/>
  <c r="C2468" i="87"/>
  <c r="C2469" i="87"/>
  <c r="C2470" i="87"/>
  <c r="C2471" i="87"/>
  <c r="C2472" i="87"/>
  <c r="C2473" i="87"/>
  <c r="C2474" i="87"/>
  <c r="C2475" i="87"/>
  <c r="C2476" i="87"/>
  <c r="C2477" i="87"/>
  <c r="C2478" i="87"/>
  <c r="C2479" i="87"/>
  <c r="C2480" i="87"/>
  <c r="C2481" i="87"/>
  <c r="C2482" i="87"/>
  <c r="C2483" i="87"/>
  <c r="C2484" i="87"/>
  <c r="C2485" i="87"/>
  <c r="C2486" i="87"/>
  <c r="C2487" i="87"/>
  <c r="C2488" i="87"/>
  <c r="C2489" i="87"/>
  <c r="C2490" i="87"/>
  <c r="C2491" i="87"/>
  <c r="C2492" i="87"/>
  <c r="C2493" i="87"/>
  <c r="C2495" i="87"/>
  <c r="C2506" i="87"/>
  <c r="C2508" i="87"/>
  <c r="C2518" i="87"/>
  <c r="C2519" i="87"/>
  <c r="C2520" i="87"/>
  <c r="C2521" i="87"/>
  <c r="C2522" i="87"/>
  <c r="C2523" i="87"/>
  <c r="C2524" i="87"/>
  <c r="C2525" i="87"/>
  <c r="C2526" i="87"/>
  <c r="C2527" i="87"/>
  <c r="C2528" i="87"/>
  <c r="C2529" i="87"/>
  <c r="C2530" i="87"/>
  <c r="C2531" i="87"/>
  <c r="C2532" i="87"/>
  <c r="C2533" i="87"/>
  <c r="C2535" i="87"/>
  <c r="C2545" i="87"/>
  <c r="C2553" i="87"/>
  <c r="C2557" i="87"/>
  <c r="C2558" i="87"/>
  <c r="C2559" i="87"/>
  <c r="C2560" i="87"/>
  <c r="C2561" i="87"/>
  <c r="C2562" i="87"/>
  <c r="C2563" i="87"/>
  <c r="C2564" i="87"/>
  <c r="C2565" i="87"/>
  <c r="C2566" i="87"/>
  <c r="C2567" i="87"/>
  <c r="C2568" i="87"/>
  <c r="C2569" i="87"/>
  <c r="C2570" i="87"/>
  <c r="C2571" i="87"/>
  <c r="C2572" i="87"/>
  <c r="C2580" i="87"/>
  <c r="C2581" i="87"/>
  <c r="C2582" i="87"/>
  <c r="C2583" i="87"/>
  <c r="C2584" i="87"/>
  <c r="C2585" i="87"/>
  <c r="C2586" i="87"/>
  <c r="C2587" i="87"/>
  <c r="C2588" i="87"/>
  <c r="C2589" i="87"/>
  <c r="C2590" i="87"/>
  <c r="C2591" i="87"/>
  <c r="C2592" i="87"/>
  <c r="C2593" i="87"/>
  <c r="C2594" i="87"/>
  <c r="C2595" i="87"/>
  <c r="C2596" i="87"/>
  <c r="C2597" i="87"/>
  <c r="C2606" i="87"/>
  <c r="C2607" i="87"/>
  <c r="C2608" i="87"/>
  <c r="C2609" i="87"/>
  <c r="C2610" i="87"/>
  <c r="C2611" i="87"/>
  <c r="C2612" i="87"/>
  <c r="C2613" i="87"/>
  <c r="C2614" i="87"/>
  <c r="C2615" i="87"/>
  <c r="C2616" i="87"/>
  <c r="C2617" i="87"/>
  <c r="C2618" i="87"/>
  <c r="C2619" i="87"/>
  <c r="C2620" i="87"/>
  <c r="C2621" i="87"/>
  <c r="C2622" i="87"/>
  <c r="C2623" i="87"/>
  <c r="C2624" i="87"/>
  <c r="C2625" i="87"/>
  <c r="C2626" i="87"/>
  <c r="C2627" i="87"/>
  <c r="C2628" i="87"/>
  <c r="C2629" i="87"/>
  <c r="C2630" i="87"/>
  <c r="C2631" i="87"/>
  <c r="C2632" i="87"/>
  <c r="C2633" i="87"/>
  <c r="C2634" i="87"/>
  <c r="C2635" i="87"/>
  <c r="C2636" i="87"/>
  <c r="C2637" i="87"/>
  <c r="C2638" i="87"/>
  <c r="C2639" i="87"/>
  <c r="C2640" i="87"/>
  <c r="C2641" i="87"/>
  <c r="C2642" i="87"/>
  <c r="C2643" i="87"/>
  <c r="C2644" i="87"/>
  <c r="C2645" i="87"/>
  <c r="C2646" i="87"/>
  <c r="C2647" i="87"/>
  <c r="C2648" i="87"/>
  <c r="C2649" i="87"/>
  <c r="C2650" i="87"/>
  <c r="C2651" i="87"/>
  <c r="C2652" i="87"/>
  <c r="C2653" i="87"/>
  <c r="C2654" i="87"/>
  <c r="C2655" i="87"/>
  <c r="C2656" i="87"/>
  <c r="C2657" i="87"/>
  <c r="C2658" i="87"/>
  <c r="C2659" i="87"/>
  <c r="C2660" i="87"/>
  <c r="B2661" i="87"/>
  <c r="C2661" i="87"/>
  <c r="B2662" i="87"/>
  <c r="C2662" i="87"/>
  <c r="B2663" i="87"/>
  <c r="C2663" i="87"/>
  <c r="B2664" i="87"/>
  <c r="C2664" i="87"/>
  <c r="B2665" i="87"/>
  <c r="C2665" i="87"/>
  <c r="B2666" i="87"/>
  <c r="C2666" i="87"/>
  <c r="B2668" i="87"/>
  <c r="C2668" i="87"/>
  <c r="C2670" i="87"/>
  <c r="C2671" i="87"/>
  <c r="C2672" i="87"/>
  <c r="C2673" i="87"/>
  <c r="C2674" i="87"/>
  <c r="C2675" i="87"/>
  <c r="C2676" i="87"/>
  <c r="C2677" i="87"/>
  <c r="C2678" i="87"/>
  <c r="C2679" i="87"/>
  <c r="C2680" i="87"/>
  <c r="C2681" i="87"/>
  <c r="C2682" i="87"/>
  <c r="C2683" i="87"/>
  <c r="C2684" i="87"/>
  <c r="C2685" i="87"/>
  <c r="C2686" i="87"/>
  <c r="C2687" i="87"/>
  <c r="C2688" i="87"/>
  <c r="C2689" i="87"/>
  <c r="C2690" i="87"/>
  <c r="C2691" i="87"/>
  <c r="C2692" i="87"/>
  <c r="C2693" i="87"/>
  <c r="C2694" i="87"/>
  <c r="C2695" i="87"/>
  <c r="C2696" i="87"/>
  <c r="C2697" i="87"/>
  <c r="C2698" i="87"/>
  <c r="C2699" i="87"/>
  <c r="B2700" i="87"/>
  <c r="C2700" i="87"/>
  <c r="B2701" i="87"/>
  <c r="C2701" i="87"/>
  <c r="C2702" i="87"/>
  <c r="B2703" i="87"/>
  <c r="C2703" i="87"/>
  <c r="C2704" i="87"/>
  <c r="B2705" i="87"/>
  <c r="C2705" i="87"/>
  <c r="B2706" i="87"/>
  <c r="C2706" i="87"/>
  <c r="C2707" i="87"/>
  <c r="C2708" i="87"/>
  <c r="B2709" i="87"/>
  <c r="C2709" i="87"/>
  <c r="C2710" i="87"/>
  <c r="C2711" i="87"/>
  <c r="B2712" i="87"/>
  <c r="C2712" i="87"/>
  <c r="C2713" i="87"/>
  <c r="C2714" i="87"/>
  <c r="B2715" i="87"/>
  <c r="C2715" i="87"/>
  <c r="C2716" i="87"/>
  <c r="C2717" i="87"/>
  <c r="C2718" i="87"/>
  <c r="C2719" i="87"/>
  <c r="C2720" i="87"/>
  <c r="C2721" i="87"/>
  <c r="C2722" i="87"/>
  <c r="C2723" i="87"/>
  <c r="C2724" i="87"/>
  <c r="C2725" i="87"/>
  <c r="C2726" i="87"/>
  <c r="C2727" i="87"/>
  <c r="C2728" i="87"/>
  <c r="C2729" i="87"/>
  <c r="C2730" i="87"/>
  <c r="C2731" i="87"/>
  <c r="B2734" i="87"/>
  <c r="C2734" i="87"/>
  <c r="B2735" i="87"/>
  <c r="C2735" i="87"/>
  <c r="C2736" i="87"/>
  <c r="B2737" i="87"/>
  <c r="C2737" i="87"/>
  <c r="B2740" i="87"/>
  <c r="C2740" i="87"/>
  <c r="B2741" i="87"/>
  <c r="C2741" i="87"/>
  <c r="B2742" i="87"/>
  <c r="C2742" i="87"/>
  <c r="B2743" i="87"/>
  <c r="C2743" i="87"/>
  <c r="B2744" i="87"/>
  <c r="C2744" i="87"/>
  <c r="B2745" i="87"/>
  <c r="C2745" i="87"/>
  <c r="C2746" i="87"/>
  <c r="C2747" i="87"/>
  <c r="B2749" i="87"/>
  <c r="C2749" i="87"/>
  <c r="B2750" i="87"/>
  <c r="C2750" i="87"/>
  <c r="B2751" i="87"/>
  <c r="C2751" i="87"/>
  <c r="C2752" i="87"/>
  <c r="B2755" i="87"/>
  <c r="C2755" i="87"/>
  <c r="B2756" i="87"/>
  <c r="C2756" i="87"/>
  <c r="C2757" i="87"/>
  <c r="C2758" i="87"/>
  <c r="C2759" i="87"/>
  <c r="B2760" i="87"/>
  <c r="C2760" i="87"/>
  <c r="B2763" i="87"/>
  <c r="C2763" i="87"/>
  <c r="B2764" i="87"/>
  <c r="C2764" i="87"/>
  <c r="B2765" i="87"/>
  <c r="C2765" i="87"/>
  <c r="B2767" i="87"/>
  <c r="C2767" i="87"/>
  <c r="B2768" i="87"/>
  <c r="C2768" i="87"/>
  <c r="B2769" i="87"/>
  <c r="C2769" i="87"/>
  <c r="B2770" i="87"/>
  <c r="C2770" i="87"/>
  <c r="B2772" i="87"/>
  <c r="C2772" i="87"/>
  <c r="B2774" i="87"/>
  <c r="C2774" i="87"/>
  <c r="B2775" i="87"/>
  <c r="C2775" i="87"/>
  <c r="C2776" i="87"/>
  <c r="C2777" i="87"/>
  <c r="C2778" i="87"/>
  <c r="C2781" i="87"/>
  <c r="B2783" i="87"/>
  <c r="C2783" i="87"/>
  <c r="B2786" i="87"/>
  <c r="C2786" i="87"/>
  <c r="B2787" i="87"/>
  <c r="C2787" i="87"/>
  <c r="C2790" i="87"/>
  <c r="B2791" i="87"/>
  <c r="C2791" i="87"/>
  <c r="C2792" i="87"/>
  <c r="C2793" i="87"/>
  <c r="C2794" i="87"/>
  <c r="C2795" i="87"/>
  <c r="C2796" i="87"/>
  <c r="C2797" i="87"/>
  <c r="C2798" i="87"/>
  <c r="C2799" i="87"/>
  <c r="C2800" i="87"/>
  <c r="C2801" i="87"/>
  <c r="C2802" i="87"/>
  <c r="C2803" i="87"/>
  <c r="C2804" i="87"/>
  <c r="C2805" i="87"/>
  <c r="C2806" i="87"/>
  <c r="C2807" i="87"/>
  <c r="C2808" i="87"/>
  <c r="C2809" i="87"/>
  <c r="C2810" i="87"/>
  <c r="C2811" i="87"/>
  <c r="C2812" i="87"/>
  <c r="C2813" i="87"/>
  <c r="C2814" i="87"/>
  <c r="C2815" i="87"/>
  <c r="C2816" i="87"/>
  <c r="C2817" i="87"/>
  <c r="C2818" i="87"/>
  <c r="C2819" i="87"/>
  <c r="C2820" i="87"/>
  <c r="C2821" i="87"/>
  <c r="C2822" i="87"/>
  <c r="C2823" i="87"/>
  <c r="C2824" i="87"/>
  <c r="C2825" i="87"/>
  <c r="C2826" i="87"/>
  <c r="C2827" i="87"/>
  <c r="C2828" i="87"/>
  <c r="C2829" i="87"/>
  <c r="C2830" i="87"/>
  <c r="C2831" i="87"/>
  <c r="C2832" i="87"/>
  <c r="C2833" i="87"/>
  <c r="C2834" i="87"/>
  <c r="C2835" i="87"/>
  <c r="C2836" i="87"/>
  <c r="C2837" i="87"/>
  <c r="C2838" i="87"/>
  <c r="C2839" i="87"/>
  <c r="C2840" i="87"/>
  <c r="C2841" i="87"/>
  <c r="C2842" i="87"/>
  <c r="C2843" i="87"/>
  <c r="C2844" i="87"/>
  <c r="C2845" i="87"/>
  <c r="C2846" i="87"/>
  <c r="C2847" i="87"/>
  <c r="C2848" i="87"/>
  <c r="C2849" i="87"/>
  <c r="C2850" i="87"/>
  <c r="C2851" i="87"/>
  <c r="C2852" i="87"/>
  <c r="C2853" i="87"/>
  <c r="C2854" i="87"/>
  <c r="C2855" i="87"/>
  <c r="C2856" i="87"/>
  <c r="C2857" i="87"/>
  <c r="C2858" i="87"/>
  <c r="C2859" i="87"/>
  <c r="C2860" i="87"/>
  <c r="C2861" i="87"/>
  <c r="C2862" i="87"/>
  <c r="C2863" i="87"/>
  <c r="C2864" i="87"/>
  <c r="C2865" i="87"/>
  <c r="C2866" i="87"/>
  <c r="C2867" i="87"/>
  <c r="C2868" i="87"/>
  <c r="C2869" i="87"/>
  <c r="C2870" i="87"/>
  <c r="C2871" i="87"/>
  <c r="C2872" i="87"/>
  <c r="C2873" i="87"/>
  <c r="C2874" i="87"/>
  <c r="C2875" i="87"/>
  <c r="C2876" i="87"/>
  <c r="C2877" i="87"/>
  <c r="C2878" i="87"/>
  <c r="C2879" i="87"/>
  <c r="C2880" i="87"/>
  <c r="C2881" i="87"/>
  <c r="C2882" i="87"/>
  <c r="C2883" i="87"/>
  <c r="C2884" i="87"/>
  <c r="C2885" i="87"/>
  <c r="C2886" i="87"/>
  <c r="C2887" i="87"/>
  <c r="C2888" i="87"/>
  <c r="C2889" i="87"/>
  <c r="B2890" i="87"/>
  <c r="C2890" i="87"/>
  <c r="C2891" i="87"/>
  <c r="B2892" i="87"/>
  <c r="C2892" i="87"/>
  <c r="B2893" i="87"/>
  <c r="C2893" i="87"/>
  <c r="B2894" i="87"/>
  <c r="C2894" i="87"/>
  <c r="B2895" i="87"/>
  <c r="C2895" i="87"/>
  <c r="B2896" i="87"/>
  <c r="C2896" i="87"/>
  <c r="B2897" i="87"/>
  <c r="C2897" i="87"/>
  <c r="B2898" i="87"/>
  <c r="C2898" i="87"/>
  <c r="B2899" i="87"/>
  <c r="C2899" i="87"/>
  <c r="B2900" i="87"/>
  <c r="C2900" i="87"/>
  <c r="B2901" i="87"/>
  <c r="C2901" i="87"/>
  <c r="B2902" i="87"/>
  <c r="C2902" i="87"/>
  <c r="B2903" i="87"/>
  <c r="C2903" i="87"/>
  <c r="C2904" i="87"/>
  <c r="C2905" i="87"/>
  <c r="C2906" i="87"/>
  <c r="C2907" i="87"/>
  <c r="C2908" i="87"/>
  <c r="C2909" i="87"/>
  <c r="C2910" i="87"/>
  <c r="C2911" i="87"/>
  <c r="C2912" i="87"/>
  <c r="C2913" i="87"/>
  <c r="C2914" i="87"/>
  <c r="C2915" i="87"/>
  <c r="B2922" i="87"/>
  <c r="C2922" i="87"/>
  <c r="B2923" i="87"/>
  <c r="C2923" i="87"/>
  <c r="B2924" i="87"/>
  <c r="C2924" i="87"/>
  <c r="C2925" i="87"/>
  <c r="C2926" i="87"/>
  <c r="C2927" i="87"/>
  <c r="C2928" i="87"/>
  <c r="B2932" i="87"/>
  <c r="C2932" i="87"/>
  <c r="B2933" i="87"/>
  <c r="C2933" i="87"/>
  <c r="B2934" i="87"/>
  <c r="C2934" i="87"/>
  <c r="B2935" i="87"/>
  <c r="C2935" i="87"/>
  <c r="B2936" i="87"/>
  <c r="C2936" i="87"/>
  <c r="B2937" i="87"/>
  <c r="C2937" i="87"/>
  <c r="B2938" i="87"/>
  <c r="C2938" i="87"/>
  <c r="B2939" i="87"/>
  <c r="C2939" i="87"/>
  <c r="B2940" i="87"/>
  <c r="C2940" i="87"/>
  <c r="B2941" i="87"/>
  <c r="C2941" i="87"/>
  <c r="B2942" i="87"/>
  <c r="C2942" i="87"/>
  <c r="B2943" i="87"/>
  <c r="C2943" i="87"/>
  <c r="C2944" i="87"/>
  <c r="C2945" i="87"/>
  <c r="C2946" i="87"/>
  <c r="C2947" i="87"/>
  <c r="C2948" i="87"/>
  <c r="C2949" i="87"/>
  <c r="C2956" i="87"/>
  <c r="C2957" i="87"/>
  <c r="C2958" i="87"/>
  <c r="C2959" i="87"/>
  <c r="C2960" i="87"/>
  <c r="C2961" i="87"/>
  <c r="C2962" i="87"/>
  <c r="C2963" i="87"/>
  <c r="C2964" i="87"/>
  <c r="C2965" i="87"/>
  <c r="C2966" i="87"/>
  <c r="C2967" i="87"/>
  <c r="C2968" i="87"/>
  <c r="C2969" i="87"/>
  <c r="C2970" i="87"/>
  <c r="C2971" i="87"/>
  <c r="C2972" i="87"/>
  <c r="C2973" i="87"/>
  <c r="C2974" i="87"/>
  <c r="C2975" i="87"/>
  <c r="C2976" i="87"/>
  <c r="C2977" i="87"/>
  <c r="C2978" i="87"/>
  <c r="C2979" i="87"/>
  <c r="C2980" i="87"/>
  <c r="C2981" i="87"/>
  <c r="C2982" i="87"/>
  <c r="C2983" i="87"/>
  <c r="C2984" i="87"/>
  <c r="C2985" i="87"/>
  <c r="C2986" i="87"/>
  <c r="C2987" i="87"/>
  <c r="C2988" i="87"/>
  <c r="C2989" i="87"/>
  <c r="C2990" i="87"/>
  <c r="C2991" i="87"/>
  <c r="C2992" i="87"/>
  <c r="C2993" i="87"/>
  <c r="C2994" i="87"/>
  <c r="C2995" i="87"/>
  <c r="C2996" i="87"/>
  <c r="C2997" i="87"/>
  <c r="B2998" i="87"/>
  <c r="C2998" i="87"/>
  <c r="B2999" i="87"/>
  <c r="C2999" i="87"/>
  <c r="B3000" i="87"/>
  <c r="C3000" i="87"/>
  <c r="B3001" i="87"/>
  <c r="C3001" i="87"/>
  <c r="B3002" i="87"/>
  <c r="C3002" i="87"/>
  <c r="B3003" i="87"/>
  <c r="C3003" i="87"/>
  <c r="C3004" i="87"/>
  <c r="C3006" i="87"/>
  <c r="B3007" i="87"/>
  <c r="C3007" i="87"/>
  <c r="C3009" i="87"/>
  <c r="C3010" i="87"/>
  <c r="C3011" i="87"/>
  <c r="C3012" i="87"/>
  <c r="C3013" i="87"/>
  <c r="C3014" i="87"/>
  <c r="C3015" i="87"/>
  <c r="C3016" i="87"/>
  <c r="C3017" i="87"/>
  <c r="C3018" i="87"/>
  <c r="C3019" i="87"/>
  <c r="C3020" i="87"/>
  <c r="B3021" i="87"/>
  <c r="C3021" i="87"/>
  <c r="B3022" i="87"/>
  <c r="C3022" i="87"/>
  <c r="B3023" i="87"/>
  <c r="C3023" i="87"/>
  <c r="C3024" i="87"/>
  <c r="B3025" i="87"/>
  <c r="C3025" i="87"/>
  <c r="B3026" i="87"/>
  <c r="C3026" i="87"/>
  <c r="B3027" i="87"/>
  <c r="C3027" i="87"/>
  <c r="B3028" i="87"/>
  <c r="C3028" i="87"/>
  <c r="C3029" i="87"/>
  <c r="C3030" i="87"/>
  <c r="C3031" i="87"/>
  <c r="C3032" i="87"/>
  <c r="C3033" i="87"/>
  <c r="C3034" i="87"/>
  <c r="C3035" i="87"/>
  <c r="C3036" i="87"/>
  <c r="C3037" i="87"/>
  <c r="C3038" i="87"/>
  <c r="C3039" i="87"/>
  <c r="C3040" i="87"/>
  <c r="C3041" i="87"/>
  <c r="C3042" i="87"/>
  <c r="C3043" i="87"/>
  <c r="C3044" i="87"/>
  <c r="C3045" i="87"/>
  <c r="C3046" i="87"/>
  <c r="C3047" i="87"/>
  <c r="C3048" i="87"/>
  <c r="C3049" i="87"/>
  <c r="C3050" i="87"/>
  <c r="C3051" i="87"/>
  <c r="C3052" i="87"/>
  <c r="C3053" i="87"/>
  <c r="C3054" i="87"/>
  <c r="C3055" i="87"/>
  <c r="C3056" i="87"/>
  <c r="C3057" i="87"/>
  <c r="C3058" i="87"/>
  <c r="C3059" i="87"/>
  <c r="C3060" i="87"/>
  <c r="C3061" i="87"/>
  <c r="C3062" i="87"/>
  <c r="C3063" i="87"/>
  <c r="C3064" i="87"/>
  <c r="C3065" i="87"/>
  <c r="C3066" i="87"/>
  <c r="C3067" i="87"/>
  <c r="C3068" i="87"/>
  <c r="C3069" i="87"/>
  <c r="C3070" i="87"/>
  <c r="C3071" i="87"/>
  <c r="C3072" i="87"/>
  <c r="C3073" i="87"/>
  <c r="C3074" i="87"/>
  <c r="C3075" i="87"/>
  <c r="C3076" i="87"/>
  <c r="C3077" i="87"/>
  <c r="C3078" i="87"/>
  <c r="C3079" i="87"/>
  <c r="C3080" i="87"/>
  <c r="C3081" i="87"/>
  <c r="C3082" i="87"/>
  <c r="C3083" i="87"/>
  <c r="C3084" i="87"/>
  <c r="C3085" i="87"/>
  <c r="C3086" i="87"/>
  <c r="C3087" i="87"/>
  <c r="C3088" i="87"/>
  <c r="C3089" i="87"/>
  <c r="C3090" i="87"/>
  <c r="C3091" i="87"/>
  <c r="C3092" i="87"/>
  <c r="C3093" i="87"/>
  <c r="C3094" i="87"/>
  <c r="C3095" i="87"/>
  <c r="C3096" i="87"/>
  <c r="C3097" i="87"/>
  <c r="C3098" i="87"/>
  <c r="C3099" i="87"/>
  <c r="C3100" i="87"/>
  <c r="C3101" i="87"/>
  <c r="C3102" i="87"/>
  <c r="C3103" i="87"/>
  <c r="C3105" i="87"/>
  <c r="C3106" i="87"/>
  <c r="C3107" i="87"/>
  <c r="C3108" i="87"/>
  <c r="C3109" i="87"/>
  <c r="C3110" i="87"/>
  <c r="C3111" i="87"/>
  <c r="C3112" i="87"/>
  <c r="B3113" i="87"/>
  <c r="C3113" i="87"/>
  <c r="C3114" i="87"/>
  <c r="C3115" i="87"/>
  <c r="C3116" i="87"/>
  <c r="C3117" i="87"/>
  <c r="C3118" i="87"/>
  <c r="C3119" i="87"/>
  <c r="C3120" i="87"/>
  <c r="C3121" i="87"/>
  <c r="C3122" i="87"/>
  <c r="C3123" i="87"/>
  <c r="C3124" i="87"/>
  <c r="C3125" i="87"/>
  <c r="C3126" i="87"/>
  <c r="C3127" i="87"/>
  <c r="C3128" i="87"/>
  <c r="C3129" i="87"/>
  <c r="C3130" i="87"/>
  <c r="C3131" i="87"/>
  <c r="C3132" i="87"/>
  <c r="C3133" i="87"/>
  <c r="C3134" i="87"/>
  <c r="C3135" i="87"/>
  <c r="C3136" i="87"/>
  <c r="C3137" i="87"/>
  <c r="C3138" i="87"/>
  <c r="C3139" i="87"/>
  <c r="C3140" i="87"/>
  <c r="C3141" i="87"/>
  <c r="C3142" i="87"/>
  <c r="C3143" i="87"/>
  <c r="C3144" i="87"/>
  <c r="C3145" i="87"/>
  <c r="C3146" i="87"/>
  <c r="C3147" i="87"/>
  <c r="C3148" i="87"/>
  <c r="C3149" i="87"/>
  <c r="C3150" i="87"/>
  <c r="C3151" i="87"/>
  <c r="C3152" i="87"/>
  <c r="C3153" i="87"/>
  <c r="C3154" i="87"/>
  <c r="C3155" i="87"/>
  <c r="C3156" i="87"/>
  <c r="C3157" i="87"/>
  <c r="C3158" i="87"/>
  <c r="C3159" i="87"/>
  <c r="C3160" i="87"/>
  <c r="C3161" i="87"/>
  <c r="C3162" i="87"/>
  <c r="C3163" i="87"/>
  <c r="C3164" i="87"/>
  <c r="C3165" i="87"/>
  <c r="C3166" i="87"/>
  <c r="C3167" i="87"/>
  <c r="B3171" i="87"/>
  <c r="C3171" i="87"/>
  <c r="B3173" i="87"/>
  <c r="C3173" i="87"/>
  <c r="C3176" i="87"/>
  <c r="B3177" i="87"/>
  <c r="C3177" i="87"/>
  <c r="B3179" i="87"/>
  <c r="C3179" i="87"/>
  <c r="C3182" i="87"/>
  <c r="C3183" i="87"/>
  <c r="C3184" i="87"/>
  <c r="C3185" i="87"/>
  <c r="C3186" i="87"/>
  <c r="C3187" i="87"/>
  <c r="C3188" i="87"/>
  <c r="C3189" i="87"/>
  <c r="C3190" i="87"/>
  <c r="C3191" i="87"/>
  <c r="C3192" i="87"/>
  <c r="C3193" i="87"/>
  <c r="B3194" i="87"/>
  <c r="C3194" i="87"/>
  <c r="B3196" i="87"/>
  <c r="C3196" i="87"/>
  <c r="C3199" i="87"/>
  <c r="B3200" i="87"/>
  <c r="C3200" i="87"/>
  <c r="B3202" i="87"/>
  <c r="C3202" i="87"/>
  <c r="C3205" i="87"/>
  <c r="C3206" i="87"/>
  <c r="C3207" i="87"/>
  <c r="C3208" i="87"/>
  <c r="C3209" i="87"/>
  <c r="C3210" i="87"/>
  <c r="C3211" i="87"/>
  <c r="C3212" i="87"/>
  <c r="C3213" i="87"/>
  <c r="C3214" i="87"/>
  <c r="C3215" i="87"/>
  <c r="B3216" i="87"/>
  <c r="C3216" i="87"/>
  <c r="B3218" i="87"/>
  <c r="C3218" i="87"/>
  <c r="C3221" i="87"/>
  <c r="C3222" i="87"/>
  <c r="C3223" i="87"/>
  <c r="C3224" i="87"/>
  <c r="C3225" i="87"/>
  <c r="C3226" i="87"/>
  <c r="C3227" i="87"/>
  <c r="C3228" i="87"/>
  <c r="C3229" i="87"/>
  <c r="C3230" i="87"/>
  <c r="C3231" i="87"/>
  <c r="C3232" i="87"/>
  <c r="C3233" i="87"/>
  <c r="C3234" i="87"/>
  <c r="C3235" i="87"/>
  <c r="C3236" i="87"/>
  <c r="C3237" i="87"/>
  <c r="B3238" i="87"/>
  <c r="C3238" i="87"/>
  <c r="B3240" i="87"/>
  <c r="C3240" i="87"/>
  <c r="C3243" i="87"/>
  <c r="C3244" i="87"/>
  <c r="C3245" i="87"/>
  <c r="C3246" i="87"/>
  <c r="C3247" i="87"/>
  <c r="C3248" i="87"/>
  <c r="C3249" i="87"/>
  <c r="C3250" i="87"/>
  <c r="C3251" i="87"/>
  <c r="C3252" i="87"/>
  <c r="C3253" i="87"/>
  <c r="C3254" i="87"/>
  <c r="C3255" i="87"/>
  <c r="C3256" i="87"/>
  <c r="C3257" i="87"/>
  <c r="C3258" i="87"/>
  <c r="B3259" i="87"/>
  <c r="C3259" i="87"/>
  <c r="C3263" i="87"/>
  <c r="B3264" i="87"/>
  <c r="C3264" i="87"/>
  <c r="C3265" i="87"/>
  <c r="C3267" i="87"/>
  <c r="C3268" i="87"/>
  <c r="C3269" i="87"/>
  <c r="C3270" i="87"/>
  <c r="C3271" i="87"/>
  <c r="C3272" i="87"/>
  <c r="C3273" i="87"/>
  <c r="C3274" i="87"/>
  <c r="C3275" i="87"/>
  <c r="C3276" i="87"/>
  <c r="C3277" i="87"/>
  <c r="C3278" i="87"/>
  <c r="C3279" i="87"/>
  <c r="C3280" i="87"/>
  <c r="C3281" i="87"/>
  <c r="C3282" i="87"/>
  <c r="C3283" i="87"/>
  <c r="C3284" i="87"/>
  <c r="C3285" i="87"/>
  <c r="C3286" i="87"/>
  <c r="C3287" i="87"/>
  <c r="C3288" i="87"/>
  <c r="C3289" i="87"/>
  <c r="C3290" i="87"/>
  <c r="C3291" i="87"/>
  <c r="C3292" i="87"/>
  <c r="C3293" i="87"/>
  <c r="C3294" i="87"/>
  <c r="C3295" i="87"/>
  <c r="C3296" i="87"/>
  <c r="C3297" i="87"/>
  <c r="C3298" i="87"/>
  <c r="C3299" i="87"/>
  <c r="C3300" i="87"/>
  <c r="C3301" i="87"/>
  <c r="C3302" i="87"/>
  <c r="C3303" i="87"/>
  <c r="C3304" i="87"/>
  <c r="C3305" i="87"/>
  <c r="C3306" i="87"/>
  <c r="C3307" i="87"/>
  <c r="C3308" i="87"/>
  <c r="B3309" i="87"/>
  <c r="C3309" i="87"/>
  <c r="B3310" i="87"/>
  <c r="C3310" i="87"/>
  <c r="B3311" i="87"/>
  <c r="C3311" i="87"/>
  <c r="B3312" i="87"/>
  <c r="C3312" i="87"/>
  <c r="B3313" i="87"/>
  <c r="C3313" i="87"/>
  <c r="B3314" i="87"/>
  <c r="C3314" i="87"/>
  <c r="B3315" i="87"/>
  <c r="C3315" i="87"/>
  <c r="B3316" i="87"/>
  <c r="C3316" i="87"/>
  <c r="B3317" i="87"/>
  <c r="C3317" i="87"/>
  <c r="B3318" i="87"/>
  <c r="C3318" i="87"/>
  <c r="B3319" i="87"/>
  <c r="C3319" i="87"/>
  <c r="B3320" i="87"/>
  <c r="C3320" i="87"/>
  <c r="C3321" i="87"/>
  <c r="C3322" i="87"/>
  <c r="C3325" i="87"/>
  <c r="C3326" i="87"/>
  <c r="C3327" i="87"/>
  <c r="C3328" i="87"/>
  <c r="C3329" i="87"/>
  <c r="B3330" i="87"/>
  <c r="C3330" i="87"/>
  <c r="B3331" i="87"/>
  <c r="C3331" i="87"/>
  <c r="B3332" i="87"/>
  <c r="C3332" i="87"/>
  <c r="C3336" i="87"/>
  <c r="C3337" i="87"/>
  <c r="C3338" i="87"/>
  <c r="C3339" i="87"/>
  <c r="C3340" i="87"/>
  <c r="C3341" i="87"/>
  <c r="C3342" i="87"/>
  <c r="C3343" i="87"/>
  <c r="C3344" i="87"/>
  <c r="C3345" i="87"/>
  <c r="C3346" i="87"/>
  <c r="C3347" i="87"/>
  <c r="C3350" i="87"/>
  <c r="C3353" i="87"/>
  <c r="B3354" i="87"/>
  <c r="C3354" i="87"/>
  <c r="C3355" i="87"/>
  <c r="C3356" i="87"/>
  <c r="B3357" i="87"/>
  <c r="C3357" i="87"/>
  <c r="C3358" i="87"/>
  <c r="C3359" i="87"/>
  <c r="B3360" i="87"/>
  <c r="C3360" i="87"/>
  <c r="C3361" i="87"/>
  <c r="B3362" i="87"/>
  <c r="C3362" i="87"/>
  <c r="C3363" i="87"/>
  <c r="C3364" i="87"/>
  <c r="B3365" i="87"/>
  <c r="C3365" i="87"/>
  <c r="C3366" i="87"/>
  <c r="C3367" i="87"/>
  <c r="B3368" i="87"/>
  <c r="C3368" i="87"/>
  <c r="C3369" i="87"/>
  <c r="B3370" i="87"/>
  <c r="C3370" i="87"/>
  <c r="C3371" i="87"/>
  <c r="C3372" i="87"/>
  <c r="C3373" i="87"/>
  <c r="C3374" i="87"/>
  <c r="C3375" i="87"/>
  <c r="C3376" i="87"/>
  <c r="C3377" i="87"/>
  <c r="C3378" i="87"/>
  <c r="C3379" i="87"/>
  <c r="C3380" i="87"/>
  <c r="C3381" i="87"/>
  <c r="C3382" i="87"/>
  <c r="C3383" i="87"/>
  <c r="C3384" i="87"/>
  <c r="C3385" i="87"/>
  <c r="C3386" i="87"/>
  <c r="C3387" i="87"/>
  <c r="C3388" i="87"/>
  <c r="C3389" i="87"/>
  <c r="C3390" i="87"/>
  <c r="C3391" i="87"/>
  <c r="C3392" i="87"/>
  <c r="C3393" i="87"/>
  <c r="C3394" i="87"/>
  <c r="C3395" i="87"/>
  <c r="C3396" i="87"/>
  <c r="C3397" i="87"/>
  <c r="C3398" i="87"/>
  <c r="C3399" i="87"/>
  <c r="C3400" i="87"/>
  <c r="C3401" i="87"/>
  <c r="C3402" i="87"/>
  <c r="C3403" i="87"/>
  <c r="C3404" i="87"/>
  <c r="C3405" i="87"/>
  <c r="C3406" i="87"/>
  <c r="C3407" i="87"/>
  <c r="C3408" i="87"/>
  <c r="C3409" i="87"/>
  <c r="C3410" i="87"/>
  <c r="C3411" i="87"/>
  <c r="C3412" i="87"/>
  <c r="C3413" i="87"/>
  <c r="C3414" i="87"/>
  <c r="C3415" i="87"/>
  <c r="C3416" i="87"/>
  <c r="C3417" i="87"/>
  <c r="C3418" i="87"/>
  <c r="C3419" i="87"/>
  <c r="C3420" i="87"/>
  <c r="C3421" i="87"/>
  <c r="C3422" i="87"/>
  <c r="C3423" i="87"/>
  <c r="C3424" i="87"/>
  <c r="B3425" i="87"/>
  <c r="C3425" i="87"/>
  <c r="B3426" i="87"/>
  <c r="C3426" i="87"/>
  <c r="B3427" i="87"/>
  <c r="C3427" i="87"/>
  <c r="B3428" i="87"/>
  <c r="C3428" i="87"/>
  <c r="B3429" i="87"/>
  <c r="C3429" i="87"/>
  <c r="B3430" i="87"/>
  <c r="C3430" i="87"/>
  <c r="C3432" i="87"/>
  <c r="B3433" i="87"/>
  <c r="C3433" i="87"/>
  <c r="C3434" i="87"/>
  <c r="B3435" i="87"/>
  <c r="C3435" i="87"/>
  <c r="B3436" i="87"/>
  <c r="C3436" i="87"/>
  <c r="C3437" i="87"/>
  <c r="C3438" i="87"/>
  <c r="C3439" i="87"/>
  <c r="C3440" i="87"/>
  <c r="C3441" i="87"/>
  <c r="C3442" i="87"/>
  <c r="C3443" i="87"/>
  <c r="C3444" i="87"/>
  <c r="C3445" i="87"/>
  <c r="C3446" i="87"/>
  <c r="C3447" i="87"/>
  <c r="C3448" i="87"/>
  <c r="C3449" i="87"/>
  <c r="C3450" i="87"/>
  <c r="C3451" i="87"/>
  <c r="C3452" i="87"/>
  <c r="C3453" i="87"/>
  <c r="C3454" i="87"/>
  <c r="C3455" i="87"/>
  <c r="C3456" i="87"/>
  <c r="C3457" i="87"/>
  <c r="C3458" i="87"/>
  <c r="C3459" i="87"/>
  <c r="C3460" i="87"/>
  <c r="C3461" i="87"/>
  <c r="C3462" i="87"/>
  <c r="C3463" i="87"/>
  <c r="C3464" i="87"/>
  <c r="C3465" i="87"/>
  <c r="C3466" i="87"/>
  <c r="C3467" i="87"/>
  <c r="C3468" i="87"/>
  <c r="C3469" i="87"/>
  <c r="C3470" i="87"/>
  <c r="C3471" i="87"/>
  <c r="C3472" i="87"/>
  <c r="B3473" i="87"/>
  <c r="C3473" i="87"/>
  <c r="B3474" i="87"/>
  <c r="C3474" i="87"/>
  <c r="B3475" i="87"/>
  <c r="C3475" i="87"/>
  <c r="B3476" i="87"/>
  <c r="C3476" i="87"/>
  <c r="B3477" i="87"/>
  <c r="C3477" i="87"/>
  <c r="C3478" i="87"/>
  <c r="C3479" i="87"/>
  <c r="C3480" i="87"/>
  <c r="C3481" i="87"/>
  <c r="C3482" i="87"/>
  <c r="C3483" i="87"/>
  <c r="C3484" i="87"/>
  <c r="C3485" i="87"/>
  <c r="C3486" i="87"/>
  <c r="C3487" i="87"/>
  <c r="C3488" i="87"/>
  <c r="B3489" i="87"/>
  <c r="C3489" i="87"/>
  <c r="C3490" i="87"/>
  <c r="C3491" i="87"/>
  <c r="C3492" i="87"/>
  <c r="C3493" i="87"/>
  <c r="C3494" i="87"/>
  <c r="C3495" i="87"/>
  <c r="C3496" i="87"/>
  <c r="C3497" i="87"/>
  <c r="C3498" i="87"/>
  <c r="C3499" i="87"/>
  <c r="C3500" i="87"/>
  <c r="C3501" i="87"/>
  <c r="C3502" i="87"/>
  <c r="C3503" i="87"/>
  <c r="C3504" i="87"/>
  <c r="C3505" i="87"/>
  <c r="C3506" i="87"/>
  <c r="C3507" i="87"/>
  <c r="C3508" i="87"/>
  <c r="C3509" i="87"/>
  <c r="C3510" i="87"/>
  <c r="C3511" i="87"/>
  <c r="B3520" i="87"/>
  <c r="C3520" i="87"/>
  <c r="B3521" i="87"/>
  <c r="C3521" i="87"/>
  <c r="B3522" i="87"/>
  <c r="C3522" i="87"/>
  <c r="B3523" i="87"/>
  <c r="C3523" i="87"/>
  <c r="B3524" i="87"/>
  <c r="C3524" i="87"/>
  <c r="B3525" i="87"/>
  <c r="C3525" i="87"/>
  <c r="B3526" i="87"/>
  <c r="C3526" i="87"/>
  <c r="C3528" i="87"/>
  <c r="C3531" i="87"/>
  <c r="B3532" i="87"/>
  <c r="C3532" i="87"/>
  <c r="C3533" i="87"/>
  <c r="C3535" i="87"/>
  <c r="C3536" i="87"/>
  <c r="C3537" i="87"/>
  <c r="C3538" i="87"/>
  <c r="C3539" i="87"/>
  <c r="C3540" i="87"/>
  <c r="C3541" i="87"/>
  <c r="C3542" i="87"/>
  <c r="C3543" i="87"/>
  <c r="C3544" i="87"/>
  <c r="C3545" i="87"/>
  <c r="C3546" i="87"/>
  <c r="C3547" i="87"/>
  <c r="C3548" i="87"/>
  <c r="C3549" i="87"/>
  <c r="C3550" i="87"/>
  <c r="C3551" i="87"/>
  <c r="C3552" i="87"/>
  <c r="C3553" i="87"/>
  <c r="C3554" i="87"/>
  <c r="C3555" i="87"/>
  <c r="C3556" i="87"/>
  <c r="C3557" i="87"/>
  <c r="C3558" i="87"/>
  <c r="C3559" i="87"/>
  <c r="B3560" i="87"/>
  <c r="C3560" i="87"/>
  <c r="B3561" i="87"/>
  <c r="C3561" i="87"/>
  <c r="B3563" i="87"/>
  <c r="C3563" i="87"/>
  <c r="C3566" i="87"/>
  <c r="B3567" i="87"/>
  <c r="C3567" i="87"/>
  <c r="B3568" i="87"/>
  <c r="C3568" i="87"/>
  <c r="B3570" i="87"/>
  <c r="C3570" i="87"/>
  <c r="C3573" i="87"/>
  <c r="B3574" i="87"/>
  <c r="C3574" i="87"/>
  <c r="B3575" i="87"/>
  <c r="C3575" i="87"/>
  <c r="B3577" i="87"/>
  <c r="C3577" i="87"/>
  <c r="C3580" i="87"/>
  <c r="B3581" i="87"/>
  <c r="C3581" i="87"/>
  <c r="B3582" i="87"/>
  <c r="C3582" i="87"/>
  <c r="B3584" i="87"/>
  <c r="C3584" i="87"/>
  <c r="C3587" i="87"/>
  <c r="B3588" i="87"/>
  <c r="C3588" i="87"/>
  <c r="B3589" i="87"/>
  <c r="C3589" i="87"/>
  <c r="B3591" i="87"/>
  <c r="C3591" i="87"/>
  <c r="C3594" i="87"/>
  <c r="B3595" i="87"/>
  <c r="C3595" i="87"/>
  <c r="B3596" i="87"/>
  <c r="C3596" i="87"/>
  <c r="B3598" i="87"/>
  <c r="C3598" i="87"/>
  <c r="B3600" i="87"/>
  <c r="C3600" i="87"/>
  <c r="C3602" i="87"/>
  <c r="C3604" i="87"/>
  <c r="B3605" i="87"/>
  <c r="C3605" i="87"/>
  <c r="C3607" i="87"/>
  <c r="C3608" i="87"/>
  <c r="C3609" i="87"/>
  <c r="C3610" i="87"/>
  <c r="C3620" i="87"/>
  <c r="C3622" i="87"/>
  <c r="C3623" i="87"/>
  <c r="C3625" i="87"/>
  <c r="C3626" i="87"/>
  <c r="C3627" i="87"/>
  <c r="C3628" i="87"/>
  <c r="C3629" i="87"/>
  <c r="C3630" i="87"/>
  <c r="C3631" i="87"/>
  <c r="C3632" i="87"/>
  <c r="C3633" i="87"/>
  <c r="C3634" i="87"/>
  <c r="C3635" i="87"/>
  <c r="C3636" i="87"/>
  <c r="C3637" i="87"/>
  <c r="C3638" i="87"/>
  <c r="C3639" i="87"/>
  <c r="C3640" i="87"/>
  <c r="C3643" i="87"/>
  <c r="C3644" i="87"/>
  <c r="B3645" i="87"/>
  <c r="C3645" i="87"/>
  <c r="B3646" i="87"/>
  <c r="C3646" i="87"/>
  <c r="C3647" i="87"/>
  <c r="C3648" i="87"/>
  <c r="C3649" i="87"/>
  <c r="C3650" i="87"/>
  <c r="C3651" i="87"/>
  <c r="C3652" i="87"/>
  <c r="C3653" i="87"/>
  <c r="C3654" i="87"/>
  <c r="C3655" i="87"/>
  <c r="C3656" i="87"/>
  <c r="C3657" i="87"/>
  <c r="C3658" i="87"/>
  <c r="C3659" i="87"/>
  <c r="C3662" i="87"/>
  <c r="C3663" i="87"/>
  <c r="B3664" i="87"/>
  <c r="C3664" i="87"/>
  <c r="C3668" i="87"/>
  <c r="C3669" i="87"/>
  <c r="C3670" i="87"/>
  <c r="C3671" i="87"/>
  <c r="C3672" i="87"/>
  <c r="C3673" i="87"/>
  <c r="C3674" i="87"/>
  <c r="C3675" i="87"/>
  <c r="C3676" i="87"/>
  <c r="C3677" i="87"/>
  <c r="C3678" i="87"/>
  <c r="C3679" i="87"/>
  <c r="C3680" i="87"/>
  <c r="C3681" i="87"/>
  <c r="C3682" i="87"/>
  <c r="C3683" i="87"/>
  <c r="C3684" i="87"/>
  <c r="C3685" i="87"/>
  <c r="C3686" i="87"/>
  <c r="C3687" i="87"/>
  <c r="C3688" i="87"/>
  <c r="C3689" i="87"/>
  <c r="C3690" i="87"/>
  <c r="C3691" i="87"/>
  <c r="C3692" i="87"/>
  <c r="C3693" i="87"/>
  <c r="C3694" i="87"/>
  <c r="C3695" i="87"/>
  <c r="C3696" i="87"/>
  <c r="C3697" i="87"/>
  <c r="C3698" i="87"/>
  <c r="C3699" i="87"/>
  <c r="C3700" i="87"/>
  <c r="C3701" i="87"/>
  <c r="C3702" i="87"/>
  <c r="C3703" i="87"/>
  <c r="C3704" i="87"/>
  <c r="C3705" i="87"/>
  <c r="C3706" i="87"/>
  <c r="C3707" i="87"/>
  <c r="C3708" i="87"/>
  <c r="C3709" i="87"/>
  <c r="C3710" i="87"/>
  <c r="C3711" i="87"/>
  <c r="C3712" i="87"/>
  <c r="C3713" i="87"/>
  <c r="C3714" i="87"/>
  <c r="C3715" i="87"/>
  <c r="C3716" i="87"/>
  <c r="C3717" i="87"/>
  <c r="C3718" i="87"/>
  <c r="C3719" i="87"/>
  <c r="C3720" i="87"/>
  <c r="C3721" i="87"/>
  <c r="C3722" i="87"/>
  <c r="C3723" i="87"/>
  <c r="C3724" i="87"/>
  <c r="C3725" i="87"/>
  <c r="C3726" i="87"/>
  <c r="C3727" i="87"/>
  <c r="C3728" i="87"/>
  <c r="C3729" i="87"/>
  <c r="C3730" i="87"/>
  <c r="C3731" i="87"/>
  <c r="C3732" i="87"/>
  <c r="C3733" i="87"/>
  <c r="C3734" i="87"/>
  <c r="C3735" i="87"/>
  <c r="C3736" i="87"/>
  <c r="C3737" i="87"/>
  <c r="C3738" i="87"/>
  <c r="C3739" i="87"/>
  <c r="C3740" i="87"/>
  <c r="C3741" i="87"/>
  <c r="C3742" i="87"/>
  <c r="C3743" i="87"/>
  <c r="C3744" i="87"/>
  <c r="C3745" i="87"/>
  <c r="C3746" i="87"/>
  <c r="C3747" i="87"/>
  <c r="C3748" i="87"/>
  <c r="C3749" i="87"/>
  <c r="C3750" i="87"/>
  <c r="C3751" i="87"/>
  <c r="C3752" i="87"/>
  <c r="C3753" i="87"/>
  <c r="C3754" i="87"/>
  <c r="C3755" i="87"/>
  <c r="C3756" i="87"/>
  <c r="C3757" i="87"/>
  <c r="C3758" i="87"/>
  <c r="C3759" i="87"/>
  <c r="C3760" i="87"/>
  <c r="C3761" i="87"/>
  <c r="C3762" i="87"/>
  <c r="C3763" i="87"/>
  <c r="C3764" i="87"/>
  <c r="C3765" i="87"/>
  <c r="C3766" i="87"/>
  <c r="C3767" i="87"/>
  <c r="C3768" i="87"/>
  <c r="C3769" i="87"/>
  <c r="C3770" i="87"/>
  <c r="C3771" i="87"/>
  <c r="C3772" i="87"/>
  <c r="C3773" i="87"/>
  <c r="C3774" i="87"/>
  <c r="C3775" i="87"/>
  <c r="C3776" i="87"/>
  <c r="C3777" i="87"/>
  <c r="C3778" i="87"/>
  <c r="C3779" i="87"/>
  <c r="C3780" i="87"/>
  <c r="C3781" i="87"/>
  <c r="C3782" i="87"/>
  <c r="C3783" i="87"/>
  <c r="C3784" i="87"/>
  <c r="C3785" i="87"/>
  <c r="C3786" i="87"/>
  <c r="C3787" i="87"/>
  <c r="C3788" i="87"/>
  <c r="C3789" i="87"/>
  <c r="C3790" i="87"/>
  <c r="C3791" i="87"/>
  <c r="C3792" i="87"/>
  <c r="C3793" i="87"/>
  <c r="C3794" i="87"/>
  <c r="C3795" i="87"/>
  <c r="C3796" i="87"/>
  <c r="C3797" i="87"/>
  <c r="C3798" i="87"/>
  <c r="C3799" i="87"/>
  <c r="C3800" i="87"/>
  <c r="C3801" i="87"/>
  <c r="C3802" i="87"/>
  <c r="C3803" i="87"/>
  <c r="C3804" i="87"/>
  <c r="C3805" i="87"/>
  <c r="C3806" i="87"/>
  <c r="C3807" i="87"/>
  <c r="C3808" i="87"/>
  <c r="C3809" i="87"/>
  <c r="C3810" i="87"/>
  <c r="C3811" i="87"/>
  <c r="C3812" i="87"/>
  <c r="C3813" i="87"/>
  <c r="C3814" i="87"/>
  <c r="C3815" i="87"/>
  <c r="C3816" i="87"/>
  <c r="C3817" i="87"/>
  <c r="C3818" i="87"/>
  <c r="C3819" i="87"/>
  <c r="C3820" i="87"/>
  <c r="C3821" i="87"/>
  <c r="C3822" i="87"/>
  <c r="C3823" i="87"/>
  <c r="C3824" i="87"/>
  <c r="C3825" i="87"/>
  <c r="C3826" i="87"/>
  <c r="C3827" i="87"/>
  <c r="C3828" i="87"/>
  <c r="C3829" i="87"/>
  <c r="C3830" i="87"/>
  <c r="C3831" i="87"/>
  <c r="C3832" i="87"/>
  <c r="C3833" i="87"/>
  <c r="C3834" i="87"/>
  <c r="C3835" i="87"/>
  <c r="C3836" i="87"/>
  <c r="C3837" i="87"/>
  <c r="C3838" i="87"/>
  <c r="C3839" i="87"/>
  <c r="C3840" i="87"/>
  <c r="C3841" i="87"/>
  <c r="C3842" i="87"/>
  <c r="C3843" i="87"/>
  <c r="C3844" i="87"/>
  <c r="C3845" i="87"/>
  <c r="C3846" i="87"/>
  <c r="C3847" i="87"/>
  <c r="C3848" i="87"/>
  <c r="C3849" i="87"/>
  <c r="C3850" i="87"/>
  <c r="C3851" i="87"/>
  <c r="C3852" i="87"/>
  <c r="C3853" i="87"/>
  <c r="C3854" i="87"/>
  <c r="C3855" i="87"/>
  <c r="C3856" i="87"/>
  <c r="C3857" i="87"/>
  <c r="C3858" i="87"/>
  <c r="C3859" i="87"/>
  <c r="C3860" i="87"/>
  <c r="C3861" i="87"/>
  <c r="C3862" i="87"/>
  <c r="C3863" i="87"/>
  <c r="C3864" i="87"/>
  <c r="C3865" i="87"/>
  <c r="C3866" i="87"/>
  <c r="C3867" i="87"/>
  <c r="C3868" i="87"/>
  <c r="C3869" i="87"/>
  <c r="C3870" i="87"/>
  <c r="C3871" i="87"/>
  <c r="C3872" i="87"/>
  <c r="C3873" i="87"/>
  <c r="C3874" i="87"/>
  <c r="C3875" i="87"/>
  <c r="C3876" i="87"/>
  <c r="C3877" i="87"/>
  <c r="C3878" i="87"/>
  <c r="C3879" i="87"/>
  <c r="C3880" i="87"/>
  <c r="C3881" i="87"/>
  <c r="C3882" i="87"/>
  <c r="C3883" i="87"/>
  <c r="C3884" i="87"/>
  <c r="C3885" i="87"/>
  <c r="C3886" i="87"/>
  <c r="C3887" i="87"/>
  <c r="C3888" i="87"/>
  <c r="C3889" i="87"/>
  <c r="C3890" i="87"/>
  <c r="C3891" i="87"/>
  <c r="C3892" i="87"/>
  <c r="C3893" i="87"/>
  <c r="C3894" i="87"/>
  <c r="C3895" i="87"/>
  <c r="C3896" i="87"/>
  <c r="C3897" i="87"/>
  <c r="C3898" i="87"/>
  <c r="C3899" i="87"/>
  <c r="C3900" i="87"/>
  <c r="C3901" i="87"/>
  <c r="C3902" i="87"/>
  <c r="C3903" i="87"/>
  <c r="C3904" i="87"/>
  <c r="C3905" i="87"/>
  <c r="C3906" i="87"/>
  <c r="C3907" i="87"/>
  <c r="C3908" i="87"/>
  <c r="C3909" i="87"/>
  <c r="C3910" i="87"/>
  <c r="C3911" i="87"/>
  <c r="C3912" i="87"/>
  <c r="C3913" i="87"/>
  <c r="C3914" i="87"/>
  <c r="C3915" i="87"/>
  <c r="C3916" i="87"/>
  <c r="C3917" i="87"/>
  <c r="C3918" i="87"/>
  <c r="C3919" i="87"/>
  <c r="C3920" i="87"/>
  <c r="C3921" i="87"/>
  <c r="C3922" i="87"/>
  <c r="C3923" i="87"/>
  <c r="C3924" i="87"/>
  <c r="C3925" i="87"/>
  <c r="C3926" i="87"/>
  <c r="C3927" i="87"/>
  <c r="C3928" i="87"/>
  <c r="C3929" i="87"/>
  <c r="C3930" i="87"/>
  <c r="C3931" i="87"/>
  <c r="C3932" i="87"/>
  <c r="C3933" i="87"/>
  <c r="C3934" i="87"/>
  <c r="C3935" i="87"/>
  <c r="C3936" i="87"/>
  <c r="C3937" i="87"/>
  <c r="C3938" i="87"/>
  <c r="C3939" i="87"/>
  <c r="C3940" i="87"/>
  <c r="C3941" i="87"/>
  <c r="C3942" i="87"/>
  <c r="C3943" i="87"/>
  <c r="C3944" i="87"/>
  <c r="C3945" i="87"/>
  <c r="C3946" i="87"/>
  <c r="C3947" i="87"/>
  <c r="C3948" i="87"/>
  <c r="C3949" i="87"/>
  <c r="C3950" i="87"/>
  <c r="C3951" i="87"/>
  <c r="C3952" i="87"/>
  <c r="C3953" i="87"/>
  <c r="C3954" i="87"/>
  <c r="C3955" i="87"/>
  <c r="C3956" i="87"/>
  <c r="C3957" i="87"/>
  <c r="C3958" i="87"/>
  <c r="C3959" i="87"/>
  <c r="C3960" i="87"/>
  <c r="C3961" i="87"/>
  <c r="C3962" i="87"/>
  <c r="C3963" i="87"/>
  <c r="C3964" i="87"/>
  <c r="C3965" i="87"/>
  <c r="C3966" i="87"/>
  <c r="C3967" i="87"/>
  <c r="C3968" i="87"/>
  <c r="C3969" i="87"/>
  <c r="C3970" i="87"/>
  <c r="C3971" i="87"/>
  <c r="C3972" i="87"/>
  <c r="C3973" i="87"/>
  <c r="C3974" i="87"/>
  <c r="C3975" i="87"/>
  <c r="C3976" i="87"/>
  <c r="C3977" i="87"/>
  <c r="C3978" i="87"/>
  <c r="C3979" i="87"/>
  <c r="C3980" i="87"/>
  <c r="C3981" i="87"/>
  <c r="C3982" i="87"/>
  <c r="C3983" i="87"/>
  <c r="C3984" i="87"/>
  <c r="C3985" i="87"/>
  <c r="C3986" i="87"/>
  <c r="C3987" i="87"/>
  <c r="C3988" i="87"/>
  <c r="C3989" i="87"/>
  <c r="C3990" i="87"/>
  <c r="C3991" i="87"/>
  <c r="C3992" i="87"/>
  <c r="C3993" i="87"/>
  <c r="C3994" i="87"/>
  <c r="C3995" i="87"/>
  <c r="C3996" i="87"/>
  <c r="C3997" i="87"/>
  <c r="C3998" i="87"/>
  <c r="C3999" i="87"/>
  <c r="C4000" i="87"/>
  <c r="C4001" i="87"/>
  <c r="C4002" i="87"/>
  <c r="C4003" i="87"/>
  <c r="C4004" i="87"/>
  <c r="C4005" i="87"/>
  <c r="C4006" i="87"/>
  <c r="C4007" i="87"/>
  <c r="C4008" i="87"/>
  <c r="C4009" i="87"/>
  <c r="C4010" i="87"/>
  <c r="C4011" i="87"/>
  <c r="C4012" i="87"/>
  <c r="C4013" i="87"/>
  <c r="C4014" i="87"/>
  <c r="C4015" i="87"/>
  <c r="C4016" i="87"/>
  <c r="B4017" i="87"/>
  <c r="C4017" i="87"/>
  <c r="B4018" i="87"/>
  <c r="C4018" i="87"/>
  <c r="B4019" i="87"/>
  <c r="C4019" i="87"/>
  <c r="B4020" i="87"/>
  <c r="C4020" i="87"/>
  <c r="B4021" i="87"/>
  <c r="C4021" i="87"/>
  <c r="B4022" i="87"/>
  <c r="C4022" i="87"/>
  <c r="B4024" i="87"/>
  <c r="C4024" i="87"/>
  <c r="B4025" i="87"/>
  <c r="C4025" i="87"/>
  <c r="B4026" i="87"/>
  <c r="C4026" i="87"/>
  <c r="B4027" i="87"/>
  <c r="C4027" i="87"/>
  <c r="B4028" i="87"/>
  <c r="C4028" i="87"/>
  <c r="B4029" i="87"/>
  <c r="C4029" i="87"/>
  <c r="C4031" i="87"/>
  <c r="C4032" i="87"/>
  <c r="C4033" i="87"/>
  <c r="C4034" i="87"/>
  <c r="C4035" i="87"/>
  <c r="C4036" i="87"/>
  <c r="C4037" i="87"/>
  <c r="C4038" i="87"/>
  <c r="C4039" i="87"/>
  <c r="C4040" i="87"/>
  <c r="C4041" i="87"/>
  <c r="C4045" i="87"/>
  <c r="C4046" i="87"/>
  <c r="C4047" i="87"/>
  <c r="C4048" i="87"/>
  <c r="C4049" i="87"/>
  <c r="C4050" i="87"/>
  <c r="C4051" i="87"/>
  <c r="C4052" i="87"/>
  <c r="C4053" i="87"/>
  <c r="C4054" i="87"/>
  <c r="C4055" i="87"/>
  <c r="B4056" i="87"/>
  <c r="C4056" i="87"/>
  <c r="B4057" i="87"/>
  <c r="C4057" i="87"/>
  <c r="B4058" i="87"/>
  <c r="C4058" i="87"/>
  <c r="B4059" i="87"/>
  <c r="C4059" i="87"/>
  <c r="B4060" i="87"/>
  <c r="C4060" i="87"/>
  <c r="B4061" i="87"/>
  <c r="C4061" i="87"/>
  <c r="C4062" i="87"/>
  <c r="C4063" i="87"/>
  <c r="B4064" i="87"/>
  <c r="C4064" i="87"/>
  <c r="C4072" i="87"/>
  <c r="C4085" i="87"/>
  <c r="C4086" i="87"/>
  <c r="C4088" i="87"/>
  <c r="C4089" i="87"/>
  <c r="C4090" i="87"/>
  <c r="C4091" i="87"/>
  <c r="C4092" i="87"/>
  <c r="C4093" i="87"/>
  <c r="C4094" i="87"/>
  <c r="C4095" i="87"/>
  <c r="C4096" i="87"/>
  <c r="C4097" i="87"/>
  <c r="C4098" i="87"/>
  <c r="C4101" i="87"/>
  <c r="C4102" i="87"/>
  <c r="C4103" i="87"/>
  <c r="C4104" i="87"/>
  <c r="C4105" i="87"/>
  <c r="C4106" i="87"/>
  <c r="C4107" i="87"/>
  <c r="B4108" i="87"/>
  <c r="C4108" i="87"/>
  <c r="C4110" i="87"/>
  <c r="C4111" i="87"/>
  <c r="C4112" i="87"/>
  <c r="C4113" i="87"/>
  <c r="C4114" i="87"/>
  <c r="C4115" i="87"/>
  <c r="C4116" i="87"/>
  <c r="C4117" i="87"/>
  <c r="C4120" i="87"/>
  <c r="C4121" i="87"/>
  <c r="B4122" i="87"/>
  <c r="C4122" i="87"/>
  <c r="B4123" i="87"/>
  <c r="C4123" i="87"/>
  <c r="B4124" i="87"/>
  <c r="C4124" i="87"/>
  <c r="C4125" i="87"/>
  <c r="C4126" i="87"/>
  <c r="C4127" i="87"/>
  <c r="C4128" i="87"/>
  <c r="C4129" i="87"/>
  <c r="C4130" i="87"/>
  <c r="C4131" i="87"/>
  <c r="B4132" i="87"/>
  <c r="C4132" i="87"/>
  <c r="B4133" i="87"/>
  <c r="C4133" i="87"/>
  <c r="B4134" i="87"/>
  <c r="C4134" i="87"/>
  <c r="B4135" i="87"/>
  <c r="C4135" i="87"/>
  <c r="C4136" i="87"/>
  <c r="C4137" i="87"/>
  <c r="C4138" i="87"/>
  <c r="C4139" i="87"/>
  <c r="C4140" i="87"/>
  <c r="C4141" i="87"/>
  <c r="B4142" i="87"/>
  <c r="C4142" i="87"/>
  <c r="B4143" i="87"/>
  <c r="C4143" i="87"/>
  <c r="B4144" i="87"/>
  <c r="C4144" i="87"/>
  <c r="C4147" i="87"/>
  <c r="C4148" i="87"/>
  <c r="C4149" i="87"/>
  <c r="C4150" i="87"/>
  <c r="C4151" i="87"/>
  <c r="C4152" i="87"/>
  <c r="B4153" i="87"/>
  <c r="C4153" i="87"/>
  <c r="C4155" i="87"/>
  <c r="C4156" i="87"/>
  <c r="C4157" i="87"/>
  <c r="B4158" i="87"/>
  <c r="C4158" i="87"/>
  <c r="B4160" i="87"/>
  <c r="C4160" i="87"/>
  <c r="C4161" i="87"/>
  <c r="C4162" i="87"/>
  <c r="C4163" i="87"/>
  <c r="C4164" i="87"/>
  <c r="C4165" i="87"/>
  <c r="C4166" i="87"/>
  <c r="C4167" i="87"/>
  <c r="C4168" i="87"/>
  <c r="C4169" i="87"/>
  <c r="B4170" i="87"/>
  <c r="C4170" i="87"/>
  <c r="B4171" i="87"/>
  <c r="C4171" i="87"/>
  <c r="C4172" i="87"/>
  <c r="B4173" i="87"/>
  <c r="C4173" i="87"/>
  <c r="C4174" i="87"/>
  <c r="C4175" i="87"/>
  <c r="C4176" i="87"/>
  <c r="C4177" i="87"/>
  <c r="C4178" i="87"/>
  <c r="C4179" i="87"/>
  <c r="C4180" i="87"/>
  <c r="C4181" i="87"/>
  <c r="C4182" i="87"/>
  <c r="C4183" i="87"/>
  <c r="C4184" i="87"/>
  <c r="C4185" i="87"/>
  <c r="C4186" i="87"/>
  <c r="C4187" i="87"/>
  <c r="C4188" i="87"/>
  <c r="C4189" i="87"/>
  <c r="C4190" i="87"/>
  <c r="C4191" i="87"/>
  <c r="C4192" i="87"/>
  <c r="C4193" i="87"/>
  <c r="C4194" i="87"/>
  <c r="C4195" i="87"/>
  <c r="C4196" i="87"/>
  <c r="C4197" i="87"/>
  <c r="C4198" i="87"/>
  <c r="C4199" i="87"/>
  <c r="C4200" i="87"/>
  <c r="C4201" i="87"/>
  <c r="C4202" i="87"/>
  <c r="C4203" i="87"/>
  <c r="C4204" i="87"/>
  <c r="C4205" i="87"/>
  <c r="C4206" i="87"/>
  <c r="C4207" i="87"/>
  <c r="C4208" i="87"/>
  <c r="C4209" i="87"/>
  <c r="C4210" i="87"/>
  <c r="C4211" i="87"/>
  <c r="C4212" i="87"/>
  <c r="C4213" i="87"/>
  <c r="C4214" i="87"/>
  <c r="C4215" i="87"/>
  <c r="C4216" i="87"/>
  <c r="C4217" i="87"/>
  <c r="C4218" i="87"/>
  <c r="C4219" i="87"/>
  <c r="C4220" i="87"/>
  <c r="C4221" i="87"/>
  <c r="C4222" i="87"/>
  <c r="C4223" i="87"/>
  <c r="C4224" i="87"/>
  <c r="C4225" i="87"/>
  <c r="C4226" i="87"/>
  <c r="C4227" i="87"/>
  <c r="C4228" i="87"/>
  <c r="C4229" i="87"/>
  <c r="C4230" i="87"/>
  <c r="C4231" i="87"/>
  <c r="C4232" i="87"/>
  <c r="C4233" i="87"/>
  <c r="C4234" i="87"/>
  <c r="C4235" i="87"/>
  <c r="C4236" i="87"/>
  <c r="C4237" i="87"/>
  <c r="C4238" i="87"/>
  <c r="C4239" i="87"/>
  <c r="C4240" i="87"/>
  <c r="C4241" i="87"/>
  <c r="C4242" i="87"/>
  <c r="C4243" i="87"/>
  <c r="C4244" i="87"/>
  <c r="C4245" i="87"/>
  <c r="C4246" i="87"/>
  <c r="C4247" i="87"/>
  <c r="C4248" i="87"/>
  <c r="C4249" i="87"/>
  <c r="C4250" i="87"/>
  <c r="C4251" i="87"/>
  <c r="B4252" i="87"/>
  <c r="C4252" i="87"/>
  <c r="B4253" i="87"/>
  <c r="C4253" i="87"/>
  <c r="B4254" i="87"/>
  <c r="C4254" i="87"/>
  <c r="B4255" i="87"/>
  <c r="C4255" i="87"/>
  <c r="B4256" i="87"/>
  <c r="C4256" i="87"/>
  <c r="B4257" i="87"/>
  <c r="C4257" i="87"/>
  <c r="B4258" i="87"/>
  <c r="C4258" i="87"/>
  <c r="B4259" i="87"/>
  <c r="C4259" i="87"/>
  <c r="B4260" i="87"/>
  <c r="C4260" i="87"/>
  <c r="B4261" i="87"/>
  <c r="C4261" i="87"/>
  <c r="C4262" i="87"/>
  <c r="C4263" i="87"/>
  <c r="B4264" i="87"/>
  <c r="C4264" i="87"/>
  <c r="B4265" i="87"/>
  <c r="C4265" i="87"/>
  <c r="C4266" i="87"/>
  <c r="C4267" i="87"/>
  <c r="C4268" i="87"/>
  <c r="C4269" i="87"/>
  <c r="B4270" i="87"/>
  <c r="C4270" i="87"/>
  <c r="B4271" i="87"/>
  <c r="C4271" i="87"/>
  <c r="B4272" i="87"/>
  <c r="C4272" i="87"/>
  <c r="B4273" i="87"/>
  <c r="C4273" i="87"/>
  <c r="B4274" i="87"/>
  <c r="C4274" i="87"/>
  <c r="B4275" i="87"/>
  <c r="C4275" i="87"/>
  <c r="B4276" i="87"/>
  <c r="C4276" i="87"/>
  <c r="B4277" i="87"/>
  <c r="C4277" i="87"/>
  <c r="B4278" i="87"/>
  <c r="C4278" i="87"/>
  <c r="B4279" i="87"/>
  <c r="C4279" i="87"/>
  <c r="B4280" i="87"/>
  <c r="C4280" i="87"/>
  <c r="B4281" i="87"/>
  <c r="C4281" i="87"/>
  <c r="B4282" i="87"/>
  <c r="C4282" i="87"/>
  <c r="B4283" i="87"/>
  <c r="C4283" i="87"/>
  <c r="B4284" i="87"/>
  <c r="C4284" i="87"/>
  <c r="B4285" i="87"/>
  <c r="C4285" i="87"/>
  <c r="B4286" i="87"/>
  <c r="C4286" i="87"/>
  <c r="B4287" i="87"/>
  <c r="C4287" i="87"/>
  <c r="B4288" i="87"/>
  <c r="C4288" i="87"/>
  <c r="B4289" i="87"/>
  <c r="C4289" i="87"/>
  <c r="C4290" i="87"/>
  <c r="C4291" i="87"/>
  <c r="C4292" i="87"/>
  <c r="C4293" i="87"/>
  <c r="B4294" i="87"/>
  <c r="C4294" i="87"/>
  <c r="B4295" i="87"/>
  <c r="C4295" i="87"/>
  <c r="B4296" i="87"/>
  <c r="C4296" i="87"/>
  <c r="B4297" i="87"/>
  <c r="C4297" i="87"/>
  <c r="B4298" i="87"/>
  <c r="C4298" i="87"/>
  <c r="B4299" i="87"/>
  <c r="C4299" i="87"/>
  <c r="B4301" i="87"/>
  <c r="C4301" i="87"/>
  <c r="B4302" i="87"/>
  <c r="C4302" i="87"/>
  <c r="B4303" i="87"/>
  <c r="C4303" i="87"/>
  <c r="B4304" i="87"/>
  <c r="C4304" i="87"/>
  <c r="B4305" i="87"/>
  <c r="C4305" i="87"/>
  <c r="B4307" i="87"/>
  <c r="C4307" i="87"/>
  <c r="B4308" i="87"/>
  <c r="C4308" i="87"/>
  <c r="B4309" i="87"/>
  <c r="C4309" i="87"/>
  <c r="C4310" i="87"/>
  <c r="B4311" i="87"/>
  <c r="C4311" i="87"/>
  <c r="B4312" i="87"/>
  <c r="C4312" i="87"/>
  <c r="B4313" i="87"/>
  <c r="C4313" i="87"/>
  <c r="C4314" i="87"/>
  <c r="C4317" i="87"/>
  <c r="B4318" i="87"/>
  <c r="C4318" i="87"/>
  <c r="B4319" i="87"/>
  <c r="C4319" i="87"/>
  <c r="B4320" i="87"/>
  <c r="C4320" i="87"/>
  <c r="B4321" i="87"/>
  <c r="C4321" i="87"/>
  <c r="B4322" i="87"/>
  <c r="C4322" i="87"/>
  <c r="B4323" i="87"/>
  <c r="C4323" i="87"/>
  <c r="B4324" i="87"/>
  <c r="C4324" i="87"/>
  <c r="B4325" i="87"/>
  <c r="C4325" i="87"/>
  <c r="C4326" i="87"/>
  <c r="C4327" i="87"/>
  <c r="C4328" i="87"/>
  <c r="C4329" i="87"/>
  <c r="C4330" i="87"/>
  <c r="C4331" i="87"/>
  <c r="C4332" i="87"/>
  <c r="C4333" i="87"/>
  <c r="B4334" i="87"/>
  <c r="C4334" i="87"/>
  <c r="B4335" i="87"/>
  <c r="C4335" i="87"/>
  <c r="B4336" i="87"/>
  <c r="C4336" i="87"/>
  <c r="B4337" i="87"/>
  <c r="C4337" i="87"/>
  <c r="C4342" i="87"/>
  <c r="C4343" i="87"/>
  <c r="C4344" i="87"/>
  <c r="C4345" i="87"/>
  <c r="C4346" i="87"/>
  <c r="C4347" i="87"/>
  <c r="C4348" i="87"/>
  <c r="C4349" i="87"/>
  <c r="B4350" i="87"/>
  <c r="C4350" i="87"/>
  <c r="B4351" i="87"/>
  <c r="C4351" i="87"/>
  <c r="B4352" i="87"/>
  <c r="C4352" i="87"/>
  <c r="B4353" i="87"/>
  <c r="C4353" i="87"/>
  <c r="B4358" i="87"/>
  <c r="C4358" i="87"/>
  <c r="B4359" i="87"/>
  <c r="C4359" i="87"/>
  <c r="B4360" i="87"/>
  <c r="C4360" i="87"/>
  <c r="B4361" i="87"/>
  <c r="C4361" i="87"/>
  <c r="B4362" i="87"/>
  <c r="C4362" i="87"/>
  <c r="B4363" i="87"/>
  <c r="C4363" i="87"/>
  <c r="B4364" i="87"/>
  <c r="C4364" i="87"/>
  <c r="C4365" i="87"/>
  <c r="C4366" i="87"/>
  <c r="C4367" i="87"/>
  <c r="C4368" i="87"/>
  <c r="C4369" i="87"/>
  <c r="C4370" i="87"/>
  <c r="C4371" i="87"/>
  <c r="C4372" i="87"/>
  <c r="C4373" i="87"/>
  <c r="C4374" i="87"/>
  <c r="C4375" i="87"/>
  <c r="C4376" i="87"/>
  <c r="C4379" i="87"/>
  <c r="C4380" i="87"/>
  <c r="C4381" i="87"/>
  <c r="C4382" i="87"/>
  <c r="C4383" i="87"/>
  <c r="C4388" i="87"/>
  <c r="B4389" i="87"/>
  <c r="C4389" i="87"/>
  <c r="B4390" i="87"/>
  <c r="C4390" i="87"/>
  <c r="B4391" i="87"/>
  <c r="C4391" i="87"/>
  <c r="C4392" i="87"/>
  <c r="C4393" i="87"/>
  <c r="C4394" i="87"/>
  <c r="C4395" i="87"/>
  <c r="C4396" i="87"/>
  <c r="C4397" i="87"/>
  <c r="C4398" i="87"/>
  <c r="C4399" i="87"/>
  <c r="C4400" i="87"/>
  <c r="C4401" i="87"/>
  <c r="C4402" i="87"/>
  <c r="C4403" i="87"/>
  <c r="C4404" i="87"/>
  <c r="C4405" i="87"/>
  <c r="C4406" i="87"/>
  <c r="C4407" i="87"/>
  <c r="C4408" i="87"/>
  <c r="C4409" i="87"/>
  <c r="C4410" i="87"/>
  <c r="C4411" i="87"/>
  <c r="C4412" i="87"/>
  <c r="C4413" i="87"/>
  <c r="C4414" i="87"/>
  <c r="C4415" i="87"/>
  <c r="C4416" i="87"/>
  <c r="C4417" i="87"/>
  <c r="C4418" i="87"/>
  <c r="C4419" i="87"/>
  <c r="C4420" i="87"/>
  <c r="C4421" i="87"/>
  <c r="C4422" i="87"/>
  <c r="C4423" i="87"/>
  <c r="C4424" i="87"/>
  <c r="C4425" i="87"/>
  <c r="C4426" i="87"/>
  <c r="C4427" i="87"/>
  <c r="C4428" i="87"/>
  <c r="C4429" i="87"/>
  <c r="C4430" i="87"/>
  <c r="C4431" i="87"/>
  <c r="C4432" i="87"/>
  <c r="C4433" i="87"/>
  <c r="C4434" i="87"/>
  <c r="C4435" i="87"/>
  <c r="C4436" i="87"/>
  <c r="C4437" i="87"/>
  <c r="C4438" i="87"/>
  <c r="C4439" i="87"/>
  <c r="C4440" i="87"/>
  <c r="C4441" i="87"/>
  <c r="C4442" i="87"/>
  <c r="C4443" i="87"/>
  <c r="C4444" i="87"/>
  <c r="C4445" i="87"/>
  <c r="C4446" i="87"/>
  <c r="C4447" i="87"/>
  <c r="C4448" i="87"/>
  <c r="C4449" i="87"/>
  <c r="C4450" i="87"/>
  <c r="C4451" i="87"/>
  <c r="C4452" i="87"/>
  <c r="C4453" i="87"/>
  <c r="C4454" i="87"/>
  <c r="C4455" i="87"/>
  <c r="C4456" i="87"/>
  <c r="C4457" i="87"/>
  <c r="C4458" i="87"/>
  <c r="C4459" i="87"/>
  <c r="C4460" i="87"/>
  <c r="C4461" i="87"/>
  <c r="C4462" i="87"/>
  <c r="C4463" i="87"/>
  <c r="C4464" i="87"/>
  <c r="C4465" i="87"/>
  <c r="C4466" i="87"/>
  <c r="C4467" i="87"/>
  <c r="C4468" i="87"/>
  <c r="C4469" i="87"/>
  <c r="C4470" i="87"/>
  <c r="C4471" i="87"/>
  <c r="C4472" i="87"/>
  <c r="C4473" i="87"/>
  <c r="C4474" i="87"/>
  <c r="C4475" i="87"/>
  <c r="C4476" i="87"/>
  <c r="C4477" i="87"/>
  <c r="C4478" i="87"/>
  <c r="C4479" i="87"/>
  <c r="C4480" i="87"/>
  <c r="C4481" i="87"/>
  <c r="C4482" i="87"/>
  <c r="C4483" i="87"/>
  <c r="C4484" i="87"/>
  <c r="C4485" i="87"/>
  <c r="C4486" i="87"/>
  <c r="C4487" i="87"/>
  <c r="C4488" i="87"/>
  <c r="C4489" i="87"/>
  <c r="C4490" i="87"/>
  <c r="C4491" i="87"/>
  <c r="C4492" i="87"/>
  <c r="C4493" i="87"/>
  <c r="C4494" i="87"/>
  <c r="C4495" i="87"/>
  <c r="C4496" i="87"/>
  <c r="C4497" i="87"/>
  <c r="C4498" i="87"/>
  <c r="C4499" i="87"/>
  <c r="C4500" i="87"/>
  <c r="C4501" i="87"/>
  <c r="C4502" i="87"/>
  <c r="C4503" i="87"/>
  <c r="C4504" i="87"/>
  <c r="C4505" i="87"/>
  <c r="C4506" i="87"/>
  <c r="C4507" i="87"/>
  <c r="C4508" i="87"/>
  <c r="C4509" i="87"/>
  <c r="C4510" i="87"/>
  <c r="C4511" i="87"/>
  <c r="C4512" i="87"/>
  <c r="C4513" i="87"/>
  <c r="C4514" i="87"/>
  <c r="C4515" i="87"/>
  <c r="C4516" i="87"/>
  <c r="C4517" i="87"/>
  <c r="C4518" i="87"/>
  <c r="C4519" i="87"/>
  <c r="C4520" i="87"/>
  <c r="C4521" i="87"/>
  <c r="C4522" i="87"/>
  <c r="C4523" i="87"/>
  <c r="C4524" i="87"/>
  <c r="C4525" i="87"/>
  <c r="C4526" i="87"/>
  <c r="C4527" i="87"/>
  <c r="C4528" i="87"/>
  <c r="C4529" i="87"/>
  <c r="C4530" i="87"/>
  <c r="C4531" i="87"/>
  <c r="C4532" i="87"/>
  <c r="C4533" i="87"/>
  <c r="C4534" i="87"/>
  <c r="C4535" i="87"/>
  <c r="C4536" i="87"/>
  <c r="C4537" i="87"/>
  <c r="C4538" i="87"/>
  <c r="C4539" i="87"/>
  <c r="C4540" i="87"/>
  <c r="C4541" i="87"/>
  <c r="C4542" i="87"/>
  <c r="C4543" i="87"/>
  <c r="C4544" i="87"/>
  <c r="C4545" i="87"/>
  <c r="C4546" i="87"/>
  <c r="C4547" i="87"/>
  <c r="C4548" i="87"/>
  <c r="C4549" i="87"/>
  <c r="C4550" i="87"/>
  <c r="C4551" i="87"/>
  <c r="C4552" i="87"/>
  <c r="C4553" i="87"/>
  <c r="C4554" i="87"/>
  <c r="C4555" i="87"/>
  <c r="C4556" i="87"/>
  <c r="C4557" i="87"/>
  <c r="C4558" i="87"/>
  <c r="C4559" i="87"/>
  <c r="C4560" i="87"/>
  <c r="C4561" i="87"/>
  <c r="C4562" i="87"/>
  <c r="C4563" i="87"/>
  <c r="C4564" i="87"/>
  <c r="C4565" i="87"/>
  <c r="C4566" i="87"/>
  <c r="C4567" i="87"/>
  <c r="C4568" i="87"/>
  <c r="C4569" i="87"/>
  <c r="C4570" i="87"/>
  <c r="C4571" i="87"/>
  <c r="C4572" i="87"/>
  <c r="C4573" i="87"/>
  <c r="C4574" i="87"/>
  <c r="C4575" i="87"/>
  <c r="C4576" i="87"/>
  <c r="C4577" i="87"/>
  <c r="C4578" i="87"/>
  <c r="C4579" i="87"/>
  <c r="C4580" i="87"/>
  <c r="C4581" i="87"/>
  <c r="C4582" i="87"/>
  <c r="C4583" i="87"/>
  <c r="C4584" i="87"/>
  <c r="C4585" i="87"/>
  <c r="C4586" i="87"/>
  <c r="C4587" i="87"/>
  <c r="C4588" i="87"/>
  <c r="C4589" i="87"/>
  <c r="C4590" i="87"/>
  <c r="C4591" i="87"/>
  <c r="C4592" i="87"/>
  <c r="C4593" i="87"/>
  <c r="C4594" i="87"/>
  <c r="C4595" i="87"/>
  <c r="C4596" i="87"/>
  <c r="C4597" i="87"/>
  <c r="C4598" i="87"/>
  <c r="C4599" i="87"/>
  <c r="C4600" i="87"/>
  <c r="C4601" i="87"/>
  <c r="C4602" i="87"/>
  <c r="C4603" i="87"/>
  <c r="C4604" i="87"/>
  <c r="C4605" i="87"/>
  <c r="C4606" i="87"/>
  <c r="C4607" i="87"/>
  <c r="C4608" i="87"/>
  <c r="C4609" i="87"/>
  <c r="C4610" i="87"/>
  <c r="C4611" i="87"/>
  <c r="C4612" i="87"/>
  <c r="C4613" i="87"/>
  <c r="C4614" i="87"/>
  <c r="C4615" i="87"/>
  <c r="C4616" i="87"/>
  <c r="C4617" i="87"/>
  <c r="C4618" i="87"/>
  <c r="C4619" i="87"/>
  <c r="C4620" i="87"/>
  <c r="C4621" i="87"/>
  <c r="C4622" i="87"/>
  <c r="C4623" i="87"/>
  <c r="C4624" i="87"/>
  <c r="C4625" i="87"/>
  <c r="C4626" i="87"/>
  <c r="C4627" i="87"/>
  <c r="C4628" i="87"/>
  <c r="C4629" i="87"/>
  <c r="C4630" i="87"/>
  <c r="C4631" i="87"/>
  <c r="C4632" i="87"/>
  <c r="C4633" i="87"/>
  <c r="C4634" i="87"/>
  <c r="C4635" i="87"/>
  <c r="C4636" i="87"/>
  <c r="C4637" i="87"/>
  <c r="C4638" i="87"/>
  <c r="C4639" i="87"/>
  <c r="C4640" i="87"/>
  <c r="C4641" i="87"/>
  <c r="C4642" i="87"/>
  <c r="C4643" i="87"/>
  <c r="C4644" i="87"/>
  <c r="C4645" i="87"/>
  <c r="C4646" i="87"/>
  <c r="C4647" i="87"/>
  <c r="C4648" i="87"/>
  <c r="C4649" i="87"/>
  <c r="C4650" i="87"/>
  <c r="C4651" i="87"/>
  <c r="C4652" i="87"/>
  <c r="C4653" i="87"/>
  <c r="C4654" i="87"/>
  <c r="C4655" i="87"/>
  <c r="C4656" i="87"/>
  <c r="C4657" i="87"/>
  <c r="C4658" i="87"/>
  <c r="C4659" i="87"/>
  <c r="C4660" i="87"/>
  <c r="C4661" i="87"/>
  <c r="C4662" i="87"/>
  <c r="C4663" i="87"/>
  <c r="C4664" i="87"/>
  <c r="C4665" i="87"/>
  <c r="C4666" i="87"/>
  <c r="C4667" i="87"/>
  <c r="C4668" i="87"/>
  <c r="C4669" i="87"/>
  <c r="C4670" i="87"/>
  <c r="C4671" i="87"/>
  <c r="C4672" i="87"/>
  <c r="C4673" i="87"/>
  <c r="C4674" i="87"/>
  <c r="C4675" i="87"/>
  <c r="C4676" i="87"/>
  <c r="C4677" i="87"/>
  <c r="C4678" i="87"/>
  <c r="C4679" i="87"/>
  <c r="C4680" i="87"/>
  <c r="C4681" i="87"/>
  <c r="C4682" i="87"/>
  <c r="C4683" i="87"/>
  <c r="C4684" i="87"/>
  <c r="C4685" i="87"/>
  <c r="C4686" i="87"/>
  <c r="C4687" i="87"/>
  <c r="C4688" i="87"/>
  <c r="C4689" i="87"/>
  <c r="C4690" i="87"/>
  <c r="C4691" i="87"/>
  <c r="C4692" i="87"/>
  <c r="C4693" i="87"/>
  <c r="C4694" i="87"/>
  <c r="C4695" i="87"/>
  <c r="C4696" i="87"/>
  <c r="C4697" i="87"/>
  <c r="C4698" i="87"/>
  <c r="C4699" i="87"/>
  <c r="C4700" i="87"/>
  <c r="C4701" i="87"/>
  <c r="C4702" i="87"/>
  <c r="C4703" i="87"/>
  <c r="B4704" i="87"/>
  <c r="C4704" i="87"/>
  <c r="C4705" i="87"/>
  <c r="C4706" i="87"/>
  <c r="C4707" i="87"/>
  <c r="C4708" i="87"/>
  <c r="C4709" i="87"/>
  <c r="C4710" i="87"/>
  <c r="C4711" i="87"/>
  <c r="C4712" i="87"/>
  <c r="C4713" i="87"/>
  <c r="B4714" i="87"/>
  <c r="C4714" i="87"/>
  <c r="C4715" i="87"/>
  <c r="C4716" i="87"/>
  <c r="C4717" i="87"/>
  <c r="C4718" i="87"/>
  <c r="C4719" i="87"/>
  <c r="C4720" i="87"/>
  <c r="C4721" i="87"/>
  <c r="C4722" i="87"/>
  <c r="C4723" i="87"/>
  <c r="C4724" i="87"/>
  <c r="C4725" i="87"/>
  <c r="C4726" i="87"/>
  <c r="C4727" i="87"/>
  <c r="C4728" i="87"/>
  <c r="C4729" i="87"/>
  <c r="C4730" i="87"/>
  <c r="C4731" i="87"/>
  <c r="C4732" i="87"/>
  <c r="C4733" i="87"/>
  <c r="C4734" i="87"/>
  <c r="B4735" i="87"/>
  <c r="C4735" i="87"/>
  <c r="B4736" i="87"/>
  <c r="C4736" i="87"/>
  <c r="B4737" i="87"/>
  <c r="C4737" i="87"/>
  <c r="B4738" i="87"/>
  <c r="C4738" i="87"/>
  <c r="B4739" i="87"/>
  <c r="C4739" i="87"/>
  <c r="B4740" i="87"/>
  <c r="C4740" i="87"/>
  <c r="C4741" i="87"/>
  <c r="B4742" i="87"/>
  <c r="C4742" i="87"/>
  <c r="C4743" i="87"/>
  <c r="B4744" i="87"/>
  <c r="C4744" i="87"/>
  <c r="B4745" i="87"/>
  <c r="C4745" i="87"/>
  <c r="C4746" i="87"/>
  <c r="B4747" i="87"/>
  <c r="C4747" i="87"/>
  <c r="B4748" i="87"/>
  <c r="C4748" i="87"/>
  <c r="B4749" i="87"/>
  <c r="C4749" i="87"/>
  <c r="C4750" i="87"/>
  <c r="B4751" i="87"/>
  <c r="C4751" i="87"/>
  <c r="C4752" i="87"/>
  <c r="B4753" i="87"/>
  <c r="C4753" i="87"/>
  <c r="B4754" i="87"/>
  <c r="C4754" i="87"/>
  <c r="C4755" i="87"/>
  <c r="B4756" i="87"/>
  <c r="C4756" i="87"/>
  <c r="B4757" i="87"/>
  <c r="C4757" i="87"/>
  <c r="C4758" i="87"/>
  <c r="B4759" i="87"/>
  <c r="C4759" i="87"/>
  <c r="C4760" i="87"/>
  <c r="C4761" i="87"/>
  <c r="C4762" i="87"/>
  <c r="C4763" i="87"/>
  <c r="C4764" i="87"/>
  <c r="C4765" i="87"/>
  <c r="C4766" i="87"/>
  <c r="C4767" i="87"/>
  <c r="C4768" i="87"/>
  <c r="C4769" i="87"/>
  <c r="C4770" i="87"/>
  <c r="C4771" i="87"/>
  <c r="C4772" i="87"/>
  <c r="C4773" i="87"/>
  <c r="C4774" i="87"/>
  <c r="C4775" i="87"/>
  <c r="C4776" i="87"/>
  <c r="C4777" i="87"/>
  <c r="C4778" i="87"/>
  <c r="C4779" i="87"/>
  <c r="C4780" i="87"/>
  <c r="C4781" i="87"/>
  <c r="C4782" i="87"/>
  <c r="C4783" i="87"/>
  <c r="C4784" i="87"/>
  <c r="C4785" i="87"/>
  <c r="C4786" i="87"/>
  <c r="C4787" i="87"/>
  <c r="C4788" i="87"/>
  <c r="C4789" i="87"/>
  <c r="C4790" i="87"/>
  <c r="C4791" i="87"/>
  <c r="C4792" i="87"/>
  <c r="C4793" i="87"/>
  <c r="C4794" i="87"/>
  <c r="B4795" i="87"/>
  <c r="C4795" i="87"/>
  <c r="B4796" i="87"/>
  <c r="C4796" i="87"/>
  <c r="C4797" i="87"/>
  <c r="B4798" i="87"/>
  <c r="C4798" i="87"/>
  <c r="C4799" i="87"/>
  <c r="C4800" i="87"/>
  <c r="C4801" i="87"/>
  <c r="C4802" i="87"/>
  <c r="C4803" i="87"/>
  <c r="C4804" i="87"/>
  <c r="C4805" i="87"/>
  <c r="C4806" i="87"/>
  <c r="B4807" i="87"/>
  <c r="C4807" i="87"/>
  <c r="B4808" i="87"/>
  <c r="C4808" i="87"/>
  <c r="C4809" i="87"/>
  <c r="C4810" i="87"/>
  <c r="B4811" i="87"/>
  <c r="C4811" i="87"/>
  <c r="C4812" i="87"/>
  <c r="C4813" i="87"/>
  <c r="C4814" i="87"/>
  <c r="C4815" i="87"/>
  <c r="C4816" i="87"/>
  <c r="C4817" i="87"/>
  <c r="C4818" i="87"/>
  <c r="C4819" i="87"/>
  <c r="C4820" i="87"/>
  <c r="C4821" i="87"/>
  <c r="C4822" i="87"/>
  <c r="C4823" i="87"/>
  <c r="C4824" i="87"/>
  <c r="B4825" i="87"/>
  <c r="C4825" i="87"/>
  <c r="B4826" i="87"/>
  <c r="C4826" i="87"/>
  <c r="B4827" i="87"/>
  <c r="C4827" i="87"/>
  <c r="B4828" i="87"/>
  <c r="C4828" i="87"/>
  <c r="B4829" i="87"/>
  <c r="C4829" i="87"/>
  <c r="B4830" i="87"/>
  <c r="C4830" i="87"/>
  <c r="C4831" i="87"/>
  <c r="B4832" i="87"/>
  <c r="C4832" i="87"/>
  <c r="C4833" i="87"/>
  <c r="C4834" i="87"/>
  <c r="C4835" i="87"/>
  <c r="C4836" i="87"/>
  <c r="C4837" i="87"/>
  <c r="C4838" i="87"/>
  <c r="C4839" i="87"/>
  <c r="C4840" i="87"/>
  <c r="C4841" i="87"/>
  <c r="C4842" i="87"/>
  <c r="C4843" i="87"/>
  <c r="C4844" i="87"/>
  <c r="C4845" i="87"/>
  <c r="C4846" i="87"/>
  <c r="C4847" i="87"/>
  <c r="C4848" i="87"/>
  <c r="C4849" i="87"/>
  <c r="C4850" i="87"/>
  <c r="C4851" i="87"/>
  <c r="C4852" i="87"/>
  <c r="C4853" i="87"/>
  <c r="C4854" i="87"/>
  <c r="C4855" i="87"/>
  <c r="C4856" i="87"/>
  <c r="C4857" i="87"/>
  <c r="B4858" i="87"/>
  <c r="C4858" i="87"/>
  <c r="B4859" i="87"/>
  <c r="C4859" i="87"/>
  <c r="B4860" i="87"/>
  <c r="C4860" i="87"/>
  <c r="B4861" i="87"/>
  <c r="C4861" i="87"/>
  <c r="B4862" i="87"/>
  <c r="C4862" i="87"/>
  <c r="B4863" i="87"/>
  <c r="C4863" i="87"/>
  <c r="C4864" i="87"/>
  <c r="B4865" i="87"/>
  <c r="C4865" i="87"/>
  <c r="C4866" i="87"/>
  <c r="C4867" i="87"/>
  <c r="C4868" i="87"/>
  <c r="C4869" i="87"/>
  <c r="C4870" i="87"/>
  <c r="C4871" i="87"/>
  <c r="C4872" i="87"/>
  <c r="C4873" i="87"/>
  <c r="C4874" i="87"/>
  <c r="C4875" i="87"/>
  <c r="C4876" i="87"/>
  <c r="C4877" i="87"/>
  <c r="C4878" i="87"/>
  <c r="C4879" i="87"/>
  <c r="C4880" i="87"/>
  <c r="C4881" i="87"/>
  <c r="C4882" i="87"/>
  <c r="C4883" i="87"/>
  <c r="C4884" i="87"/>
  <c r="C4885" i="87"/>
  <c r="C4886" i="87"/>
  <c r="B4887" i="87"/>
  <c r="C4887" i="87"/>
  <c r="B4888" i="87"/>
  <c r="C4888" i="87"/>
  <c r="B4889" i="87"/>
  <c r="C4889" i="87"/>
  <c r="B4890" i="87"/>
  <c r="C4890" i="87"/>
  <c r="B4891" i="87"/>
  <c r="C4891" i="87"/>
  <c r="B4892" i="87"/>
  <c r="C4892" i="87"/>
  <c r="C4895" i="87"/>
  <c r="C4896" i="87"/>
  <c r="C4897" i="87"/>
  <c r="C4898" i="87"/>
  <c r="C4899" i="87"/>
  <c r="C4900" i="87"/>
  <c r="C4901" i="87"/>
  <c r="C4902" i="87"/>
  <c r="C4903" i="87"/>
  <c r="C4904" i="87"/>
  <c r="C4905" i="87"/>
  <c r="C4906" i="87"/>
  <c r="C4907" i="87"/>
  <c r="C4908" i="87"/>
  <c r="C4909" i="87"/>
  <c r="C4910" i="87"/>
  <c r="C4911" i="87"/>
  <c r="C4912" i="87"/>
  <c r="C4913" i="87"/>
  <c r="C4914" i="87"/>
  <c r="C4915" i="87"/>
  <c r="C4916" i="87"/>
  <c r="C4917" i="87"/>
  <c r="C4918" i="87"/>
  <c r="C4919" i="87"/>
  <c r="C4920" i="87"/>
  <c r="C4921" i="87"/>
  <c r="C4922" i="87"/>
  <c r="C4923" i="87"/>
  <c r="C4924" i="87"/>
  <c r="C4925" i="87"/>
  <c r="C4926" i="87"/>
  <c r="C4927" i="87"/>
  <c r="C4928" i="87"/>
  <c r="C4929" i="87"/>
  <c r="C4930" i="87"/>
  <c r="C4931" i="87"/>
  <c r="C4932" i="87"/>
  <c r="C4933" i="87"/>
  <c r="C4934" i="87"/>
  <c r="C4935" i="87"/>
  <c r="C4936" i="87"/>
  <c r="C4937" i="87"/>
  <c r="C4938" i="87"/>
  <c r="C4939" i="87"/>
  <c r="C4940" i="87"/>
  <c r="C4941" i="87"/>
  <c r="C4942" i="87"/>
  <c r="C4944" i="87"/>
  <c r="C4945" i="87"/>
  <c r="C4946" i="87"/>
  <c r="C4947" i="87"/>
  <c r="C4948" i="87"/>
  <c r="C4949" i="87"/>
  <c r="C4950" i="87"/>
  <c r="C4951" i="87"/>
  <c r="C4952" i="87"/>
  <c r="C4953" i="87"/>
  <c r="B4955" i="87"/>
  <c r="C4955" i="87"/>
  <c r="B4956" i="87"/>
  <c r="C4956" i="87"/>
  <c r="B4957" i="87"/>
  <c r="C4957" i="87"/>
  <c r="C4958" i="87"/>
  <c r="C4959" i="87"/>
  <c r="C4960" i="87"/>
  <c r="C4961" i="87"/>
  <c r="C4962" i="87"/>
  <c r="C4963" i="87"/>
  <c r="C4964" i="87"/>
  <c r="B4965" i="87"/>
  <c r="C4965" i="87"/>
  <c r="B4966" i="87"/>
  <c r="C4966" i="87"/>
  <c r="B4967" i="87"/>
  <c r="C4967" i="87"/>
  <c r="C4968" i="87"/>
  <c r="B4969" i="87"/>
  <c r="C4969" i="87"/>
  <c r="B4970" i="87"/>
  <c r="C4970" i="87"/>
  <c r="C4971" i="87"/>
  <c r="C4972" i="87"/>
  <c r="C4973" i="87"/>
  <c r="C4974" i="87"/>
  <c r="C4975" i="87"/>
  <c r="C4976" i="87"/>
  <c r="C4977" i="87"/>
  <c r="C4978" i="87"/>
  <c r="C4979" i="87"/>
  <c r="C4980" i="87"/>
  <c r="C4981" i="87"/>
  <c r="C4982" i="87"/>
  <c r="C4983" i="87"/>
  <c r="C4984" i="87"/>
  <c r="C4985" i="87"/>
  <c r="C4986" i="87"/>
  <c r="C4987" i="87"/>
  <c r="C4988" i="87"/>
  <c r="C4989" i="87"/>
  <c r="C4990" i="87"/>
  <c r="C4991" i="87"/>
  <c r="C4992" i="87"/>
  <c r="C4993" i="87"/>
  <c r="C4994" i="87"/>
  <c r="C4995" i="87"/>
  <c r="C4996" i="87"/>
  <c r="C4997" i="87"/>
  <c r="C4998" i="87"/>
  <c r="B4999" i="87"/>
  <c r="C4999" i="87"/>
  <c r="B5000" i="87"/>
  <c r="C5000" i="87"/>
  <c r="B5001" i="87"/>
  <c r="C5001" i="87"/>
  <c r="B5002" i="87"/>
  <c r="C5002" i="87"/>
  <c r="B5003" i="87"/>
  <c r="C5003" i="87"/>
  <c r="B5004" i="87"/>
  <c r="C5004" i="87"/>
  <c r="C5005" i="87"/>
  <c r="B5006" i="87"/>
  <c r="C5006" i="87"/>
  <c r="B5007" i="87"/>
  <c r="C5007" i="87"/>
  <c r="B5008" i="87"/>
  <c r="C5008" i="87"/>
  <c r="B5010" i="87"/>
  <c r="C5010" i="87"/>
  <c r="B5011" i="87"/>
  <c r="C5011" i="87"/>
  <c r="B5012" i="87"/>
  <c r="C5012" i="87"/>
  <c r="B5013" i="87"/>
  <c r="C5013" i="87"/>
  <c r="B5015" i="87"/>
  <c r="C5015" i="87"/>
  <c r="B5016" i="87"/>
  <c r="C5016" i="87"/>
  <c r="B5017" i="87"/>
  <c r="C5017" i="87"/>
  <c r="B5018" i="87"/>
  <c r="C5018" i="87"/>
  <c r="B5019" i="87"/>
  <c r="C5019" i="87"/>
  <c r="B5020" i="87"/>
  <c r="C5020" i="87"/>
  <c r="B5021" i="87"/>
  <c r="C5021" i="87"/>
  <c r="B5022" i="87"/>
  <c r="C5022" i="87"/>
  <c r="B5023" i="87"/>
  <c r="C5023" i="87"/>
  <c r="B5024" i="87"/>
  <c r="C5024" i="87"/>
  <c r="B5025" i="87"/>
  <c r="C5025" i="87"/>
  <c r="B5026" i="87"/>
  <c r="C5026" i="87"/>
  <c r="B5027" i="87"/>
  <c r="C5027" i="87"/>
  <c r="B5028" i="87"/>
  <c r="C5028" i="87"/>
  <c r="B5029" i="87"/>
  <c r="C5029" i="87"/>
  <c r="B5031" i="87"/>
  <c r="C5031" i="87"/>
  <c r="B5032" i="87"/>
  <c r="C5032" i="87"/>
  <c r="B5034" i="87"/>
  <c r="C5034" i="87"/>
  <c r="B5035" i="87"/>
  <c r="C5035" i="87"/>
  <c r="B5036" i="87"/>
  <c r="C5036" i="87"/>
  <c r="B5037" i="87"/>
  <c r="C5037" i="87"/>
  <c r="B5038" i="87"/>
  <c r="C5038" i="87"/>
  <c r="B5040" i="87"/>
  <c r="C5040" i="87"/>
  <c r="B5041" i="87"/>
  <c r="C5041" i="87"/>
  <c r="B5042" i="87"/>
  <c r="C5042" i="87"/>
  <c r="B5043" i="87"/>
  <c r="C5043" i="87"/>
  <c r="B5044" i="87"/>
  <c r="C5044" i="87"/>
  <c r="B5046" i="87"/>
  <c r="C5046" i="87"/>
  <c r="B5047" i="87"/>
  <c r="C5047" i="87"/>
  <c r="B5048" i="87"/>
  <c r="C5048" i="87"/>
  <c r="B5049" i="87"/>
  <c r="C5049" i="87"/>
  <c r="B5050" i="87"/>
  <c r="C5050" i="87"/>
  <c r="B5051" i="87"/>
  <c r="C5051" i="87"/>
  <c r="B5052" i="87"/>
  <c r="C5052" i="87"/>
  <c r="B5053" i="87"/>
  <c r="C5053" i="87"/>
  <c r="B5054" i="87"/>
  <c r="C5054" i="87"/>
  <c r="B5056" i="87"/>
  <c r="C5056" i="87"/>
  <c r="B5057" i="87"/>
  <c r="C5057" i="87"/>
  <c r="B5058" i="87"/>
  <c r="C5058" i="87"/>
  <c r="B5059" i="87"/>
  <c r="C5059" i="87"/>
  <c r="B5060" i="87"/>
  <c r="C5060" i="87"/>
  <c r="B5061" i="87"/>
  <c r="C5061" i="87"/>
  <c r="B5062" i="87"/>
  <c r="C5062" i="87"/>
  <c r="B5065" i="87"/>
  <c r="C5065" i="87"/>
  <c r="B5066" i="87"/>
  <c r="C5066" i="87"/>
  <c r="B5067" i="87"/>
  <c r="C5067" i="87"/>
  <c r="B5069" i="87"/>
  <c r="C5069" i="87"/>
  <c r="B5070" i="87"/>
  <c r="C5070" i="87"/>
  <c r="C5071" i="87"/>
  <c r="C5072" i="87"/>
  <c r="C5073" i="87"/>
  <c r="C5074" i="87"/>
  <c r="B5076" i="87"/>
  <c r="C5076" i="87"/>
  <c r="B5077" i="87"/>
  <c r="C5077" i="87"/>
  <c r="B5078" i="87"/>
  <c r="C5078" i="87"/>
  <c r="C5079" i="87"/>
  <c r="B5080" i="87"/>
  <c r="C5080" i="87"/>
  <c r="C5081" i="87"/>
  <c r="B5082" i="87"/>
  <c r="C5082" i="87"/>
  <c r="C5083" i="87"/>
  <c r="C5084" i="87"/>
  <c r="B5085" i="87"/>
  <c r="C5085" i="87"/>
  <c r="C5086" i="87"/>
  <c r="C5087" i="87"/>
  <c r="C5088" i="87"/>
  <c r="C5089" i="87"/>
  <c r="B5091" i="87"/>
  <c r="C5091" i="87"/>
  <c r="C5092" i="87"/>
  <c r="C5093" i="87"/>
  <c r="C5094" i="87"/>
  <c r="B5095" i="87"/>
  <c r="C5095" i="87"/>
  <c r="B5096" i="87"/>
  <c r="C5096" i="87"/>
  <c r="C5097" i="87"/>
  <c r="C5098" i="87"/>
  <c r="C5099" i="87"/>
  <c r="C5100" i="87"/>
  <c r="C5101" i="87"/>
  <c r="C5102" i="87"/>
  <c r="C5103" i="87"/>
  <c r="C5105" i="87"/>
  <c r="B5106" i="87"/>
  <c r="C5106" i="87"/>
  <c r="B5107" i="87"/>
  <c r="C5107" i="87"/>
  <c r="C5109" i="87"/>
  <c r="B5110" i="87"/>
  <c r="C5110" i="87"/>
  <c r="B5111" i="87"/>
  <c r="C5111" i="87"/>
  <c r="C5112" i="87"/>
  <c r="C5113" i="87"/>
  <c r="B5114" i="87"/>
  <c r="C5114" i="87"/>
  <c r="C5115" i="87"/>
  <c r="C5116" i="87"/>
  <c r="C5117" i="87"/>
  <c r="B5118" i="87"/>
  <c r="C5118" i="87"/>
  <c r="C5119" i="87"/>
  <c r="B5120" i="87"/>
  <c r="C5120" i="87"/>
  <c r="C5122" i="87"/>
  <c r="C5123" i="87"/>
  <c r="B5124" i="87"/>
  <c r="C5124" i="87"/>
  <c r="C5125" i="87"/>
  <c r="C5126" i="87"/>
  <c r="C5127" i="87"/>
  <c r="C5128" i="87"/>
  <c r="C5129" i="87"/>
  <c r="B5130" i="87"/>
  <c r="C5130" i="87"/>
  <c r="C5131" i="87"/>
  <c r="C5132" i="87"/>
  <c r="C5133" i="87"/>
  <c r="C5134" i="87"/>
  <c r="C5135" i="87"/>
  <c r="C5136" i="87"/>
  <c r="B5137" i="87"/>
  <c r="C5137" i="87"/>
  <c r="C5138" i="87"/>
  <c r="B5139" i="87"/>
  <c r="C5139" i="87"/>
  <c r="C5140" i="87"/>
  <c r="C5141" i="87"/>
  <c r="C5142" i="87"/>
  <c r="C5143" i="87"/>
  <c r="C5144" i="87"/>
  <c r="C5145" i="87"/>
  <c r="C5146" i="87"/>
  <c r="C5147" i="87"/>
  <c r="C5148" i="87"/>
  <c r="C5149" i="87"/>
  <c r="C5150" i="87"/>
  <c r="C5151" i="87"/>
  <c r="C5152" i="87"/>
  <c r="C5153" i="87"/>
  <c r="C5154" i="87"/>
  <c r="C5155" i="87"/>
  <c r="C5156" i="87"/>
  <c r="C5158" i="87"/>
  <c r="C5159" i="87"/>
  <c r="C5160" i="87"/>
  <c r="C5161" i="87"/>
  <c r="C5162" i="87"/>
  <c r="C5163" i="87"/>
  <c r="C5164" i="87"/>
  <c r="C5165" i="87"/>
  <c r="B5167" i="87"/>
  <c r="C5167" i="87"/>
  <c r="C5169" i="87"/>
  <c r="C5170" i="87"/>
  <c r="C5171" i="87"/>
  <c r="C5172" i="87"/>
  <c r="B5173" i="87"/>
  <c r="C5173" i="87"/>
  <c r="B5174" i="87"/>
  <c r="C5174" i="87"/>
  <c r="B5176" i="87"/>
  <c r="C5176" i="87"/>
  <c r="C5177" i="87"/>
  <c r="C5178" i="87"/>
  <c r="C5179" i="87"/>
  <c r="C5180" i="87"/>
  <c r="C5181" i="87"/>
  <c r="B5182" i="87"/>
  <c r="C5182" i="87"/>
  <c r="B5183" i="87"/>
  <c r="C5183" i="87"/>
  <c r="B5184" i="87"/>
  <c r="C5184" i="87"/>
  <c r="B5185" i="87"/>
  <c r="C5185" i="87"/>
  <c r="B5186" i="87"/>
  <c r="C5186" i="87"/>
  <c r="C5187" i="87"/>
  <c r="C5188" i="87"/>
  <c r="B5190" i="87"/>
  <c r="C5190" i="87"/>
  <c r="B5191" i="87"/>
  <c r="C5191" i="87"/>
  <c r="C5192" i="87"/>
  <c r="C5193" i="87"/>
  <c r="C5194" i="87"/>
  <c r="C5195" i="87"/>
  <c r="C5196" i="87"/>
  <c r="C5197" i="87"/>
  <c r="B5198" i="87"/>
  <c r="C5198" i="87"/>
  <c r="B5199" i="87"/>
  <c r="C5199" i="87"/>
  <c r="C5200" i="87"/>
  <c r="C5201" i="87"/>
  <c r="C5202" i="87"/>
  <c r="C5204" i="87"/>
  <c r="C5205" i="87"/>
  <c r="C5206" i="87"/>
  <c r="C5207" i="87"/>
  <c r="C5208" i="87"/>
  <c r="C5209" i="87"/>
  <c r="C5210" i="87"/>
  <c r="C5211" i="87"/>
  <c r="C5212" i="87"/>
  <c r="C5213" i="87"/>
  <c r="C5214" i="87"/>
  <c r="C5215" i="87"/>
  <c r="C5216" i="87"/>
  <c r="B5217" i="87"/>
  <c r="C5217" i="87"/>
  <c r="B5218" i="87"/>
  <c r="C5218" i="87"/>
  <c r="C5219" i="87"/>
  <c r="C5220" i="87"/>
  <c r="B5221" i="87"/>
  <c r="C5221" i="87"/>
  <c r="B5222" i="87"/>
  <c r="C5222" i="87"/>
  <c r="B5223" i="87"/>
  <c r="C5223" i="87"/>
  <c r="C5224" i="87"/>
  <c r="C5225" i="87"/>
  <c r="C5226" i="87"/>
  <c r="C5227" i="87"/>
  <c r="C5228" i="87"/>
  <c r="C5230" i="87"/>
  <c r="C5231" i="87"/>
  <c r="C5232" i="87"/>
  <c r="C5233" i="87"/>
  <c r="C5234" i="87"/>
  <c r="C5235" i="87"/>
  <c r="C5236" i="87"/>
  <c r="C5237" i="87"/>
  <c r="C5238" i="87"/>
  <c r="C5239" i="87"/>
  <c r="C5240" i="87"/>
  <c r="C5241" i="87"/>
  <c r="C5242" i="87"/>
  <c r="C5243" i="87"/>
  <c r="B5244" i="87"/>
  <c r="C5244" i="87"/>
  <c r="C5245" i="87"/>
  <c r="C5246" i="87"/>
  <c r="C5248" i="87"/>
  <c r="C5249" i="87"/>
  <c r="C5250" i="87"/>
  <c r="C5251" i="87"/>
  <c r="C5252" i="87"/>
  <c r="B5253" i="87"/>
  <c r="C5253" i="87"/>
  <c r="C5254" i="87"/>
  <c r="B5255" i="87"/>
  <c r="C5255" i="87"/>
  <c r="C5256" i="87"/>
  <c r="C5257" i="87"/>
  <c r="B5258" i="87"/>
  <c r="C5258" i="87"/>
  <c r="C5259" i="87"/>
  <c r="B5260" i="87"/>
  <c r="C5260" i="87"/>
  <c r="C5261" i="87"/>
  <c r="C5262" i="87"/>
  <c r="C5264" i="87"/>
  <c r="C5265" i="87"/>
  <c r="C5266" i="87"/>
  <c r="C5267" i="87"/>
  <c r="C5268" i="87"/>
  <c r="B5271" i="87"/>
  <c r="C5271" i="87"/>
  <c r="C5272" i="87"/>
  <c r="B5273" i="87"/>
  <c r="C5273" i="87"/>
  <c r="B5274" i="87"/>
  <c r="C5274" i="87"/>
  <c r="B5275" i="87"/>
  <c r="C5275" i="87"/>
  <c r="B5276" i="87"/>
  <c r="C5276" i="87"/>
  <c r="B5278" i="87"/>
  <c r="C5278" i="87"/>
  <c r="B5279" i="87"/>
  <c r="C5279" i="87"/>
  <c r="B5280" i="87"/>
  <c r="C5280" i="87"/>
  <c r="B5281" i="87"/>
  <c r="C5281" i="87"/>
  <c r="B5283" i="87"/>
  <c r="C5283" i="87"/>
  <c r="B5284" i="87"/>
  <c r="C5284" i="87"/>
  <c r="B5286" i="87"/>
  <c r="C5286" i="87"/>
  <c r="B5287" i="87"/>
  <c r="C5287" i="87"/>
  <c r="B5288" i="87"/>
  <c r="C5288" i="87"/>
  <c r="B5289" i="87"/>
  <c r="C5289" i="87"/>
  <c r="B5290" i="87"/>
  <c r="C5290" i="87"/>
  <c r="B5292" i="87"/>
  <c r="C5292" i="87"/>
  <c r="B5293" i="87"/>
  <c r="C5293" i="87"/>
  <c r="B5294" i="87"/>
  <c r="C5294" i="87"/>
  <c r="B5295" i="87"/>
  <c r="C5295" i="87"/>
  <c r="B5296" i="87"/>
  <c r="C5296" i="87"/>
  <c r="B5297" i="87"/>
  <c r="C5297" i="87"/>
  <c r="B5300" i="87"/>
  <c r="C5300" i="87"/>
  <c r="B5301" i="87"/>
  <c r="C5301" i="87"/>
  <c r="B5302" i="87"/>
  <c r="C5302" i="87"/>
  <c r="B5304" i="87"/>
  <c r="C5304" i="87"/>
  <c r="B5305" i="87"/>
  <c r="C5305" i="87"/>
  <c r="C5306" i="87"/>
  <c r="C5307" i="87"/>
  <c r="C5308" i="87"/>
  <c r="C5309" i="87"/>
  <c r="B5311" i="87"/>
  <c r="C5311" i="87"/>
  <c r="B5313" i="87"/>
  <c r="C5313" i="87"/>
  <c r="C5314" i="87"/>
  <c r="C5315" i="87"/>
  <c r="C5316" i="87"/>
  <c r="B5317" i="87"/>
  <c r="C5317" i="87"/>
  <c r="B5318" i="87"/>
  <c r="C5318" i="87"/>
  <c r="C5319" i="87"/>
  <c r="C5320" i="87"/>
  <c r="C5321" i="87"/>
  <c r="C5322" i="87"/>
  <c r="C5323" i="87"/>
  <c r="C5324" i="87"/>
  <c r="C5325" i="87"/>
  <c r="B5327" i="87"/>
  <c r="C5327" i="87"/>
  <c r="C5328" i="87"/>
  <c r="C5329" i="87"/>
  <c r="B5330" i="87"/>
  <c r="C5330" i="87"/>
  <c r="C5331" i="87"/>
  <c r="C5332" i="87"/>
  <c r="C5333" i="87"/>
  <c r="B5334" i="87"/>
  <c r="C5334" i="87"/>
  <c r="C5335" i="87"/>
  <c r="B5336" i="87"/>
  <c r="C5336" i="87"/>
  <c r="B5338" i="87"/>
  <c r="C5338" i="87"/>
  <c r="C5339" i="87"/>
  <c r="C5340" i="87"/>
  <c r="C5341" i="87"/>
  <c r="C5342" i="87"/>
  <c r="C5343" i="87"/>
  <c r="B5344" i="87"/>
  <c r="C5344" i="87"/>
  <c r="C5345" i="87"/>
  <c r="C5346" i="87"/>
  <c r="C5347" i="87"/>
  <c r="C5348" i="87"/>
  <c r="C5349" i="87"/>
  <c r="C5350" i="87"/>
  <c r="C5351" i="87"/>
  <c r="C5352" i="87"/>
  <c r="C5353" i="87"/>
  <c r="C5354" i="87"/>
  <c r="C5356" i="87"/>
  <c r="C5357" i="87"/>
  <c r="C5358" i="87"/>
  <c r="C5359" i="87"/>
  <c r="C5360" i="87"/>
  <c r="C5361" i="87"/>
  <c r="C5362" i="87"/>
  <c r="C5363" i="87"/>
  <c r="B5365" i="87"/>
  <c r="C5365" i="87"/>
  <c r="B5367" i="87"/>
  <c r="C5367" i="87"/>
  <c r="B5369" i="87"/>
  <c r="C5369" i="87"/>
  <c r="C5370" i="87"/>
  <c r="C5371" i="87"/>
  <c r="C5372" i="87"/>
  <c r="C5373" i="87"/>
  <c r="B5374" i="87"/>
  <c r="C5374" i="87"/>
  <c r="B5375" i="87"/>
  <c r="C5375" i="87"/>
  <c r="C5376" i="87"/>
  <c r="C5377" i="87"/>
  <c r="C5378" i="87"/>
  <c r="C5379" i="87"/>
  <c r="C5380" i="87"/>
  <c r="C5381" i="87"/>
  <c r="B5382" i="87"/>
  <c r="C5382" i="87"/>
  <c r="B5383" i="87"/>
  <c r="C5383" i="87"/>
  <c r="C5384" i="87"/>
  <c r="C5385" i="87"/>
  <c r="C5386" i="87"/>
  <c r="C5388" i="87"/>
  <c r="C5389" i="87"/>
  <c r="C5390" i="87"/>
  <c r="C5391" i="87"/>
  <c r="C5392" i="87"/>
  <c r="C5393" i="87"/>
  <c r="C5394" i="87"/>
  <c r="C5395" i="87"/>
  <c r="C5396" i="87"/>
  <c r="C5397" i="87"/>
  <c r="C5398" i="87"/>
  <c r="C5399" i="87"/>
  <c r="C5400" i="87"/>
  <c r="B5401" i="87"/>
  <c r="C5401" i="87"/>
  <c r="B5402" i="87"/>
  <c r="C5402" i="87"/>
  <c r="C5403" i="87"/>
  <c r="C5404" i="87"/>
  <c r="B5405" i="87"/>
  <c r="C5405" i="87"/>
  <c r="B5406" i="87"/>
  <c r="C5406" i="87"/>
  <c r="B5407" i="87"/>
  <c r="C5407" i="87"/>
  <c r="C5408" i="87"/>
  <c r="C5409" i="87"/>
  <c r="C5410" i="87"/>
  <c r="C5411" i="87"/>
  <c r="C5412" i="87"/>
  <c r="C5414" i="87"/>
  <c r="C5415" i="87"/>
  <c r="C5416" i="87"/>
  <c r="C5417" i="87"/>
  <c r="C5418" i="87"/>
  <c r="C5419" i="87"/>
  <c r="C5420" i="87"/>
  <c r="C5421" i="87"/>
  <c r="C5422" i="87"/>
  <c r="C5423" i="87"/>
  <c r="C5424" i="87"/>
  <c r="C5425" i="87"/>
  <c r="C5426" i="87"/>
  <c r="C5427" i="87"/>
  <c r="B5428" i="87"/>
  <c r="C5428" i="87"/>
  <c r="C5429" i="87"/>
  <c r="C5430" i="87"/>
  <c r="C5432" i="87"/>
  <c r="C5433" i="87"/>
  <c r="C5434" i="87"/>
  <c r="C5435" i="87"/>
  <c r="C5436" i="87"/>
  <c r="B5437" i="87"/>
  <c r="C5437" i="87"/>
  <c r="C5438" i="87"/>
  <c r="B5439" i="87"/>
  <c r="C5439" i="87"/>
  <c r="C5440" i="87"/>
  <c r="B5441" i="87"/>
  <c r="C5441" i="87"/>
  <c r="C5442" i="87"/>
  <c r="C5443" i="87"/>
  <c r="C5445" i="87"/>
  <c r="C5446" i="87"/>
  <c r="C5447" i="87"/>
  <c r="C5448" i="87"/>
  <c r="C5449" i="87"/>
  <c r="B5452" i="87"/>
  <c r="C5452" i="87"/>
  <c r="C5453" i="87"/>
  <c r="B5454" i="87"/>
  <c r="C5454" i="87"/>
  <c r="B5455" i="87"/>
  <c r="C5455" i="87"/>
  <c r="B5457" i="87"/>
  <c r="C5457" i="87"/>
  <c r="B5458" i="87"/>
  <c r="C5458" i="87"/>
  <c r="B5459" i="87"/>
  <c r="C5459" i="87"/>
  <c r="B5460" i="87"/>
  <c r="C5460" i="87"/>
  <c r="B5462" i="87"/>
  <c r="C5462" i="87"/>
  <c r="B5463" i="87"/>
  <c r="C5463" i="87"/>
  <c r="B5465" i="87"/>
  <c r="C5465" i="87"/>
  <c r="B5466" i="87"/>
  <c r="C5466" i="87"/>
  <c r="B5467" i="87"/>
  <c r="C5467" i="87"/>
  <c r="B5468" i="87"/>
  <c r="C5468" i="87"/>
  <c r="B5471" i="87"/>
  <c r="C5471" i="87"/>
  <c r="B5472" i="87"/>
  <c r="C5472" i="87"/>
  <c r="C5473" i="87"/>
  <c r="C5474" i="87"/>
  <c r="C5475" i="87"/>
  <c r="C5476" i="87"/>
  <c r="C5478" i="87"/>
  <c r="C5479" i="87"/>
  <c r="C5481" i="87"/>
  <c r="C5482" i="87"/>
  <c r="C5483" i="87"/>
  <c r="C5484" i="87"/>
  <c r="C5485" i="87"/>
  <c r="C5486" i="87"/>
  <c r="C5488" i="87"/>
  <c r="C5489" i="87"/>
  <c r="C5490" i="87"/>
  <c r="C5491" i="87"/>
  <c r="C5492" i="87"/>
  <c r="C5493" i="87"/>
  <c r="C5494" i="87"/>
  <c r="B5496" i="87"/>
  <c r="C5496" i="87"/>
  <c r="C5497" i="87"/>
  <c r="B5498" i="87"/>
  <c r="C5498" i="87"/>
  <c r="B5499" i="87"/>
  <c r="C5499" i="87"/>
  <c r="B5501" i="87"/>
  <c r="C5501" i="87"/>
  <c r="B5502" i="87"/>
  <c r="C5502" i="87"/>
  <c r="B5503" i="87"/>
  <c r="C5503" i="87"/>
  <c r="B5504" i="87"/>
  <c r="C5504" i="87"/>
  <c r="B5506" i="87"/>
  <c r="C5506" i="87"/>
  <c r="B5507" i="87"/>
  <c r="C5507" i="87"/>
  <c r="B5508" i="87"/>
  <c r="C5508" i="87"/>
  <c r="B5509" i="87"/>
  <c r="C5509" i="87"/>
  <c r="B5510" i="87"/>
  <c r="C5510" i="87"/>
  <c r="B5511" i="87"/>
  <c r="C5511" i="87"/>
  <c r="B5512" i="87"/>
  <c r="C5512" i="87"/>
  <c r="B5513" i="87"/>
  <c r="C5513" i="87"/>
  <c r="B5514" i="87"/>
  <c r="C5514" i="87"/>
  <c r="B5515" i="87"/>
  <c r="C5515" i="87"/>
  <c r="B5516" i="87"/>
  <c r="C5516" i="87"/>
  <c r="B5517" i="87"/>
  <c r="C5517" i="87"/>
  <c r="B5518" i="87"/>
  <c r="C5518" i="87"/>
  <c r="B5519" i="87"/>
  <c r="C5519" i="87"/>
  <c r="B5520" i="87"/>
  <c r="C5520" i="87"/>
  <c r="B5521" i="87"/>
  <c r="C5521" i="87"/>
  <c r="B5523" i="87"/>
  <c r="C5523" i="87"/>
  <c r="B5524" i="87"/>
  <c r="C5524" i="87"/>
  <c r="B5526" i="87"/>
  <c r="C5526" i="87"/>
  <c r="B5527" i="87"/>
  <c r="C5527" i="87"/>
  <c r="B5528" i="87"/>
  <c r="C5528" i="87"/>
  <c r="B5529" i="87"/>
  <c r="C5529" i="87"/>
  <c r="B5532" i="87"/>
  <c r="C5532" i="87"/>
  <c r="B5533" i="87"/>
  <c r="C5533" i="87"/>
  <c r="B5534" i="87"/>
  <c r="C5534" i="87"/>
  <c r="B5536" i="87"/>
  <c r="C5536" i="87"/>
  <c r="B5537" i="87"/>
  <c r="C5537" i="87"/>
  <c r="C5538" i="87"/>
  <c r="C5539" i="87"/>
  <c r="C5540" i="87"/>
  <c r="C5541" i="87"/>
  <c r="B5543" i="87"/>
  <c r="C5543" i="87"/>
  <c r="B5544" i="87"/>
  <c r="C5544" i="87"/>
  <c r="B5545" i="87"/>
  <c r="C5545" i="87"/>
  <c r="C5546" i="87"/>
  <c r="B5547" i="87"/>
  <c r="C5547" i="87"/>
  <c r="C5548" i="87"/>
  <c r="B5549" i="87"/>
  <c r="C5549" i="87"/>
  <c r="C5550" i="87"/>
  <c r="C5551" i="87"/>
  <c r="B5552" i="87"/>
  <c r="C5552" i="87"/>
  <c r="C5553" i="87"/>
  <c r="C5554" i="87"/>
  <c r="C5555" i="87"/>
  <c r="C5556" i="87"/>
  <c r="B5558" i="87"/>
  <c r="C5558" i="87"/>
  <c r="C5559" i="87"/>
  <c r="B5560" i="87"/>
  <c r="C5560" i="87"/>
  <c r="B5562" i="87"/>
  <c r="C5562" i="87"/>
  <c r="C5563" i="87"/>
  <c r="C5564" i="87"/>
  <c r="C5565" i="87"/>
  <c r="C5566" i="87"/>
  <c r="C5567" i="87"/>
  <c r="B5568" i="87"/>
  <c r="C5568" i="87"/>
  <c r="C5569" i="87"/>
  <c r="B5570" i="87"/>
  <c r="C5570" i="87"/>
  <c r="C5571" i="87"/>
  <c r="C5572" i="87"/>
  <c r="C5573" i="87"/>
  <c r="C5574" i="87"/>
  <c r="C5575" i="87"/>
  <c r="C5576" i="87"/>
  <c r="C5577" i="87"/>
  <c r="C5578" i="87"/>
  <c r="C5579" i="87"/>
  <c r="C5580" i="87"/>
  <c r="C5581" i="87"/>
  <c r="C5582" i="87"/>
  <c r="C5583" i="87"/>
  <c r="C5584" i="87"/>
  <c r="C5585" i="87"/>
  <c r="C5586" i="87"/>
  <c r="C5588" i="87"/>
  <c r="C5589" i="87"/>
  <c r="C5590" i="87"/>
  <c r="C5591" i="87"/>
  <c r="C5592" i="87"/>
  <c r="C5593" i="87"/>
  <c r="C5594" i="87"/>
  <c r="C5595" i="87"/>
  <c r="B5597" i="87"/>
  <c r="C5597" i="87"/>
  <c r="C5599" i="87"/>
  <c r="C5600" i="87"/>
  <c r="B5602" i="87"/>
  <c r="C5602" i="87"/>
  <c r="C5603" i="87"/>
  <c r="C5604" i="87"/>
  <c r="C5605" i="87"/>
  <c r="C5606" i="87"/>
  <c r="B5607" i="87"/>
  <c r="C5607" i="87"/>
  <c r="B5608" i="87"/>
  <c r="C5608" i="87"/>
  <c r="C5609" i="87"/>
  <c r="C5610" i="87"/>
  <c r="C5611" i="87"/>
  <c r="C5612" i="87"/>
  <c r="C5613" i="87"/>
  <c r="C5614" i="87"/>
  <c r="B5615" i="87"/>
  <c r="C5615" i="87"/>
  <c r="B5616" i="87"/>
  <c r="C5616" i="87"/>
  <c r="C5617" i="87"/>
  <c r="C5618" i="87"/>
  <c r="C5619" i="87"/>
  <c r="C5621" i="87"/>
  <c r="C5622" i="87"/>
  <c r="C5623" i="87"/>
  <c r="C5624" i="87"/>
  <c r="C5625" i="87"/>
  <c r="C5626" i="87"/>
  <c r="C5627" i="87"/>
  <c r="C5628" i="87"/>
  <c r="C5629" i="87"/>
  <c r="C5630" i="87"/>
  <c r="C5631" i="87"/>
  <c r="C5632" i="87"/>
  <c r="C5633" i="87"/>
  <c r="B5634" i="87"/>
  <c r="C5634" i="87"/>
  <c r="B5635" i="87"/>
  <c r="C5635" i="87"/>
  <c r="C5636" i="87"/>
  <c r="C5637" i="87"/>
  <c r="B5638" i="87"/>
  <c r="C5638" i="87"/>
  <c r="B5639" i="87"/>
  <c r="C5639" i="87"/>
  <c r="B5640" i="87"/>
  <c r="C5640" i="87"/>
  <c r="C5641" i="87"/>
  <c r="C5642" i="87"/>
  <c r="C5643" i="87"/>
  <c r="C5644" i="87"/>
  <c r="C5645" i="87"/>
  <c r="C5647" i="87"/>
  <c r="B5648" i="87"/>
  <c r="C5648" i="87"/>
  <c r="C5649" i="87"/>
  <c r="C5650" i="87"/>
  <c r="B5651" i="87"/>
  <c r="C5651" i="87"/>
  <c r="C5652" i="87"/>
  <c r="B5653" i="87"/>
  <c r="C5653" i="87"/>
  <c r="C5654" i="87"/>
  <c r="C5655" i="87"/>
  <c r="C5657" i="87"/>
  <c r="C5658" i="87"/>
  <c r="C5659" i="87"/>
  <c r="C5660" i="87"/>
  <c r="C5661" i="87"/>
  <c r="B5664" i="87"/>
  <c r="C5664" i="87"/>
  <c r="B5665" i="87"/>
  <c r="C5665" i="87"/>
  <c r="B5666" i="87"/>
  <c r="C5666" i="87"/>
  <c r="B5667" i="87"/>
  <c r="C5667" i="87"/>
  <c r="B5669" i="87"/>
  <c r="C5669" i="87"/>
  <c r="B5670" i="87"/>
  <c r="C5670" i="87"/>
  <c r="B5671" i="87"/>
  <c r="C5671" i="87"/>
  <c r="B5672" i="87"/>
  <c r="C5672" i="87"/>
  <c r="B5674" i="87"/>
  <c r="C5674" i="87"/>
  <c r="B5675" i="87"/>
  <c r="C5675" i="87"/>
  <c r="B5677" i="87"/>
  <c r="C5677" i="87"/>
  <c r="B5678" i="87"/>
  <c r="C5678" i="87"/>
  <c r="B5679" i="87"/>
  <c r="C5679" i="87"/>
  <c r="B5681" i="87"/>
  <c r="C5681" i="87"/>
  <c r="B5682" i="87"/>
  <c r="C5682" i="87"/>
  <c r="B5683" i="87"/>
  <c r="C5683" i="87"/>
  <c r="B5685" i="87"/>
  <c r="C5685" i="87"/>
  <c r="B5686" i="87"/>
  <c r="C5686" i="87"/>
  <c r="C5687" i="87"/>
  <c r="C5688" i="87"/>
  <c r="C5689" i="87"/>
  <c r="C5690" i="87"/>
  <c r="B5692" i="87"/>
  <c r="C5692" i="87"/>
  <c r="C5693" i="87"/>
  <c r="C5694" i="87"/>
  <c r="C5696" i="87"/>
  <c r="B5697" i="87"/>
  <c r="C5697" i="87"/>
  <c r="B5698" i="87"/>
  <c r="C5698" i="87"/>
  <c r="B5700" i="87"/>
  <c r="C5700" i="87"/>
  <c r="C5701" i="87"/>
  <c r="C5702" i="87"/>
  <c r="C5703" i="87"/>
  <c r="C5704" i="87"/>
  <c r="C5705" i="87"/>
  <c r="B5706" i="87"/>
  <c r="C5706" i="87"/>
  <c r="C5707" i="87"/>
  <c r="B5708" i="87"/>
  <c r="C5708" i="87"/>
  <c r="C5709" i="87"/>
  <c r="C5710" i="87"/>
  <c r="C5711" i="87"/>
  <c r="C5712" i="87"/>
  <c r="C5714" i="87"/>
  <c r="C5715" i="87"/>
  <c r="C5716" i="87"/>
  <c r="C5717" i="87"/>
  <c r="C5718" i="87"/>
  <c r="C5719" i="87"/>
  <c r="C5720" i="87"/>
  <c r="B5722" i="87"/>
  <c r="C5722" i="87"/>
  <c r="C5724" i="87"/>
  <c r="C5725" i="87"/>
  <c r="C5726" i="87"/>
  <c r="B5728" i="87"/>
  <c r="C5728" i="87"/>
  <c r="C5729" i="87"/>
  <c r="C5730" i="87"/>
  <c r="C5731" i="87"/>
  <c r="C5732" i="87"/>
  <c r="B5733" i="87"/>
  <c r="C5733" i="87"/>
  <c r="B5734" i="87"/>
  <c r="C5734" i="87"/>
  <c r="C5735" i="87"/>
  <c r="C5736" i="87"/>
  <c r="C5737" i="87"/>
  <c r="C5738" i="87"/>
  <c r="C5739" i="87"/>
  <c r="C5740" i="87"/>
  <c r="B5741" i="87"/>
  <c r="C5741" i="87"/>
  <c r="B5742" i="87"/>
  <c r="C5742" i="87"/>
  <c r="C5743" i="87"/>
  <c r="C5744" i="87"/>
  <c r="C5745" i="87"/>
  <c r="C5747" i="87"/>
  <c r="C5748" i="87"/>
  <c r="C5749" i="87"/>
  <c r="C5750" i="87"/>
  <c r="C5751" i="87"/>
  <c r="C5752" i="87"/>
  <c r="C5753" i="87"/>
  <c r="C5754" i="87"/>
  <c r="C5755" i="87"/>
  <c r="C5756" i="87"/>
  <c r="C5757" i="87"/>
  <c r="C5758" i="87"/>
  <c r="C5759" i="87"/>
  <c r="B5760" i="87"/>
  <c r="C5760" i="87"/>
  <c r="B5761" i="87"/>
  <c r="C5761" i="87"/>
  <c r="C5762" i="87"/>
  <c r="C5763" i="87"/>
  <c r="B5764" i="87"/>
  <c r="C5764" i="87"/>
  <c r="B5765" i="87"/>
  <c r="C5765" i="87"/>
  <c r="B5766" i="87"/>
  <c r="C5766" i="87"/>
  <c r="C5767" i="87"/>
  <c r="C5768" i="87"/>
  <c r="C5769" i="87"/>
  <c r="C5770" i="87"/>
  <c r="C5771" i="87"/>
  <c r="C5773" i="87"/>
  <c r="C5774" i="87"/>
  <c r="C5775" i="87"/>
  <c r="C5776" i="87"/>
  <c r="C5777" i="87"/>
  <c r="C5778" i="87"/>
  <c r="C5779" i="87"/>
  <c r="C5780" i="87"/>
  <c r="C5781" i="87"/>
  <c r="C5782" i="87"/>
  <c r="C5783" i="87"/>
  <c r="C5784" i="87"/>
  <c r="C5785" i="87"/>
  <c r="C5786" i="87"/>
  <c r="B5787" i="87"/>
  <c r="C5787" i="87"/>
  <c r="C5788" i="87"/>
  <c r="C5789" i="87"/>
  <c r="C5791" i="87"/>
  <c r="C5792" i="87"/>
  <c r="C5793" i="87"/>
  <c r="C5794" i="87"/>
  <c r="C5795" i="87"/>
  <c r="B5796" i="87"/>
  <c r="C5796" i="87"/>
  <c r="C5797" i="87"/>
  <c r="B5798" i="87"/>
  <c r="C5798" i="87"/>
  <c r="C5799" i="87"/>
  <c r="C5800" i="87"/>
  <c r="B5801" i="87"/>
  <c r="C5801" i="87"/>
  <c r="C5802" i="87"/>
  <c r="B5803" i="87"/>
  <c r="C5803" i="87"/>
  <c r="C5804" i="87"/>
  <c r="C5805" i="87"/>
  <c r="C5807" i="87"/>
  <c r="C5808" i="87"/>
  <c r="C5809" i="87"/>
  <c r="C5810" i="87"/>
  <c r="C5811" i="87"/>
  <c r="B5814" i="87"/>
  <c r="C5814" i="87"/>
  <c r="B5815" i="87"/>
  <c r="C5815" i="87"/>
  <c r="B5817" i="87"/>
  <c r="C5817" i="87"/>
  <c r="B5818" i="87"/>
  <c r="C5818" i="87"/>
  <c r="B5819" i="87"/>
  <c r="C5819" i="87"/>
  <c r="B5820" i="87"/>
  <c r="C5820" i="87"/>
  <c r="B5822" i="87"/>
  <c r="C5822" i="87"/>
  <c r="B5823" i="87"/>
  <c r="C5823" i="87"/>
  <c r="B5825" i="87"/>
  <c r="C5825" i="87"/>
  <c r="B5826" i="87"/>
  <c r="C5826" i="87"/>
  <c r="B5827" i="87"/>
  <c r="C5827" i="87"/>
  <c r="B5828" i="87"/>
  <c r="C5828" i="87"/>
  <c r="B5830" i="87"/>
  <c r="C5830" i="87"/>
  <c r="B5831" i="87"/>
  <c r="C5831" i="87"/>
  <c r="C5832" i="87"/>
  <c r="C5833" i="87"/>
  <c r="C5834" i="87"/>
  <c r="C5835" i="87"/>
  <c r="C5837" i="87"/>
  <c r="C5838" i="87"/>
  <c r="C5839" i="87"/>
  <c r="C5840" i="87"/>
  <c r="C5841" i="87"/>
  <c r="C5843" i="87"/>
  <c r="C5844" i="87"/>
  <c r="C5845" i="87"/>
  <c r="C5846" i="87"/>
  <c r="C5847" i="87"/>
  <c r="C5848" i="87"/>
  <c r="B5850" i="87"/>
  <c r="C5850" i="87"/>
  <c r="C5852" i="87"/>
  <c r="C5853" i="87"/>
  <c r="C5854" i="87"/>
  <c r="C5855" i="87"/>
  <c r="C5856" i="87"/>
  <c r="B5859" i="87"/>
  <c r="C5859" i="87"/>
  <c r="B5860" i="87"/>
  <c r="C5860" i="87"/>
  <c r="B5862" i="87"/>
  <c r="C5862" i="87"/>
  <c r="B5863" i="87"/>
  <c r="C5863" i="87"/>
  <c r="B5864" i="87"/>
  <c r="C5864" i="87"/>
  <c r="B5865" i="87"/>
  <c r="C5865" i="87"/>
  <c r="B5867" i="87"/>
  <c r="C5867" i="87"/>
  <c r="B5868" i="87"/>
  <c r="C5868" i="87"/>
  <c r="B5870" i="87"/>
  <c r="C5870" i="87"/>
  <c r="C5871" i="87"/>
  <c r="B5872" i="87"/>
  <c r="C5872" i="87"/>
  <c r="C5874" i="87"/>
  <c r="C5875" i="87"/>
  <c r="C5876" i="87"/>
  <c r="C5877" i="87"/>
  <c r="C5878" i="87"/>
  <c r="C5879" i="87"/>
  <c r="C5880" i="87"/>
  <c r="C5881" i="87"/>
  <c r="C5882" i="87"/>
  <c r="C5883" i="87"/>
  <c r="C5884" i="87"/>
  <c r="C5885" i="87"/>
  <c r="C5886" i="87"/>
  <c r="C5887" i="87"/>
  <c r="C5888" i="87"/>
  <c r="C5890" i="87"/>
  <c r="C5891" i="87"/>
  <c r="C5892" i="87"/>
  <c r="C5893" i="87"/>
  <c r="C5894" i="87"/>
  <c r="C5895" i="87"/>
  <c r="C5896" i="87"/>
  <c r="C5897" i="87"/>
  <c r="C5898" i="87"/>
  <c r="C5899" i="87"/>
  <c r="C5900" i="87"/>
  <c r="C5901" i="87"/>
  <c r="C5902" i="87"/>
  <c r="C5903" i="87"/>
  <c r="C5904" i="87"/>
  <c r="C5905" i="87"/>
  <c r="C5906" i="87"/>
  <c r="C5907" i="87"/>
  <c r="C5908" i="87"/>
  <c r="C5909" i="87"/>
  <c r="C5910" i="87"/>
  <c r="C5911" i="87"/>
  <c r="C5912" i="87"/>
  <c r="C5913" i="87"/>
  <c r="C5914" i="87"/>
  <c r="C5915" i="87"/>
  <c r="C5916" i="87"/>
  <c r="C5917" i="87"/>
  <c r="C5918" i="87"/>
  <c r="C5919" i="87"/>
  <c r="C5920" i="87"/>
  <c r="C5921" i="87"/>
  <c r="C5922" i="87"/>
  <c r="C5923" i="87"/>
  <c r="C5924" i="87"/>
  <c r="C5925" i="87"/>
  <c r="C5926" i="87"/>
  <c r="C5927" i="87"/>
  <c r="B5928" i="87"/>
  <c r="C5928" i="87"/>
  <c r="B5929" i="87"/>
  <c r="C5929" i="87"/>
  <c r="B5931" i="87"/>
  <c r="C5931" i="87"/>
  <c r="B5932" i="87"/>
  <c r="C5932" i="87"/>
  <c r="B5933" i="87"/>
  <c r="C5933" i="87"/>
  <c r="B5934" i="87"/>
  <c r="C5934" i="87"/>
  <c r="B5936" i="87"/>
  <c r="C5936" i="87"/>
  <c r="B5937" i="87"/>
  <c r="C5937" i="87"/>
  <c r="B5939" i="87"/>
  <c r="C5939" i="87"/>
  <c r="B5940" i="87"/>
  <c r="C5940" i="87"/>
  <c r="B5941" i="87"/>
  <c r="C5941" i="87"/>
  <c r="B5943" i="87"/>
  <c r="C5943" i="87"/>
  <c r="B5944" i="87"/>
  <c r="C5944" i="87"/>
  <c r="C5945" i="87"/>
  <c r="C5946" i="87"/>
  <c r="C5947" i="87"/>
  <c r="C5948" i="87"/>
  <c r="C5950" i="87"/>
  <c r="C5951" i="87"/>
  <c r="C5952" i="87"/>
  <c r="C5953" i="87"/>
  <c r="C5954" i="87"/>
  <c r="C5955" i="87"/>
  <c r="C5956" i="87"/>
  <c r="C5958" i="87"/>
  <c r="C5960" i="87"/>
  <c r="C5961" i="87"/>
  <c r="C5962" i="87"/>
  <c r="C5963" i="87"/>
  <c r="C5964" i="87"/>
  <c r="C5970" i="87"/>
  <c r="C5972" i="87"/>
  <c r="C5973" i="87"/>
  <c r="B5974" i="87"/>
  <c r="C5974" i="87"/>
  <c r="C5976" i="87"/>
  <c r="C5977" i="87"/>
  <c r="C5978" i="87"/>
  <c r="C5979" i="87"/>
  <c r="C5980" i="87"/>
  <c r="B5982" i="87"/>
  <c r="C5982" i="87"/>
  <c r="B5983" i="87"/>
  <c r="C5983" i="87"/>
  <c r="B5984" i="87"/>
  <c r="C5984" i="87"/>
  <c r="B5989" i="87"/>
  <c r="C5989" i="87"/>
  <c r="B5996" i="87"/>
  <c r="C5996" i="87"/>
  <c r="B5997" i="87"/>
  <c r="C5997" i="87"/>
  <c r="B5998" i="87"/>
  <c r="C5998" i="87"/>
  <c r="B5999" i="87"/>
  <c r="C5999" i="87"/>
  <c r="B6000" i="87"/>
  <c r="C6000" i="87"/>
  <c r="B6001" i="87"/>
  <c r="C6001" i="87"/>
  <c r="B6006" i="87"/>
  <c r="C6006" i="87"/>
  <c r="B6007" i="87"/>
  <c r="C6007" i="87"/>
  <c r="B6008" i="87"/>
  <c r="C6008" i="87"/>
  <c r="B6009" i="87"/>
  <c r="C6009" i="87"/>
  <c r="B6010" i="87"/>
  <c r="C6010" i="87"/>
  <c r="B6012" i="87"/>
  <c r="C6012" i="87"/>
  <c r="B6013" i="87"/>
  <c r="C6013" i="87"/>
  <c r="B6015" i="87"/>
  <c r="C6015" i="87"/>
  <c r="B6016" i="87"/>
  <c r="C6016" i="87"/>
  <c r="B6017" i="87"/>
  <c r="C6017" i="87"/>
  <c r="B6018" i="87"/>
  <c r="C6018" i="87"/>
  <c r="B6019" i="87"/>
  <c r="C6019" i="87"/>
  <c r="B6020" i="87"/>
  <c r="C6020" i="87"/>
  <c r="B6021" i="87"/>
  <c r="C6021" i="87"/>
  <c r="B6022" i="87"/>
  <c r="C6022" i="87"/>
  <c r="B6023" i="87"/>
  <c r="C6023" i="87"/>
  <c r="B6024" i="87"/>
  <c r="C6024" i="87"/>
  <c r="B6025" i="87"/>
  <c r="C6025" i="87"/>
  <c r="B6026" i="87"/>
  <c r="C6026" i="87"/>
  <c r="C6027" i="87"/>
  <c r="B6028" i="87"/>
  <c r="C6028" i="87"/>
  <c r="B6029" i="87"/>
  <c r="C6029" i="87"/>
  <c r="B6030" i="87"/>
  <c r="C6030" i="87"/>
  <c r="B6031" i="87"/>
  <c r="C6031" i="87"/>
  <c r="B6032" i="87"/>
  <c r="C6032" i="87"/>
  <c r="B6033" i="87"/>
  <c r="C6033" i="87"/>
  <c r="B6034" i="87"/>
  <c r="C6034" i="87"/>
  <c r="B6035" i="87"/>
  <c r="C6035" i="87"/>
  <c r="B6036" i="87"/>
  <c r="C6036" i="87"/>
  <c r="B6037" i="87"/>
  <c r="C6037" i="87"/>
  <c r="B6041" i="87"/>
  <c r="C6041" i="87"/>
  <c r="B6043" i="87"/>
  <c r="C6043" i="87"/>
  <c r="B6044" i="87"/>
  <c r="C6044" i="87"/>
  <c r="B6045" i="87"/>
  <c r="C6045" i="87"/>
  <c r="B6046" i="87"/>
  <c r="C6046" i="87"/>
  <c r="B6047" i="87"/>
  <c r="C6047" i="87"/>
  <c r="B6048" i="87"/>
  <c r="C6048" i="87"/>
  <c r="B6049" i="87"/>
  <c r="C6049" i="87"/>
  <c r="B6050" i="87"/>
  <c r="C6050" i="87"/>
  <c r="B6051" i="87"/>
  <c r="C6051" i="87"/>
  <c r="B6052" i="87"/>
  <c r="C6052" i="87"/>
  <c r="B6057" i="87"/>
  <c r="C6057" i="87"/>
  <c r="B6058" i="87"/>
  <c r="C6058" i="87"/>
  <c r="B6062" i="87"/>
  <c r="C6062" i="87"/>
  <c r="B6063" i="87"/>
  <c r="C6063" i="87"/>
  <c r="B6064" i="87"/>
  <c r="C6064" i="87"/>
  <c r="B6065" i="87"/>
  <c r="C6065" i="87"/>
  <c r="B6067" i="87"/>
  <c r="C6067" i="87"/>
  <c r="B6068" i="87"/>
  <c r="C6068" i="87"/>
  <c r="B6069" i="87"/>
  <c r="C6069" i="87"/>
  <c r="B6070" i="87"/>
  <c r="C6070" i="87"/>
  <c r="B6072" i="87"/>
  <c r="C6072" i="87"/>
  <c r="B6073" i="87"/>
  <c r="C6073" i="87"/>
  <c r="B6074" i="87"/>
  <c r="C6074" i="87"/>
  <c r="B6075" i="87"/>
  <c r="C6075" i="87"/>
  <c r="B6076" i="87"/>
  <c r="C6076" i="87"/>
  <c r="B6077" i="87"/>
  <c r="C6077" i="87"/>
  <c r="B6078" i="87"/>
  <c r="C6078" i="87"/>
  <c r="B6079" i="87"/>
  <c r="C6079" i="87"/>
  <c r="B6080" i="87"/>
  <c r="C6080" i="87"/>
  <c r="B6081" i="87"/>
  <c r="C6081" i="87"/>
  <c r="B6082" i="87"/>
  <c r="C6082" i="87"/>
  <c r="B6083" i="87"/>
  <c r="C6083" i="87"/>
  <c r="B6085" i="87"/>
  <c r="C6085" i="87"/>
  <c r="B6086" i="87"/>
  <c r="C6086" i="87"/>
  <c r="B6087" i="87"/>
  <c r="C6087" i="87"/>
  <c r="B6088" i="87"/>
  <c r="C6088" i="87"/>
  <c r="B6089" i="87"/>
  <c r="C6089" i="87"/>
  <c r="B6090" i="87"/>
  <c r="C6090" i="87"/>
  <c r="B6091" i="87"/>
  <c r="C6091" i="87"/>
  <c r="B6092" i="87"/>
  <c r="C6092" i="87"/>
  <c r="B6093" i="87"/>
  <c r="C6093" i="87"/>
  <c r="B6094" i="87"/>
  <c r="C6094" i="87"/>
  <c r="B6095" i="87"/>
  <c r="C6095" i="87"/>
  <c r="B6096" i="87"/>
  <c r="C6096" i="87"/>
  <c r="B6097" i="87"/>
  <c r="C6097" i="87"/>
  <c r="B6098" i="87"/>
  <c r="C6098" i="87"/>
  <c r="B6099" i="87"/>
  <c r="C6099" i="87"/>
  <c r="B6100" i="87"/>
  <c r="C6100" i="87"/>
  <c r="B6101" i="87"/>
  <c r="C6101" i="87"/>
  <c r="B6102" i="87"/>
  <c r="C6102" i="87"/>
  <c r="B6103" i="87"/>
  <c r="C6103" i="87"/>
  <c r="B6104" i="87"/>
  <c r="C6104" i="87"/>
  <c r="B6105" i="87"/>
  <c r="C6105" i="87"/>
  <c r="B6106" i="87"/>
  <c r="C6106" i="87"/>
  <c r="B6107" i="87"/>
  <c r="C6107" i="87"/>
  <c r="B6108" i="87"/>
  <c r="C6108" i="87"/>
  <c r="B6109" i="87"/>
  <c r="C6109" i="87"/>
  <c r="B6110" i="87"/>
  <c r="C6110" i="87"/>
  <c r="B6111" i="87"/>
  <c r="C6111" i="87"/>
  <c r="B6112" i="87"/>
  <c r="C6112" i="87"/>
  <c r="B6113" i="87"/>
  <c r="C6113" i="87"/>
  <c r="B6114" i="87"/>
  <c r="C6114" i="87"/>
  <c r="B6115" i="87"/>
  <c r="C6115" i="87"/>
  <c r="B6116" i="87"/>
  <c r="C6116" i="87"/>
  <c r="B6117" i="87"/>
  <c r="C6117" i="87"/>
  <c r="B6118" i="87"/>
  <c r="C6118" i="87"/>
  <c r="B6119" i="87"/>
  <c r="C6119" i="87"/>
  <c r="B6120" i="87"/>
  <c r="C6120" i="87"/>
  <c r="B6121" i="87"/>
  <c r="C6121" i="87"/>
  <c r="B6122" i="87"/>
  <c r="C6122" i="87"/>
  <c r="B6123" i="87"/>
  <c r="C6123" i="87"/>
  <c r="B6125" i="87"/>
  <c r="C6125" i="87"/>
  <c r="C6126" i="87"/>
  <c r="B6127" i="87"/>
  <c r="C6127" i="87"/>
  <c r="B6128" i="87"/>
  <c r="C6128" i="87"/>
  <c r="B6130" i="87"/>
  <c r="C6130" i="87"/>
  <c r="B6131" i="87"/>
  <c r="C6131" i="87"/>
  <c r="B6132" i="87"/>
  <c r="C6132" i="87"/>
  <c r="B6133" i="87"/>
  <c r="C6133" i="87"/>
  <c r="B6134" i="87"/>
  <c r="C6134" i="87"/>
  <c r="B6135" i="87"/>
  <c r="C6135" i="87"/>
  <c r="B6136" i="87"/>
  <c r="C6136" i="87"/>
  <c r="B6137" i="87"/>
  <c r="C6137" i="87"/>
  <c r="B6138" i="87"/>
  <c r="C6138" i="87"/>
  <c r="B6139" i="87"/>
  <c r="C6139" i="87"/>
  <c r="B6140" i="87"/>
  <c r="C6140" i="87"/>
  <c r="B6141" i="87"/>
  <c r="C6141" i="87"/>
  <c r="B6142" i="87"/>
  <c r="C6142" i="87"/>
  <c r="B6143" i="87"/>
  <c r="C6143" i="87"/>
  <c r="B6144" i="87"/>
  <c r="C6144" i="87"/>
  <c r="B6145" i="87"/>
  <c r="C6145" i="87"/>
  <c r="B6146" i="87"/>
  <c r="C6146" i="87"/>
  <c r="B6147" i="87"/>
  <c r="C6147" i="87"/>
  <c r="B6148" i="87"/>
  <c r="C6148" i="87"/>
  <c r="B6149" i="87"/>
  <c r="C6149" i="87"/>
  <c r="B6150" i="87"/>
  <c r="C6150" i="87"/>
  <c r="B6151" i="87"/>
  <c r="C6151" i="87"/>
  <c r="B6152" i="87"/>
  <c r="C6152" i="87"/>
  <c r="B6153" i="87"/>
  <c r="C6153" i="87"/>
  <c r="C6154" i="87"/>
  <c r="C6155" i="87"/>
  <c r="C6156" i="87"/>
  <c r="C6157" i="87"/>
  <c r="C6158" i="87"/>
  <c r="C6159" i="87"/>
  <c r="B6160" i="87"/>
  <c r="C6160" i="87"/>
  <c r="B6161" i="87"/>
  <c r="C6161" i="87"/>
  <c r="B6162" i="87"/>
  <c r="C6162" i="87"/>
  <c r="B6163" i="87"/>
  <c r="C6163" i="87"/>
  <c r="B6164" i="87"/>
  <c r="C6164" i="87"/>
  <c r="B6165" i="87"/>
  <c r="C6165" i="87"/>
  <c r="B6166" i="87"/>
  <c r="C6166" i="87"/>
  <c r="B6167" i="87"/>
  <c r="C6167" i="87"/>
  <c r="B6170" i="87"/>
  <c r="C6170" i="87"/>
  <c r="B6171" i="87"/>
  <c r="C6171" i="87"/>
  <c r="B6173" i="87"/>
  <c r="C6173" i="87"/>
  <c r="B6174" i="87"/>
  <c r="C6174" i="87"/>
  <c r="B6175" i="87"/>
  <c r="C6175" i="87"/>
  <c r="B6176" i="87"/>
  <c r="C6176" i="87"/>
  <c r="B6177" i="87"/>
  <c r="C6177" i="87"/>
  <c r="B6178" i="87"/>
  <c r="C6178" i="87"/>
  <c r="B6179" i="87"/>
  <c r="C6179" i="87"/>
  <c r="B6180" i="87"/>
  <c r="C6180" i="87"/>
  <c r="C6182" i="87"/>
  <c r="C6183" i="87"/>
  <c r="C6184" i="87"/>
  <c r="B6187" i="87"/>
  <c r="C6187" i="87"/>
  <c r="B6188" i="87"/>
  <c r="C6188" i="87"/>
  <c r="B6189" i="87"/>
  <c r="C6189" i="87"/>
  <c r="B6190" i="87"/>
  <c r="C6190" i="87"/>
  <c r="B6191" i="87"/>
  <c r="C6191" i="87"/>
  <c r="B6192" i="87"/>
  <c r="C6192" i="87"/>
  <c r="B6193" i="87"/>
  <c r="C6193" i="87"/>
  <c r="B6194" i="87"/>
  <c r="C6194" i="87"/>
  <c r="B6195" i="87"/>
  <c r="C6195" i="87"/>
  <c r="B6196" i="87"/>
  <c r="C6196" i="87"/>
  <c r="B6198" i="87"/>
  <c r="C6198" i="87"/>
  <c r="B6199" i="87"/>
  <c r="C6199" i="87"/>
  <c r="B6200" i="87"/>
  <c r="C6200" i="87"/>
  <c r="B6201" i="87"/>
  <c r="C6201" i="87"/>
  <c r="B6202" i="87"/>
  <c r="C6202" i="87"/>
  <c r="B6203" i="87"/>
  <c r="C6203" i="87"/>
  <c r="B6204" i="87"/>
  <c r="C6204" i="87"/>
  <c r="B6205" i="87"/>
  <c r="C6205" i="87"/>
  <c r="B6206" i="87"/>
  <c r="C6206" i="87"/>
  <c r="B6207" i="87"/>
  <c r="C6207" i="87"/>
  <c r="B6209" i="87"/>
  <c r="C6209" i="87"/>
  <c r="B6210" i="87"/>
  <c r="C6210" i="87"/>
  <c r="B6211" i="87"/>
  <c r="C6211" i="87"/>
  <c r="B6212" i="87"/>
  <c r="C6212" i="87"/>
  <c r="B6213" i="87"/>
  <c r="C6213" i="87"/>
  <c r="B6214" i="87"/>
  <c r="C6214" i="87"/>
  <c r="B6215" i="87"/>
  <c r="C6215" i="87"/>
  <c r="B6216" i="87"/>
  <c r="C6216" i="87"/>
  <c r="B6217" i="87"/>
  <c r="C6217" i="87"/>
  <c r="B6218" i="87"/>
  <c r="C6218" i="87"/>
  <c r="B6220" i="87"/>
  <c r="C6220" i="87"/>
  <c r="B6221" i="87"/>
  <c r="C6221" i="87"/>
  <c r="B6222" i="87"/>
  <c r="C6222" i="87"/>
  <c r="B6223" i="87"/>
  <c r="C6223" i="87"/>
  <c r="B6224" i="87"/>
  <c r="C6224" i="87"/>
  <c r="B6225" i="87"/>
  <c r="C6225" i="87"/>
  <c r="B6226" i="87"/>
  <c r="C6226" i="87"/>
  <c r="B6227" i="87"/>
  <c r="C6227" i="87"/>
  <c r="B6228" i="87"/>
  <c r="C6228" i="87"/>
  <c r="B6229" i="87"/>
  <c r="C6229" i="87"/>
  <c r="B6230" i="87"/>
  <c r="C6230" i="87"/>
  <c r="B6231" i="87"/>
  <c r="C6231" i="87"/>
  <c r="B6232" i="87"/>
  <c r="C6232" i="87"/>
  <c r="B6233" i="87"/>
  <c r="C6233" i="87"/>
  <c r="B6234" i="87"/>
  <c r="C6234" i="87"/>
  <c r="B6235" i="87"/>
  <c r="C6235" i="87"/>
  <c r="B6236" i="87"/>
  <c r="C6236" i="87"/>
  <c r="B6237" i="87"/>
  <c r="C6237" i="87"/>
  <c r="B6239" i="87"/>
  <c r="C6239" i="87"/>
  <c r="B6240" i="87"/>
  <c r="C6240" i="87"/>
  <c r="B6241" i="87"/>
  <c r="C6241" i="87"/>
  <c r="B6242" i="87"/>
  <c r="C6242" i="87"/>
  <c r="B6244" i="87"/>
  <c r="C6244" i="87"/>
  <c r="B6246" i="87"/>
  <c r="C6246" i="87"/>
  <c r="B6248" i="87"/>
  <c r="C6248" i="87"/>
  <c r="B6250" i="87"/>
  <c r="C6250" i="87"/>
  <c r="B6252" i="87"/>
  <c r="C6252" i="87"/>
  <c r="B6254" i="87"/>
  <c r="C6254" i="87"/>
  <c r="B6256" i="87"/>
  <c r="C6256" i="87"/>
  <c r="B6258" i="87"/>
  <c r="C6258" i="87"/>
  <c r="B6260" i="87"/>
  <c r="C6260" i="87"/>
  <c r="B6262" i="87"/>
  <c r="C6262" i="87"/>
  <c r="B6264" i="87"/>
  <c r="C6264" i="87"/>
  <c r="B6266" i="87"/>
  <c r="C6266" i="87"/>
  <c r="B6270" i="87"/>
  <c r="C6270" i="87"/>
  <c r="B6271" i="87"/>
  <c r="C6271" i="87"/>
  <c r="B6272" i="87"/>
  <c r="C6272" i="87"/>
  <c r="B6273" i="87"/>
  <c r="C6273" i="87"/>
  <c r="B6274" i="87"/>
  <c r="C6274" i="87"/>
  <c r="B6275" i="87"/>
  <c r="C6275" i="87"/>
  <c r="B6276" i="87"/>
  <c r="C6276" i="87"/>
  <c r="B6277" i="87"/>
  <c r="C6277" i="87"/>
  <c r="B6278" i="87"/>
  <c r="C6278" i="87"/>
  <c r="B6279" i="87"/>
  <c r="C6279" i="87"/>
  <c r="B6280" i="87"/>
  <c r="C6280" i="87"/>
  <c r="B6281" i="87"/>
  <c r="C6281" i="87"/>
  <c r="B6284" i="87"/>
  <c r="C6284" i="87"/>
  <c r="B6285" i="87"/>
  <c r="C6285" i="87"/>
  <c r="B6286" i="87"/>
  <c r="C6286" i="87"/>
  <c r="B6287" i="87"/>
  <c r="C6287" i="87"/>
  <c r="B6288" i="87"/>
  <c r="C6288" i="87"/>
  <c r="B6289" i="87"/>
  <c r="C6289" i="87"/>
  <c r="B6292" i="87"/>
  <c r="C6292" i="87"/>
  <c r="B6293" i="87"/>
  <c r="C6293" i="87"/>
  <c r="B6294" i="87"/>
  <c r="C6294" i="87"/>
  <c r="B6295" i="87"/>
  <c r="C6295" i="87"/>
  <c r="B6296" i="87"/>
  <c r="C6296" i="87"/>
  <c r="B6297" i="87"/>
  <c r="C6297" i="87"/>
  <c r="B6300" i="87"/>
  <c r="C6300" i="87"/>
  <c r="B6301" i="87"/>
  <c r="C6301" i="87"/>
  <c r="B6302" i="87"/>
  <c r="C6302" i="87"/>
  <c r="B6303" i="87"/>
  <c r="C6303" i="87"/>
  <c r="B6306" i="87"/>
  <c r="C6306" i="87"/>
  <c r="B6307" i="87"/>
  <c r="C6307" i="87"/>
  <c r="B6308" i="87"/>
  <c r="C6308" i="87"/>
  <c r="B6309" i="87"/>
  <c r="C6309" i="87"/>
  <c r="B6310" i="87"/>
  <c r="C6310" i="87"/>
  <c r="B6311" i="87"/>
  <c r="C6311" i="87"/>
  <c r="B6312" i="87"/>
  <c r="C6312" i="87"/>
  <c r="B6313" i="87"/>
  <c r="C6313" i="87"/>
  <c r="B6314" i="87"/>
  <c r="C6314" i="87"/>
  <c r="B6315" i="87"/>
  <c r="C6315" i="87"/>
  <c r="B6316" i="87"/>
  <c r="C6316" i="87"/>
  <c r="B6317" i="87"/>
  <c r="C6317" i="87"/>
  <c r="B6320" i="87"/>
  <c r="C6320" i="87"/>
  <c r="B6321" i="87"/>
  <c r="C6321" i="87"/>
  <c r="B6322" i="87"/>
  <c r="C6322" i="87"/>
  <c r="B6323" i="87"/>
  <c r="C6323" i="87"/>
  <c r="B6324" i="87"/>
  <c r="C6324" i="87"/>
  <c r="B6325" i="87"/>
  <c r="C6325" i="87"/>
  <c r="B6326" i="87"/>
  <c r="C6326" i="87"/>
  <c r="B6327" i="87"/>
  <c r="C6327" i="87"/>
  <c r="B6328" i="87"/>
  <c r="C6328" i="87"/>
  <c r="B6329" i="87"/>
  <c r="C6329" i="87"/>
  <c r="B6332" i="87"/>
  <c r="C6332" i="87"/>
  <c r="B6333" i="87"/>
  <c r="C6333" i="87"/>
  <c r="B6336" i="87"/>
  <c r="C6336" i="87"/>
  <c r="B6337" i="87"/>
  <c r="C6337" i="87"/>
  <c r="B6338" i="87"/>
  <c r="C6338" i="87"/>
  <c r="B6340" i="87"/>
  <c r="C6340" i="87"/>
  <c r="B6342" i="87"/>
  <c r="C6342" i="87"/>
  <c r="B6344" i="87"/>
  <c r="C6344" i="87"/>
  <c r="B6346" i="87"/>
  <c r="C6346" i="87"/>
  <c r="B6348" i="87"/>
  <c r="C6348" i="87"/>
  <c r="B6350" i="87"/>
  <c r="C6350" i="87"/>
  <c r="B6352" i="87"/>
  <c r="C6352" i="87"/>
  <c r="B6354" i="87"/>
  <c r="C6354" i="87"/>
  <c r="B6356" i="87"/>
  <c r="C6356" i="87"/>
  <c r="B6358" i="87"/>
  <c r="C6358" i="87"/>
  <c r="B6360" i="87"/>
  <c r="C6360" i="87"/>
  <c r="B6362" i="87"/>
  <c r="C6362" i="87"/>
  <c r="B6364" i="87"/>
  <c r="C6364" i="87"/>
  <c r="B6365" i="87"/>
  <c r="C6365" i="87"/>
  <c r="B6367" i="87"/>
  <c r="C6367" i="87"/>
  <c r="B6370" i="87"/>
  <c r="C6370" i="87"/>
  <c r="B6371" i="87"/>
  <c r="C6371" i="87"/>
  <c r="B6372" i="87"/>
  <c r="C6372" i="87"/>
  <c r="B6373" i="87"/>
  <c r="C6373" i="87"/>
  <c r="B6374" i="87"/>
  <c r="C6374" i="87"/>
  <c r="B6375" i="87"/>
  <c r="C6375" i="87"/>
  <c r="B6376" i="87"/>
  <c r="C6376" i="87"/>
  <c r="B6377" i="87"/>
  <c r="C6377" i="87"/>
  <c r="B6378" i="87"/>
  <c r="C6378" i="87"/>
  <c r="B6379" i="87"/>
  <c r="C6379" i="87"/>
  <c r="B6380" i="87"/>
  <c r="C6380" i="87"/>
  <c r="B6383" i="87"/>
  <c r="C6383" i="87"/>
  <c r="B6384" i="87"/>
  <c r="C6384" i="87"/>
  <c r="B6387" i="87"/>
  <c r="C6387" i="87"/>
  <c r="B6388" i="87"/>
  <c r="C6388" i="87"/>
  <c r="C6391" i="87"/>
  <c r="B6395" i="87"/>
  <c r="C6395" i="87"/>
  <c r="B6396" i="87"/>
  <c r="C6396" i="87"/>
  <c r="B6397" i="87"/>
  <c r="C6397" i="87"/>
  <c r="B6398" i="87"/>
  <c r="C6398" i="87"/>
  <c r="B6399" i="87"/>
  <c r="C6399" i="87"/>
  <c r="B6400" i="87"/>
  <c r="C6400" i="87"/>
  <c r="B6403" i="87"/>
  <c r="C6403" i="87"/>
  <c r="B6404" i="87"/>
  <c r="C6404" i="87"/>
  <c r="B6407" i="87"/>
  <c r="C6407" i="87"/>
  <c r="B6409" i="87"/>
  <c r="C6409" i="87"/>
  <c r="B6411" i="87"/>
  <c r="C6411" i="87"/>
  <c r="B6413" i="87"/>
  <c r="C6413" i="87"/>
  <c r="B6417" i="87"/>
  <c r="C6417" i="87"/>
  <c r="B6419" i="87"/>
  <c r="C6419" i="87"/>
  <c r="B6421" i="87"/>
  <c r="C6421" i="87"/>
  <c r="B6423" i="87"/>
  <c r="C6423" i="87"/>
  <c r="B6425" i="87"/>
  <c r="C6425" i="87"/>
  <c r="B6427" i="87"/>
  <c r="C6427" i="87"/>
  <c r="B6429" i="87"/>
  <c r="C6429" i="87"/>
  <c r="B6431" i="87"/>
  <c r="C6431" i="87"/>
  <c r="B6433" i="87"/>
  <c r="C6433" i="87"/>
  <c r="B6461" i="87"/>
  <c r="C6461" i="87"/>
  <c r="B6462" i="87"/>
  <c r="C6462" i="87"/>
  <c r="B6463" i="87"/>
  <c r="C6463" i="87"/>
  <c r="B6464" i="87"/>
  <c r="C6464" i="87"/>
  <c r="B6466" i="87"/>
  <c r="C6466" i="87"/>
  <c r="C6467" i="87"/>
  <c r="C6468" i="87"/>
  <c r="B6470" i="87"/>
  <c r="C6470" i="87"/>
  <c r="B6471" i="87"/>
  <c r="C6471" i="87"/>
  <c r="B6472" i="87"/>
  <c r="C6472" i="87"/>
  <c r="B6473" i="87"/>
  <c r="C6473" i="87"/>
  <c r="B6474" i="87"/>
  <c r="C6474" i="87"/>
  <c r="B6475" i="87"/>
  <c r="C6475" i="87"/>
  <c r="B6481" i="87"/>
  <c r="C6481" i="87"/>
  <c r="B6482" i="87"/>
  <c r="C6482" i="87"/>
  <c r="B6483" i="87"/>
  <c r="C6483" i="87"/>
  <c r="B6484" i="87"/>
  <c r="C6484" i="87"/>
  <c r="B6485" i="87"/>
  <c r="C6485" i="87"/>
  <c r="B6486" i="87"/>
  <c r="C6486" i="87"/>
  <c r="B6487" i="87"/>
  <c r="C6487" i="87"/>
  <c r="B6488" i="87"/>
  <c r="C6488" i="87"/>
  <c r="B6489" i="87"/>
  <c r="C6489" i="87"/>
  <c r="B6491" i="87"/>
  <c r="C6491" i="87"/>
  <c r="B6492" i="87"/>
  <c r="C6492" i="87"/>
  <c r="B6493" i="87"/>
  <c r="C6493" i="87"/>
  <c r="B6494" i="87"/>
  <c r="C6494" i="87"/>
  <c r="B6495" i="87"/>
  <c r="C6495" i="87"/>
  <c r="B6496" i="87"/>
  <c r="C6496" i="87"/>
  <c r="B6497" i="87"/>
  <c r="C6497" i="87"/>
  <c r="B6498" i="87"/>
  <c r="C6498" i="87"/>
  <c r="B6500" i="87"/>
  <c r="C6500" i="87"/>
  <c r="B6501" i="87"/>
  <c r="C6501" i="87"/>
  <c r="B6502" i="87"/>
  <c r="C6502" i="87"/>
  <c r="B6503" i="87"/>
  <c r="C6503" i="87"/>
  <c r="B6504" i="87"/>
  <c r="C6504" i="87"/>
  <c r="B6505" i="87"/>
  <c r="C6505" i="87"/>
  <c r="B6506" i="87"/>
  <c r="C6506" i="87"/>
  <c r="B6507" i="87"/>
  <c r="C6507" i="87"/>
  <c r="B6509" i="87"/>
  <c r="C6509" i="87"/>
  <c r="B6510" i="87"/>
  <c r="C6510" i="87"/>
  <c r="B6511" i="87"/>
  <c r="C6511" i="87"/>
  <c r="B6512" i="87"/>
  <c r="C6512" i="87"/>
  <c r="B6513" i="87"/>
  <c r="C6513" i="87"/>
  <c r="B6514" i="87"/>
  <c r="C6514" i="87"/>
  <c r="B6515" i="87"/>
  <c r="C6515" i="87"/>
  <c r="B6516" i="87"/>
  <c r="C6516" i="87"/>
  <c r="B6518" i="87"/>
  <c r="C6518" i="87"/>
  <c r="B6519" i="87"/>
  <c r="C6519" i="87"/>
  <c r="B6520" i="87"/>
  <c r="C6520" i="87"/>
  <c r="B6521" i="87"/>
  <c r="C6521" i="87"/>
  <c r="B6522" i="87"/>
  <c r="C6522" i="87"/>
  <c r="B6523" i="87"/>
  <c r="C6523" i="87"/>
  <c r="B6524" i="87"/>
  <c r="C6524" i="87"/>
  <c r="B6525" i="87"/>
  <c r="C6525" i="87"/>
  <c r="B6527" i="87"/>
  <c r="C6527" i="87"/>
  <c r="B6528" i="87"/>
  <c r="C6528" i="87"/>
  <c r="B6529" i="87"/>
  <c r="C6529" i="87"/>
  <c r="B6530" i="87"/>
  <c r="C6530" i="87"/>
  <c r="B6531" i="87"/>
  <c r="C6531" i="87"/>
  <c r="B6532" i="87"/>
  <c r="C6532" i="87"/>
  <c r="B6533" i="87"/>
  <c r="C6533" i="87"/>
  <c r="B6534" i="87"/>
  <c r="C6534" i="87"/>
  <c r="B6536" i="87"/>
  <c r="C6536" i="87"/>
  <c r="B6537" i="87"/>
  <c r="C6537" i="87"/>
  <c r="B6538" i="87"/>
  <c r="C6538" i="87"/>
  <c r="B6539" i="87"/>
  <c r="C6539" i="87"/>
  <c r="B6540" i="87"/>
  <c r="C6540" i="87"/>
  <c r="B6541" i="87"/>
  <c r="C6541" i="87"/>
  <c r="B6542" i="87"/>
  <c r="C6542" i="87"/>
  <c r="B6543" i="87"/>
  <c r="C6543" i="87"/>
  <c r="B6545" i="87"/>
  <c r="C6545" i="87"/>
  <c r="B6546" i="87"/>
  <c r="C6546" i="87"/>
  <c r="B6547" i="87"/>
  <c r="C6547" i="87"/>
  <c r="B6548" i="87"/>
  <c r="C6548" i="87"/>
  <c r="B6549" i="87"/>
  <c r="C6549" i="87"/>
  <c r="B6550" i="87"/>
  <c r="C6550" i="87"/>
  <c r="B6551" i="87"/>
  <c r="C6551" i="87"/>
  <c r="B6552" i="87"/>
  <c r="C6552" i="87"/>
  <c r="B6554" i="87"/>
  <c r="C6554" i="87"/>
  <c r="B6555" i="87"/>
  <c r="C6555" i="87"/>
  <c r="B6556" i="87"/>
  <c r="C6556" i="87"/>
  <c r="B6557" i="87"/>
  <c r="C6557" i="87"/>
  <c r="B6558" i="87"/>
  <c r="C6558" i="87"/>
  <c r="B6559" i="87"/>
  <c r="C6559" i="87"/>
  <c r="B6560" i="87"/>
  <c r="C6560" i="87"/>
  <c r="B6561" i="87"/>
  <c r="C6561" i="87"/>
  <c r="C6570" i="87"/>
  <c r="B6572" i="87"/>
  <c r="C6572" i="87"/>
  <c r="B6574" i="87"/>
  <c r="C6574" i="87"/>
  <c r="B6581" i="87"/>
  <c r="C6581" i="87"/>
  <c r="B6582" i="87"/>
  <c r="C6582" i="87"/>
  <c r="B6583" i="87"/>
  <c r="C6583" i="87"/>
  <c r="B6584" i="87"/>
  <c r="C6584" i="87"/>
  <c r="B6585" i="87"/>
  <c r="C6585" i="87"/>
  <c r="B6587" i="87"/>
  <c r="C6587" i="87"/>
  <c r="B6588" i="87"/>
  <c r="C6588" i="87"/>
  <c r="B6589" i="87"/>
  <c r="C6589" i="87"/>
  <c r="B6591" i="87"/>
  <c r="C6591" i="87"/>
  <c r="B6592" i="87"/>
  <c r="C6592" i="87"/>
  <c r="B6595" i="87"/>
  <c r="C6595" i="87"/>
  <c r="B6596" i="87"/>
  <c r="C6596" i="87"/>
  <c r="C6598" i="87"/>
  <c r="C6599" i="87"/>
  <c r="C6600" i="87"/>
  <c r="C6601" i="87"/>
  <c r="B6603" i="87"/>
  <c r="C6603" i="87"/>
  <c r="B6604" i="87"/>
  <c r="C6604" i="87"/>
  <c r="B6605" i="87"/>
  <c r="C6605" i="87"/>
  <c r="B6606" i="87"/>
  <c r="C6606" i="87"/>
  <c r="B6607" i="87"/>
  <c r="C6607" i="87"/>
  <c r="B6608" i="87"/>
  <c r="C6608" i="87"/>
  <c r="B6616" i="87"/>
  <c r="C6616" i="87"/>
  <c r="B6617" i="87"/>
  <c r="C6617" i="87"/>
  <c r="B6618" i="87"/>
  <c r="C6618" i="87"/>
  <c r="B6619" i="87"/>
  <c r="C6619" i="87"/>
  <c r="B6620" i="87"/>
  <c r="C6620" i="87"/>
  <c r="B6621" i="87"/>
  <c r="C6621" i="87"/>
  <c r="B6622" i="87"/>
  <c r="C6622" i="87"/>
  <c r="B6623" i="87"/>
  <c r="C6623" i="87"/>
  <c r="B6624" i="87"/>
  <c r="C6624" i="87"/>
  <c r="B6625" i="87"/>
  <c r="C6625" i="87"/>
  <c r="B6626" i="87"/>
  <c r="C6626" i="87"/>
  <c r="B6627" i="87"/>
  <c r="C6627" i="87"/>
  <c r="B6628" i="87"/>
  <c r="C6628" i="87"/>
  <c r="B6629" i="87"/>
  <c r="C6629" i="87"/>
  <c r="B6630" i="87"/>
  <c r="C6630" i="87"/>
  <c r="B6631" i="87"/>
  <c r="C6631" i="87"/>
  <c r="B6632" i="87"/>
  <c r="C6632" i="87"/>
  <c r="B6636" i="87"/>
  <c r="C6636" i="87"/>
  <c r="B6640" i="87"/>
  <c r="C6640" i="87"/>
  <c r="B6642" i="87"/>
  <c r="C6642" i="87"/>
  <c r="B6644" i="87"/>
  <c r="C6644" i="87"/>
  <c r="B6646" i="87"/>
  <c r="C6646" i="87"/>
  <c r="B6647" i="87"/>
  <c r="C6647" i="87"/>
  <c r="B6648" i="87"/>
  <c r="C6648" i="87"/>
  <c r="B6649" i="87"/>
  <c r="C6649" i="87"/>
  <c r="B6650" i="87"/>
  <c r="C6650" i="87"/>
  <c r="B6651" i="87"/>
  <c r="C6651" i="87"/>
  <c r="B6652" i="87"/>
  <c r="C6652" i="87"/>
  <c r="B6653" i="87"/>
  <c r="C6653" i="87"/>
  <c r="B6655" i="87"/>
  <c r="C6655" i="87"/>
  <c r="B6656" i="87"/>
  <c r="C6656" i="87"/>
  <c r="B6657" i="87"/>
  <c r="C6657" i="87"/>
  <c r="B6658" i="87"/>
  <c r="C6658" i="87"/>
  <c r="B6659" i="87"/>
  <c r="C6659" i="87"/>
  <c r="B6660" i="87"/>
  <c r="C6660" i="87"/>
  <c r="B6661" i="87"/>
  <c r="C6661" i="87"/>
  <c r="B6662" i="87"/>
  <c r="C6662" i="87"/>
  <c r="B6666" i="87"/>
  <c r="C6666" i="87"/>
  <c r="B6668" i="87"/>
  <c r="C6668" i="87"/>
  <c r="B6669" i="87"/>
  <c r="C6669" i="87"/>
  <c r="B6670" i="87"/>
  <c r="C6670" i="87"/>
  <c r="B6671" i="87"/>
  <c r="C6671" i="87"/>
  <c r="B6672" i="87"/>
  <c r="C6672" i="87"/>
  <c r="B6673" i="87"/>
  <c r="C6673" i="87"/>
  <c r="B6674" i="87"/>
  <c r="C6674" i="87"/>
  <c r="B6675" i="87"/>
  <c r="C6675" i="87"/>
  <c r="B6676" i="87"/>
  <c r="C6676" i="87"/>
  <c r="B6677" i="87"/>
  <c r="C6677" i="87"/>
  <c r="B6678" i="87"/>
  <c r="C6678" i="87"/>
  <c r="B6679" i="87"/>
  <c r="C6679" i="87"/>
  <c r="B6680" i="87"/>
  <c r="C6680" i="87"/>
  <c r="B6681" i="87"/>
  <c r="C6681" i="87"/>
  <c r="B6682" i="87"/>
  <c r="C6682" i="87"/>
  <c r="B6683" i="87"/>
  <c r="C6683" i="87"/>
  <c r="B6684" i="87"/>
  <c r="C6684" i="87"/>
  <c r="B6685" i="87"/>
  <c r="C6685" i="87"/>
  <c r="B6686" i="87"/>
  <c r="C6686" i="87"/>
  <c r="B6687" i="87"/>
  <c r="C6687" i="87"/>
  <c r="B6688" i="87"/>
  <c r="C6688" i="87"/>
  <c r="B6689" i="87"/>
  <c r="C6689" i="87"/>
  <c r="B6690" i="87"/>
  <c r="C6690" i="87"/>
  <c r="B6691" i="87"/>
  <c r="C6691" i="87"/>
  <c r="B6692" i="87"/>
  <c r="C6692" i="87"/>
  <c r="B6693" i="87"/>
  <c r="C6693" i="87"/>
  <c r="B6694" i="87"/>
  <c r="C6694" i="87"/>
  <c r="B6695" i="87"/>
  <c r="C6695" i="87"/>
  <c r="B6696" i="87"/>
  <c r="C6696" i="87"/>
  <c r="B6698" i="87"/>
  <c r="C6698" i="87"/>
  <c r="B6699" i="87"/>
  <c r="C6699" i="87"/>
  <c r="B6700" i="87"/>
  <c r="C6700" i="87"/>
  <c r="B6701" i="87"/>
  <c r="C6701" i="87"/>
  <c r="B6702" i="87"/>
  <c r="C6702" i="87"/>
  <c r="B6704" i="87"/>
  <c r="C6704" i="87"/>
  <c r="B6705" i="87"/>
  <c r="C6705" i="87"/>
  <c r="B6706" i="87"/>
  <c r="C6706" i="87"/>
  <c r="B6707" i="87"/>
  <c r="C6707" i="87"/>
  <c r="B6708" i="87"/>
  <c r="C6708" i="87"/>
  <c r="B6709" i="87"/>
  <c r="C6709" i="87"/>
  <c r="B6710" i="87"/>
  <c r="C6710" i="87"/>
  <c r="B6711" i="87"/>
  <c r="C6711" i="87"/>
  <c r="B6712" i="87"/>
  <c r="C6712" i="87"/>
  <c r="B6713" i="87"/>
  <c r="C6713" i="87"/>
  <c r="B6714" i="87"/>
  <c r="C6714" i="87"/>
  <c r="B6715" i="87"/>
  <c r="C6715" i="87"/>
  <c r="B6716" i="87"/>
  <c r="C6716" i="87"/>
  <c r="B6717" i="87"/>
  <c r="C6717" i="87"/>
  <c r="B6718" i="87"/>
  <c r="C6718" i="87"/>
  <c r="B6719" i="87"/>
  <c r="C6719" i="87"/>
  <c r="B6720" i="87"/>
  <c r="C6720" i="87"/>
  <c r="B6721" i="87"/>
  <c r="C6721" i="87"/>
  <c r="B6722" i="87"/>
  <c r="C6722" i="87"/>
  <c r="B6723" i="87"/>
  <c r="C6723" i="87"/>
  <c r="B6724" i="87"/>
  <c r="C6724" i="87"/>
  <c r="B6725" i="87"/>
  <c r="C6725" i="87"/>
  <c r="B6726" i="87"/>
  <c r="C6726" i="87"/>
  <c r="B6727" i="87"/>
  <c r="C6727" i="87"/>
  <c r="B6729" i="87"/>
  <c r="C6729" i="87"/>
  <c r="C6730" i="87"/>
  <c r="B6731" i="87"/>
  <c r="C6731" i="87"/>
  <c r="B6732" i="87"/>
  <c r="C6732" i="87"/>
  <c r="B6733" i="87"/>
  <c r="C6733" i="87"/>
  <c r="B6734" i="87"/>
  <c r="C6734" i="87"/>
  <c r="B6735" i="87"/>
  <c r="C6735" i="87"/>
  <c r="B6736" i="87"/>
  <c r="C6736" i="87"/>
  <c r="B6737" i="87"/>
  <c r="C6737" i="87"/>
  <c r="B6738" i="87"/>
  <c r="C6738" i="87"/>
  <c r="C6739" i="87"/>
  <c r="C6740" i="87"/>
  <c r="B6741" i="87"/>
  <c r="C6741" i="87"/>
  <c r="B6742" i="87"/>
  <c r="C6742" i="87"/>
  <c r="B6743" i="87"/>
  <c r="C6743" i="87"/>
  <c r="B6744" i="87"/>
  <c r="C6744" i="87"/>
  <c r="B6745" i="87"/>
  <c r="C6745" i="87"/>
  <c r="B6746" i="87"/>
  <c r="C6746" i="87"/>
  <c r="B6747" i="87"/>
  <c r="C6747" i="87"/>
  <c r="B6748" i="87"/>
  <c r="C6748" i="87"/>
  <c r="B6749" i="87"/>
  <c r="C6749" i="87"/>
  <c r="B6750" i="87"/>
  <c r="C6750" i="87"/>
  <c r="B6751" i="87"/>
  <c r="C6751" i="87"/>
  <c r="B6752" i="87"/>
  <c r="C6752" i="87"/>
  <c r="B6753" i="87"/>
  <c r="C6753" i="87"/>
  <c r="B6754" i="87"/>
  <c r="C6754" i="87"/>
  <c r="B6755" i="87"/>
  <c r="C6755" i="87"/>
  <c r="B6756" i="87"/>
  <c r="C6756" i="87"/>
  <c r="B6757" i="87"/>
  <c r="C6757" i="87"/>
  <c r="B6759" i="87"/>
  <c r="C6759" i="87"/>
  <c r="B6760" i="87"/>
  <c r="C6760" i="87"/>
  <c r="B6761" i="87"/>
  <c r="C6761" i="87"/>
  <c r="B6762" i="87"/>
  <c r="C6762" i="87"/>
  <c r="B6763" i="87"/>
  <c r="C6763" i="87"/>
  <c r="B6764" i="87"/>
  <c r="C6764" i="87"/>
  <c r="B6765" i="87"/>
  <c r="C6765" i="87"/>
  <c r="B6766" i="87"/>
  <c r="C6766" i="87"/>
  <c r="B6767" i="87"/>
  <c r="C6767" i="87"/>
  <c r="B6768" i="87"/>
  <c r="C6768" i="87"/>
  <c r="B6769" i="87"/>
  <c r="C6769" i="87"/>
  <c r="C6770" i="87"/>
  <c r="B6771" i="87"/>
  <c r="C6771" i="87"/>
  <c r="B6772" i="87"/>
  <c r="C6772" i="87"/>
  <c r="B6773" i="87"/>
  <c r="C6773" i="87"/>
  <c r="B6774" i="87"/>
  <c r="C6774" i="87"/>
  <c r="B6775" i="87"/>
  <c r="C6775" i="87"/>
  <c r="B6776" i="87"/>
  <c r="C6776" i="87"/>
  <c r="B6777" i="87"/>
  <c r="C6777" i="87"/>
  <c r="B6778" i="87"/>
  <c r="C6778" i="87"/>
  <c r="B6779" i="87"/>
  <c r="C6779" i="87"/>
  <c r="B6780" i="87"/>
  <c r="C6780" i="87"/>
  <c r="B6781" i="87"/>
  <c r="C6781" i="87"/>
  <c r="B6782" i="87"/>
  <c r="C6782" i="87"/>
  <c r="B6783" i="87"/>
  <c r="C6783" i="87"/>
  <c r="B6784" i="87"/>
  <c r="C6784" i="87"/>
  <c r="B6785" i="87"/>
  <c r="C6785" i="87"/>
  <c r="B6786" i="87"/>
  <c r="C6786" i="87"/>
  <c r="B6787" i="87"/>
  <c r="C6787" i="87"/>
  <c r="B6789" i="87"/>
  <c r="C6789" i="87"/>
  <c r="B6790" i="87"/>
  <c r="C6790" i="87"/>
  <c r="B6791" i="87"/>
  <c r="C6791" i="87"/>
  <c r="B6792" i="87"/>
  <c r="C6792" i="87"/>
  <c r="B6793" i="87"/>
  <c r="C6793" i="87"/>
  <c r="B6794" i="87"/>
  <c r="C6794" i="87"/>
  <c r="B6795" i="87"/>
  <c r="C6795" i="87"/>
  <c r="B6796" i="87"/>
  <c r="C6796" i="87"/>
  <c r="B6797" i="87"/>
  <c r="C6797" i="87"/>
  <c r="B6798" i="87"/>
  <c r="C6798" i="87"/>
  <c r="B6799" i="87"/>
  <c r="C6799" i="87"/>
  <c r="C6800" i="87"/>
  <c r="B6801" i="87"/>
  <c r="C6801" i="87"/>
  <c r="B6802" i="87"/>
  <c r="C6802" i="87"/>
  <c r="B6803" i="87"/>
  <c r="C6803" i="87"/>
  <c r="B6804" i="87"/>
  <c r="C6804" i="87"/>
  <c r="B6805" i="87"/>
  <c r="C6805" i="87"/>
  <c r="B6806" i="87"/>
  <c r="C6806" i="87"/>
  <c r="B6807" i="87"/>
  <c r="C6807" i="87"/>
  <c r="B6808" i="87"/>
  <c r="C6808" i="87"/>
  <c r="B6809" i="87"/>
  <c r="C6809" i="87"/>
  <c r="B6810" i="87"/>
  <c r="C6810" i="87"/>
  <c r="B6811" i="87"/>
  <c r="C6811" i="87"/>
  <c r="B6812" i="87"/>
  <c r="C6812" i="87"/>
  <c r="B6813" i="87"/>
  <c r="C6813" i="87"/>
  <c r="B6814" i="87"/>
  <c r="C6814" i="87"/>
  <c r="B6815" i="87"/>
  <c r="C6815" i="87"/>
  <c r="B6816" i="87"/>
  <c r="C6816" i="87"/>
  <c r="B6817" i="87"/>
  <c r="C6817" i="87"/>
  <c r="B6819" i="87"/>
  <c r="C6819" i="87"/>
  <c r="C6820" i="87"/>
  <c r="B6821" i="87"/>
  <c r="C6821" i="87"/>
  <c r="B6822" i="87"/>
  <c r="C6822" i="87"/>
  <c r="B6823" i="87"/>
  <c r="C6823" i="87"/>
  <c r="B6824" i="87"/>
  <c r="C6824" i="87"/>
  <c r="B6825" i="87"/>
  <c r="C6825" i="87"/>
  <c r="B6826" i="87"/>
  <c r="C6826" i="87"/>
  <c r="B6827" i="87"/>
  <c r="C6827" i="87"/>
  <c r="B6828" i="87"/>
  <c r="C6828" i="87"/>
  <c r="C6829" i="87"/>
  <c r="C6830" i="87"/>
  <c r="B6831" i="87"/>
  <c r="C6831" i="87"/>
  <c r="B6832" i="87"/>
  <c r="C6832" i="87"/>
  <c r="B6833" i="87"/>
  <c r="C6833" i="87"/>
  <c r="B6834" i="87"/>
  <c r="C6834" i="87"/>
  <c r="B6835" i="87"/>
  <c r="C6835" i="87"/>
  <c r="B6836" i="87"/>
  <c r="C6836" i="87"/>
  <c r="B6837" i="87"/>
  <c r="C6837" i="87"/>
  <c r="B6838" i="87"/>
  <c r="C6838" i="87"/>
  <c r="B6839" i="87"/>
  <c r="C6839" i="87"/>
  <c r="B6840" i="87"/>
  <c r="C6840" i="87"/>
  <c r="B6841" i="87"/>
  <c r="C6841" i="87"/>
  <c r="B6842" i="87"/>
  <c r="C6842" i="87"/>
  <c r="B6843" i="87"/>
  <c r="C6843" i="87"/>
  <c r="B6844" i="87"/>
  <c r="C6844" i="87"/>
  <c r="B6845" i="87"/>
  <c r="C6845" i="87"/>
  <c r="B6846" i="87"/>
  <c r="C6846" i="87"/>
  <c r="B6847" i="87"/>
  <c r="C6847" i="87"/>
  <c r="B6849" i="87"/>
  <c r="C6849" i="87"/>
  <c r="C6850" i="87"/>
  <c r="B6851" i="87"/>
  <c r="C6851" i="87"/>
  <c r="B6852" i="87"/>
  <c r="C6852" i="87"/>
  <c r="B6853" i="87"/>
  <c r="C6853" i="87"/>
  <c r="B6854" i="87"/>
  <c r="C6854" i="87"/>
  <c r="B6855" i="87"/>
  <c r="C6855" i="87"/>
  <c r="B6856" i="87"/>
  <c r="C6856" i="87"/>
  <c r="B6857" i="87"/>
  <c r="C6857" i="87"/>
  <c r="B6858" i="87"/>
  <c r="C6858" i="87"/>
  <c r="C6859" i="87"/>
  <c r="C6860" i="87"/>
  <c r="B6861" i="87"/>
  <c r="C6861" i="87"/>
  <c r="B6862" i="87"/>
  <c r="C6862" i="87"/>
  <c r="B6863" i="87"/>
  <c r="C6863" i="87"/>
  <c r="B6864" i="87"/>
  <c r="C6864" i="87"/>
  <c r="B6865" i="87"/>
  <c r="C6865" i="87"/>
  <c r="B6866" i="87"/>
  <c r="C6866" i="87"/>
  <c r="B6867" i="87"/>
  <c r="C6867" i="87"/>
  <c r="B6868" i="87"/>
  <c r="C6868" i="87"/>
  <c r="B6869" i="87"/>
  <c r="C6869" i="87"/>
  <c r="B6870" i="87"/>
  <c r="C6870" i="87"/>
  <c r="B6871" i="87"/>
  <c r="C6871" i="87"/>
  <c r="B6872" i="87"/>
  <c r="C6872" i="87"/>
  <c r="B6873" i="87"/>
  <c r="C6873" i="87"/>
  <c r="B6874" i="87"/>
  <c r="C6874" i="87"/>
  <c r="B6875" i="87"/>
  <c r="C6875" i="87"/>
  <c r="B6876" i="87"/>
  <c r="C6876" i="87"/>
  <c r="B6877" i="87"/>
  <c r="C6877" i="87"/>
  <c r="B6879" i="87"/>
  <c r="C6879" i="87"/>
  <c r="C6880" i="87"/>
  <c r="B6881" i="87"/>
  <c r="C6881" i="87"/>
  <c r="B6882" i="87"/>
  <c r="C6882" i="87"/>
  <c r="B6883" i="87"/>
  <c r="C6883" i="87"/>
  <c r="B6884" i="87"/>
  <c r="C6884" i="87"/>
  <c r="B6885" i="87"/>
  <c r="C6885" i="87"/>
  <c r="B6886" i="87"/>
  <c r="C6886" i="87"/>
  <c r="B6887" i="87"/>
  <c r="C6887" i="87"/>
  <c r="B6888" i="87"/>
  <c r="C6888" i="87"/>
  <c r="C6889" i="87"/>
  <c r="C6890" i="87"/>
  <c r="B6891" i="87"/>
  <c r="C6891" i="87"/>
  <c r="B6892" i="87"/>
  <c r="C6892" i="87"/>
  <c r="B6893" i="87"/>
  <c r="C6893" i="87"/>
  <c r="B6894" i="87"/>
  <c r="C6894" i="87"/>
  <c r="B6895" i="87"/>
  <c r="C6895" i="87"/>
  <c r="B6896" i="87"/>
  <c r="C6896" i="87"/>
  <c r="B6897" i="87"/>
  <c r="C6897" i="87"/>
  <c r="B6898" i="87"/>
  <c r="C6898" i="87"/>
  <c r="B6899" i="87"/>
  <c r="C6899" i="87"/>
  <c r="B6900" i="87"/>
  <c r="C6900" i="87"/>
  <c r="B6901" i="87"/>
  <c r="C6901" i="87"/>
  <c r="B6902" i="87"/>
  <c r="C6902" i="87"/>
  <c r="B6903" i="87"/>
  <c r="C6903" i="87"/>
  <c r="B6904" i="87"/>
  <c r="C6904" i="87"/>
  <c r="B6905" i="87"/>
  <c r="C6905" i="87"/>
  <c r="B6906" i="87"/>
  <c r="C6906" i="87"/>
  <c r="B6907" i="87"/>
  <c r="C6907" i="87"/>
  <c r="B6910" i="87"/>
  <c r="B6911" i="87"/>
  <c r="B6912" i="87"/>
  <c r="B6914" i="87"/>
  <c r="B6916" i="87"/>
  <c r="B6917" i="87"/>
  <c r="B6918" i="87"/>
  <c r="B6919" i="87"/>
  <c r="B6920" i="87"/>
  <c r="B6921" i="87"/>
  <c r="B6922" i="87"/>
  <c r="B6923" i="87"/>
  <c r="B6924" i="87"/>
  <c r="B6925" i="87"/>
  <c r="B6926" i="87"/>
  <c r="B6927" i="87"/>
  <c r="B6928" i="87"/>
  <c r="B6929" i="87"/>
  <c r="B6930" i="87"/>
  <c r="B6931" i="87"/>
  <c r="B6932" i="87"/>
  <c r="B6933" i="87"/>
  <c r="B6934" i="87"/>
  <c r="B6935" i="87"/>
  <c r="B6936" i="87"/>
  <c r="B6937" i="87"/>
  <c r="B6938" i="87"/>
  <c r="B6939" i="87"/>
  <c r="B6940" i="87"/>
  <c r="B6941" i="87"/>
  <c r="B6942" i="87"/>
  <c r="B6943" i="87"/>
  <c r="B6944" i="87"/>
  <c r="B6945" i="87"/>
  <c r="B6946" i="87"/>
  <c r="B6947" i="87"/>
  <c r="B6948" i="87"/>
  <c r="B6949" i="87"/>
  <c r="B6950" i="87"/>
  <c r="B6951" i="87"/>
  <c r="B6952" i="87"/>
  <c r="B6953" i="87"/>
  <c r="B6954" i="87"/>
  <c r="B6955" i="87"/>
  <c r="B6956" i="87"/>
  <c r="B6957" i="87"/>
  <c r="B6958" i="87"/>
  <c r="B6959" i="87"/>
  <c r="C9" i="76"/>
  <c r="B4" i="87"/>
  <c r="C12" i="76"/>
  <c r="C13" i="76"/>
  <c r="C20" i="76"/>
  <c r="C21" i="76"/>
  <c r="C22" i="76"/>
  <c r="C23" i="76"/>
  <c r="C24" i="76"/>
  <c r="C25" i="76"/>
  <c r="C26" i="76"/>
  <c r="C27" i="76"/>
  <c r="C28" i="76"/>
  <c r="C40" i="76"/>
  <c r="C41" i="76"/>
  <c r="H14" i="85"/>
  <c r="H15" i="85"/>
  <c r="G20" i="85"/>
  <c r="G21" i="85"/>
  <c r="G22" i="85"/>
  <c r="G23" i="85"/>
  <c r="G24" i="85"/>
  <c r="G25" i="85"/>
  <c r="G26" i="85"/>
  <c r="J26" i="85"/>
  <c r="E27" i="85"/>
  <c r="F27" i="85"/>
  <c r="B4" i="95"/>
  <c r="C7" i="89"/>
  <c r="D7" i="89"/>
  <c r="E7" i="89"/>
  <c r="F7" i="89"/>
  <c r="L9" i="89"/>
  <c r="Q9" i="89"/>
  <c r="Y9" i="89"/>
  <c r="V9" i="89"/>
  <c r="X9" i="89"/>
  <c r="Z9" i="89"/>
  <c r="L10" i="89"/>
  <c r="Q10" i="89"/>
  <c r="Y10" i="89"/>
  <c r="V10" i="89"/>
  <c r="X10" i="89"/>
  <c r="Z10" i="89"/>
  <c r="L11" i="89"/>
  <c r="Q11" i="89"/>
  <c r="Y11" i="89"/>
  <c r="V11" i="89"/>
  <c r="X11" i="89"/>
  <c r="Z11" i="89"/>
  <c r="L12" i="89"/>
  <c r="Q12" i="89"/>
  <c r="Y12" i="89"/>
  <c r="V12" i="89"/>
  <c r="X12" i="89"/>
  <c r="Z12" i="89"/>
  <c r="H13" i="89"/>
  <c r="I13" i="89"/>
  <c r="J13" i="89"/>
  <c r="K13" i="89"/>
  <c r="K22" i="89"/>
  <c r="M13" i="89"/>
  <c r="N13" i="89"/>
  <c r="O13" i="89"/>
  <c r="P13" i="89"/>
  <c r="Q13" i="89"/>
  <c r="Y13" i="89"/>
  <c r="R13" i="89"/>
  <c r="S13" i="89"/>
  <c r="T13" i="89"/>
  <c r="T21" i="89"/>
  <c r="T22" i="89"/>
  <c r="U13" i="89"/>
  <c r="U22" i="89"/>
  <c r="L15" i="89"/>
  <c r="X15" i="89"/>
  <c r="Q15" i="89"/>
  <c r="Y15" i="89"/>
  <c r="V15" i="89"/>
  <c r="Z15" i="89"/>
  <c r="L16" i="89"/>
  <c r="Q16" i="89"/>
  <c r="Y16" i="89"/>
  <c r="V16" i="89"/>
  <c r="X16" i="89"/>
  <c r="Z16" i="89"/>
  <c r="L17" i="89"/>
  <c r="X17" i="89"/>
  <c r="Q17" i="89"/>
  <c r="Y17" i="89"/>
  <c r="V17" i="89"/>
  <c r="Z17" i="89"/>
  <c r="L18" i="89"/>
  <c r="X18" i="89"/>
  <c r="Q18" i="89"/>
  <c r="Y18" i="89"/>
  <c r="V18" i="89"/>
  <c r="Z18" i="89"/>
  <c r="L19" i="89"/>
  <c r="X19" i="89"/>
  <c r="Q19" i="89"/>
  <c r="Y19" i="89"/>
  <c r="V19" i="89"/>
  <c r="Z19" i="89"/>
  <c r="L20" i="89"/>
  <c r="X20" i="89"/>
  <c r="Q20" i="89"/>
  <c r="Y20" i="89"/>
  <c r="V20" i="89"/>
  <c r="Z20" i="89"/>
  <c r="H21" i="89"/>
  <c r="I21" i="89"/>
  <c r="J21" i="89"/>
  <c r="M21" i="89"/>
  <c r="N21" i="89"/>
  <c r="O21" i="89"/>
  <c r="R21" i="89"/>
  <c r="S21" i="89"/>
  <c r="S22" i="89"/>
  <c r="H22" i="89"/>
  <c r="P22" i="89"/>
  <c r="L24" i="89"/>
  <c r="X24" i="89"/>
  <c r="Q24" i="89"/>
  <c r="Y24" i="89"/>
  <c r="V24" i="89"/>
  <c r="Z24" i="89"/>
  <c r="L25" i="89"/>
  <c r="X25" i="89"/>
  <c r="Q25" i="89"/>
  <c r="Y25" i="89"/>
  <c r="V25" i="89"/>
  <c r="Z25" i="89"/>
  <c r="H26" i="89"/>
  <c r="I26" i="89"/>
  <c r="J26" i="89"/>
  <c r="K26" i="89"/>
  <c r="M26" i="89"/>
  <c r="N26" i="89"/>
  <c r="O26" i="89"/>
  <c r="P26" i="89"/>
  <c r="R26" i="89"/>
  <c r="S26" i="89"/>
  <c r="T26" i="89"/>
  <c r="U26" i="89"/>
  <c r="K5" i="30"/>
  <c r="B1036" i="87"/>
  <c r="C1036" i="87"/>
  <c r="K7" i="30"/>
  <c r="B6197" i="87"/>
  <c r="C6197" i="87"/>
  <c r="K8" i="30"/>
  <c r="B3323" i="87"/>
  <c r="C3323" i="87"/>
  <c r="K9" i="30"/>
  <c r="B6208" i="87"/>
  <c r="C6208" i="87"/>
  <c r="K10" i="30"/>
  <c r="B3005" i="87"/>
  <c r="C3005" i="87"/>
  <c r="K11" i="30"/>
  <c r="B6219" i="87"/>
  <c r="C6219" i="87"/>
  <c r="K12" i="30"/>
  <c r="B1047" i="87"/>
  <c r="C1047" i="87"/>
  <c r="K13" i="30"/>
  <c r="B1048" i="87"/>
  <c r="C1048" i="87"/>
  <c r="K14" i="30"/>
  <c r="B1049" i="87"/>
  <c r="C1049" i="87"/>
  <c r="K15" i="30"/>
  <c r="B1050" i="87"/>
  <c r="C1050" i="87"/>
  <c r="K16" i="30"/>
  <c r="B1037" i="87"/>
  <c r="C1037" i="87"/>
  <c r="K17" i="30"/>
  <c r="B6238" i="87"/>
  <c r="C6238" i="87"/>
  <c r="K18" i="30"/>
  <c r="B1043" i="87"/>
  <c r="C1043" i="87"/>
  <c r="K19" i="30"/>
  <c r="B3324" i="87"/>
  <c r="C3324" i="87"/>
  <c r="K20" i="30"/>
  <c r="B6243" i="87"/>
  <c r="C6243" i="87"/>
  <c r="K21" i="30"/>
  <c r="B6245" i="87"/>
  <c r="C6245" i="87"/>
  <c r="K22" i="30"/>
  <c r="B6247" i="87"/>
  <c r="C6247" i="87"/>
  <c r="K23" i="30"/>
  <c r="B6249" i="87"/>
  <c r="C6249" i="87"/>
  <c r="K24" i="30"/>
  <c r="B6251" i="87"/>
  <c r="C6251" i="87"/>
  <c r="K25" i="30"/>
  <c r="B6253" i="87"/>
  <c r="C6253" i="87"/>
  <c r="K26" i="30"/>
  <c r="B6255" i="87"/>
  <c r="C6255" i="87"/>
  <c r="K27" i="30"/>
  <c r="B6257" i="87"/>
  <c r="C6257" i="87"/>
  <c r="K28" i="30"/>
  <c r="B6259" i="87"/>
  <c r="C6259" i="87"/>
  <c r="K29" i="30"/>
  <c r="B6261" i="87"/>
  <c r="C6261" i="87"/>
  <c r="K30" i="30"/>
  <c r="B6263" i="87"/>
  <c r="C6263" i="87"/>
  <c r="K31" i="30"/>
  <c r="B6265" i="87"/>
  <c r="C6265" i="87"/>
  <c r="K32" i="30"/>
  <c r="B6267" i="87"/>
  <c r="C6267" i="87"/>
  <c r="C33" i="30"/>
  <c r="B663" i="87"/>
  <c r="C663" i="87"/>
  <c r="D33" i="30"/>
  <c r="E33" i="30"/>
  <c r="B779" i="87"/>
  <c r="C779" i="87"/>
  <c r="F33" i="30"/>
  <c r="B837" i="87"/>
  <c r="C837" i="87"/>
  <c r="G33" i="30"/>
  <c r="B895" i="87"/>
  <c r="C895" i="87"/>
  <c r="H33" i="30"/>
  <c r="B953" i="87"/>
  <c r="C953" i="87"/>
  <c r="I33" i="30"/>
  <c r="B6268" i="87"/>
  <c r="C6268" i="87"/>
  <c r="J33" i="30"/>
  <c r="B6269" i="87"/>
  <c r="C6269" i="87"/>
  <c r="K36" i="30"/>
  <c r="B1052" i="87"/>
  <c r="C1052" i="87"/>
  <c r="K37" i="30"/>
  <c r="K38" i="30"/>
  <c r="B1054" i="87"/>
  <c r="C1054" i="87"/>
  <c r="K39" i="30"/>
  <c r="B1055" i="87"/>
  <c r="C1055" i="87"/>
  <c r="K40" i="30"/>
  <c r="B1056" i="87"/>
  <c r="C1056" i="87"/>
  <c r="K41" i="30"/>
  <c r="B1057" i="87"/>
  <c r="C1057" i="87"/>
  <c r="C42" i="30"/>
  <c r="B670" i="87"/>
  <c r="C670" i="87"/>
  <c r="D42" i="30"/>
  <c r="E42" i="30"/>
  <c r="B786" i="87"/>
  <c r="C786" i="87"/>
  <c r="F42" i="30"/>
  <c r="B844" i="87"/>
  <c r="C844" i="87"/>
  <c r="G42" i="30"/>
  <c r="B902" i="87"/>
  <c r="C902" i="87"/>
  <c r="H42" i="30"/>
  <c r="B960" i="87"/>
  <c r="C960" i="87"/>
  <c r="I42" i="30"/>
  <c r="B6282" i="87"/>
  <c r="C6282" i="87"/>
  <c r="J42" i="30"/>
  <c r="B6283" i="87"/>
  <c r="C6283" i="87"/>
  <c r="K44" i="30"/>
  <c r="B1059" i="87"/>
  <c r="C1059" i="87"/>
  <c r="K45" i="30"/>
  <c r="B1060" i="87"/>
  <c r="C1060" i="87"/>
  <c r="K46" i="30"/>
  <c r="B1061" i="87"/>
  <c r="C1061" i="87"/>
  <c r="C47" i="30"/>
  <c r="B674" i="87"/>
  <c r="C674" i="87"/>
  <c r="D47" i="30"/>
  <c r="B732" i="87"/>
  <c r="C732" i="87"/>
  <c r="E47" i="30"/>
  <c r="F47" i="30"/>
  <c r="B848" i="87"/>
  <c r="C848" i="87"/>
  <c r="G47" i="30"/>
  <c r="G53" i="30"/>
  <c r="G57" i="30"/>
  <c r="G65" i="30"/>
  <c r="G72" i="30"/>
  <c r="G74" i="30"/>
  <c r="G114" i="30"/>
  <c r="H47" i="30"/>
  <c r="B964" i="87"/>
  <c r="C964" i="87"/>
  <c r="I47" i="30"/>
  <c r="B6290" i="87"/>
  <c r="C6290" i="87"/>
  <c r="J47" i="30"/>
  <c r="B6291" i="87"/>
  <c r="C6291" i="87"/>
  <c r="K49" i="30"/>
  <c r="B1063" i="87"/>
  <c r="C1063" i="87"/>
  <c r="K50" i="30"/>
  <c r="B1064" i="87"/>
  <c r="C1064" i="87"/>
  <c r="K51" i="30"/>
  <c r="B2667" i="87"/>
  <c r="C2667" i="87"/>
  <c r="K52" i="30"/>
  <c r="B6633" i="87"/>
  <c r="C6633" i="87"/>
  <c r="C53" i="30"/>
  <c r="B677" i="87"/>
  <c r="C677" i="87"/>
  <c r="D53" i="30"/>
  <c r="B735" i="87"/>
  <c r="C735" i="87"/>
  <c r="E53" i="30"/>
  <c r="B793" i="87"/>
  <c r="C793" i="87"/>
  <c r="F53" i="30"/>
  <c r="B851" i="87"/>
  <c r="C851" i="87"/>
  <c r="B909" i="87"/>
  <c r="C909" i="87"/>
  <c r="H53" i="30"/>
  <c r="B967" i="87"/>
  <c r="C967" i="87"/>
  <c r="I53" i="30"/>
  <c r="B6298" i="87"/>
  <c r="C6298" i="87"/>
  <c r="J53" i="30"/>
  <c r="B6299" i="87"/>
  <c r="C6299" i="87"/>
  <c r="K55" i="30"/>
  <c r="B1066" i="87"/>
  <c r="C1066" i="87"/>
  <c r="K56" i="30"/>
  <c r="B1067" i="87"/>
  <c r="C1067" i="87"/>
  <c r="C57" i="30"/>
  <c r="B680" i="87"/>
  <c r="C680" i="87"/>
  <c r="D57" i="30"/>
  <c r="B738" i="87"/>
  <c r="C738" i="87"/>
  <c r="E57" i="30"/>
  <c r="B796" i="87"/>
  <c r="C796" i="87"/>
  <c r="F57" i="30"/>
  <c r="B854" i="87"/>
  <c r="C854" i="87"/>
  <c r="B912" i="87"/>
  <c r="C912" i="87"/>
  <c r="H57" i="30"/>
  <c r="B970" i="87"/>
  <c r="C970" i="87"/>
  <c r="I57" i="30"/>
  <c r="B6304" i="87"/>
  <c r="C6304" i="87"/>
  <c r="J57" i="30"/>
  <c r="B6305" i="87"/>
  <c r="C6305" i="87"/>
  <c r="K59" i="30"/>
  <c r="B1069" i="87"/>
  <c r="C1069" i="87"/>
  <c r="K60" i="30"/>
  <c r="B1070" i="87"/>
  <c r="C1070" i="87"/>
  <c r="K61" i="30"/>
  <c r="B1071" i="87"/>
  <c r="C1071" i="87"/>
  <c r="K62" i="30"/>
  <c r="B1072" i="87"/>
  <c r="C1072" i="87"/>
  <c r="K63" i="30"/>
  <c r="B1073" i="87"/>
  <c r="C1073" i="87"/>
  <c r="K64" i="30"/>
  <c r="B1074" i="87"/>
  <c r="C1074" i="87"/>
  <c r="C65" i="30"/>
  <c r="B688" i="87"/>
  <c r="C688" i="87"/>
  <c r="D65" i="30"/>
  <c r="B746" i="87"/>
  <c r="C746" i="87"/>
  <c r="E65" i="30"/>
  <c r="B804" i="87"/>
  <c r="C804" i="87"/>
  <c r="F65" i="30"/>
  <c r="B862" i="87"/>
  <c r="C862" i="87"/>
  <c r="B920" i="87"/>
  <c r="C920" i="87"/>
  <c r="H65" i="30"/>
  <c r="B978" i="87"/>
  <c r="C978" i="87"/>
  <c r="I65" i="30"/>
  <c r="B6318" i="87"/>
  <c r="C6318" i="87"/>
  <c r="J65" i="30"/>
  <c r="B6319" i="87"/>
  <c r="C6319" i="87"/>
  <c r="K67" i="30"/>
  <c r="B1077" i="87"/>
  <c r="C1077" i="87"/>
  <c r="K68" i="30"/>
  <c r="B1078" i="87"/>
  <c r="C1078" i="87"/>
  <c r="K69" i="30"/>
  <c r="B1079" i="87"/>
  <c r="C1079" i="87"/>
  <c r="K70" i="30"/>
  <c r="B1080" i="87"/>
  <c r="C1080" i="87"/>
  <c r="K71" i="30"/>
  <c r="B1082" i="87"/>
  <c r="C1082" i="87"/>
  <c r="C72" i="30"/>
  <c r="B696" i="87"/>
  <c r="C696" i="87"/>
  <c r="D72" i="30"/>
  <c r="B754" i="87"/>
  <c r="C754" i="87"/>
  <c r="E72" i="30"/>
  <c r="B812" i="87"/>
  <c r="C812" i="87"/>
  <c r="F72" i="30"/>
  <c r="B870" i="87"/>
  <c r="C870" i="87"/>
  <c r="B928" i="87"/>
  <c r="C928" i="87"/>
  <c r="H72" i="30"/>
  <c r="B986" i="87"/>
  <c r="C986" i="87"/>
  <c r="I72" i="30"/>
  <c r="B6330" i="87"/>
  <c r="C6330" i="87"/>
  <c r="J72" i="30"/>
  <c r="B6331" i="87"/>
  <c r="C6331" i="87"/>
  <c r="K73" i="30"/>
  <c r="B1085" i="87"/>
  <c r="C1085" i="87"/>
  <c r="K75" i="30"/>
  <c r="K78" i="30"/>
  <c r="B2916" i="87"/>
  <c r="C2916" i="87"/>
  <c r="K79" i="30"/>
  <c r="B2917" i="87"/>
  <c r="C2917" i="87"/>
  <c r="K80" i="30"/>
  <c r="B2918" i="87"/>
  <c r="C2918" i="87"/>
  <c r="K81" i="30"/>
  <c r="B2919" i="87"/>
  <c r="C2919" i="87"/>
  <c r="K82" i="30"/>
  <c r="B2920" i="87"/>
  <c r="C2920" i="87"/>
  <c r="K83" i="30"/>
  <c r="B2921" i="87"/>
  <c r="C2921" i="87"/>
  <c r="E84" i="30"/>
  <c r="B2732" i="87"/>
  <c r="C2732" i="87"/>
  <c r="H84" i="30"/>
  <c r="B2024" i="87"/>
  <c r="C2024" i="87"/>
  <c r="K85" i="30"/>
  <c r="B6339" i="87"/>
  <c r="C6339" i="87"/>
  <c r="K86" i="30"/>
  <c r="K87" i="30"/>
  <c r="B6343" i="87"/>
  <c r="C6343" i="87"/>
  <c r="K88" i="30"/>
  <c r="B6345" i="87"/>
  <c r="C6345" i="87"/>
  <c r="K89" i="30"/>
  <c r="B6347" i="87"/>
  <c r="C6347" i="87"/>
  <c r="K90" i="30"/>
  <c r="B6349" i="87"/>
  <c r="C6349" i="87"/>
  <c r="K91" i="30"/>
  <c r="B6351" i="87"/>
  <c r="C6351" i="87"/>
  <c r="H92" i="30"/>
  <c r="B6435" i="87"/>
  <c r="C6435" i="87"/>
  <c r="K93" i="30"/>
  <c r="B6353" i="87"/>
  <c r="C6353" i="87"/>
  <c r="K94" i="30"/>
  <c r="B6355" i="87"/>
  <c r="C6355" i="87"/>
  <c r="K95" i="30"/>
  <c r="B6357" i="87"/>
  <c r="C6357" i="87"/>
  <c r="K96" i="30"/>
  <c r="B6359" i="87"/>
  <c r="C6359" i="87"/>
  <c r="K97" i="30"/>
  <c r="B6361" i="87"/>
  <c r="C6361" i="87"/>
  <c r="K98" i="30"/>
  <c r="B6363" i="87"/>
  <c r="C6363" i="87"/>
  <c r="K99" i="30"/>
  <c r="B6366" i="87"/>
  <c r="C6366" i="87"/>
  <c r="E100" i="30"/>
  <c r="B6436" i="87"/>
  <c r="C6436" i="87"/>
  <c r="H100" i="30"/>
  <c r="B6437" i="87"/>
  <c r="C6437" i="87"/>
  <c r="K101" i="30"/>
  <c r="B2030" i="87"/>
  <c r="C2030" i="87"/>
  <c r="K105" i="30"/>
  <c r="B1089" i="87"/>
  <c r="C1089" i="87"/>
  <c r="K106" i="30"/>
  <c r="K107" i="30"/>
  <c r="B2738" i="87"/>
  <c r="C2738" i="87"/>
  <c r="K108" i="30"/>
  <c r="B2739" i="87"/>
  <c r="C2739" i="87"/>
  <c r="K109" i="30"/>
  <c r="B1092" i="87"/>
  <c r="C1092" i="87"/>
  <c r="H110" i="30"/>
  <c r="B6634" i="87"/>
  <c r="C6634" i="87"/>
  <c r="K111" i="30"/>
  <c r="B6637" i="87"/>
  <c r="C6637" i="87"/>
  <c r="K113" i="30"/>
  <c r="B145" i="87"/>
  <c r="C145" i="87"/>
  <c r="K120" i="30"/>
  <c r="B4023" i="87"/>
  <c r="C4023" i="87"/>
  <c r="K122" i="30"/>
  <c r="I23" i="85"/>
  <c r="I27" i="85"/>
  <c r="K123" i="30"/>
  <c r="B1218" i="87"/>
  <c r="C1218" i="87"/>
  <c r="K124" i="30"/>
  <c r="B1219" i="87"/>
  <c r="C1219" i="87"/>
  <c r="K125" i="30"/>
  <c r="B3431" i="87"/>
  <c r="C3431" i="87"/>
  <c r="K126" i="30"/>
  <c r="B1220" i="87"/>
  <c r="C1220" i="87"/>
  <c r="C127" i="30"/>
  <c r="B1166" i="87"/>
  <c r="C1166" i="87"/>
  <c r="D127" i="30"/>
  <c r="B1174" i="87"/>
  <c r="C1174" i="87"/>
  <c r="E127" i="30"/>
  <c r="F127" i="30"/>
  <c r="B1190" i="87"/>
  <c r="C1190" i="87"/>
  <c r="G127" i="30"/>
  <c r="H127" i="30"/>
  <c r="I127" i="30"/>
  <c r="B6381" i="87"/>
  <c r="C6381" i="87"/>
  <c r="J127" i="30"/>
  <c r="B6382" i="87"/>
  <c r="C6382" i="87"/>
  <c r="K128" i="30"/>
  <c r="B1223" i="87"/>
  <c r="C1223" i="87"/>
  <c r="K130" i="30"/>
  <c r="B2748" i="87"/>
  <c r="C2748" i="87"/>
  <c r="K134" i="30"/>
  <c r="K135" i="30"/>
  <c r="B2930" i="87"/>
  <c r="C2930" i="87"/>
  <c r="K136" i="30"/>
  <c r="B2931" i="87"/>
  <c r="C2931" i="87"/>
  <c r="B4145" i="87"/>
  <c r="C4145" i="87"/>
  <c r="B2034" i="87"/>
  <c r="C2034" i="87"/>
  <c r="K138" i="30"/>
  <c r="B2037" i="87"/>
  <c r="C2037" i="87"/>
  <c r="K142" i="30"/>
  <c r="B1226" i="87"/>
  <c r="C1226" i="87"/>
  <c r="K143" i="30"/>
  <c r="B1227" i="87"/>
  <c r="C1227" i="87"/>
  <c r="K144" i="30"/>
  <c r="B2753" i="87"/>
  <c r="C2753" i="87"/>
  <c r="K145" i="30"/>
  <c r="B2754" i="87"/>
  <c r="C2754" i="87"/>
  <c r="K146" i="30"/>
  <c r="B1228" i="87"/>
  <c r="C1228" i="87"/>
  <c r="H147" i="30"/>
  <c r="B6638" i="87"/>
  <c r="C6638" i="87"/>
  <c r="K148" i="30"/>
  <c r="B6641" i="87"/>
  <c r="C6641" i="87"/>
  <c r="K150" i="30"/>
  <c r="B2576" i="87"/>
  <c r="C2576" i="87"/>
  <c r="K163" i="30"/>
  <c r="B1267" i="87"/>
  <c r="C1267" i="87"/>
  <c r="K164" i="30"/>
  <c r="B1268" i="87"/>
  <c r="C1268" i="87"/>
  <c r="K165" i="30"/>
  <c r="B2761" i="87"/>
  <c r="C2761" i="87"/>
  <c r="K166" i="30"/>
  <c r="B2762" i="87"/>
  <c r="C2762" i="87"/>
  <c r="K167" i="30"/>
  <c r="B1270" i="87"/>
  <c r="C1270" i="87"/>
  <c r="H168" i="30"/>
  <c r="B1257" i="87"/>
  <c r="C1257" i="87"/>
  <c r="K169" i="30"/>
  <c r="B1269" i="87"/>
  <c r="C1269" i="87"/>
  <c r="K170" i="30"/>
  <c r="B1272" i="87"/>
  <c r="C1272" i="87"/>
  <c r="K171" i="30"/>
  <c r="B1273" i="87"/>
  <c r="C1273" i="87"/>
  <c r="E172" i="30"/>
  <c r="E174" i="30"/>
  <c r="K173" i="30"/>
  <c r="B149" i="87"/>
  <c r="C149" i="87"/>
  <c r="K180" i="30"/>
  <c r="B4030" i="87"/>
  <c r="C4030" i="87"/>
  <c r="K182" i="30"/>
  <c r="B1320" i="87"/>
  <c r="C1320" i="87"/>
  <c r="K183" i="30"/>
  <c r="B1323" i="87"/>
  <c r="C1323" i="87"/>
  <c r="C184" i="30"/>
  <c r="B1282" i="87"/>
  <c r="C1282" i="87"/>
  <c r="D184" i="30"/>
  <c r="B1288" i="87"/>
  <c r="C1288" i="87"/>
  <c r="E184" i="30"/>
  <c r="B1294" i="87"/>
  <c r="C1294" i="87"/>
  <c r="F184" i="30"/>
  <c r="G184" i="30"/>
  <c r="H184" i="30"/>
  <c r="B1313" i="87"/>
  <c r="C1313" i="87"/>
  <c r="I184" i="30"/>
  <c r="B6401" i="87"/>
  <c r="C6401" i="87"/>
  <c r="J184" i="30"/>
  <c r="B6402" i="87"/>
  <c r="C6402" i="87"/>
  <c r="K185" i="30"/>
  <c r="B2779" i="87"/>
  <c r="C2779" i="87"/>
  <c r="K188" i="30"/>
  <c r="B2950" i="87"/>
  <c r="C2950" i="87"/>
  <c r="K189" i="30"/>
  <c r="B2951" i="87"/>
  <c r="C2951" i="87"/>
  <c r="K190" i="30"/>
  <c r="B2952" i="87"/>
  <c r="C2952" i="87"/>
  <c r="K191" i="30"/>
  <c r="B2953" i="87"/>
  <c r="C2953" i="87"/>
  <c r="K192" i="30"/>
  <c r="B2954" i="87"/>
  <c r="C2954" i="87"/>
  <c r="K193" i="30"/>
  <c r="B2955" i="87"/>
  <c r="C2955" i="87"/>
  <c r="E194" i="30"/>
  <c r="B2766" i="87"/>
  <c r="C2766" i="87"/>
  <c r="H194" i="30"/>
  <c r="K195" i="30"/>
  <c r="B2782" i="87"/>
  <c r="C2782" i="87"/>
  <c r="K199" i="30"/>
  <c r="B1326" i="87"/>
  <c r="C1326" i="87"/>
  <c r="K200" i="30"/>
  <c r="B1327" i="87"/>
  <c r="C1327" i="87"/>
  <c r="K201" i="30"/>
  <c r="B2784" i="87"/>
  <c r="C2784" i="87"/>
  <c r="K202" i="30"/>
  <c r="B2785" i="87"/>
  <c r="C2785" i="87"/>
  <c r="K203" i="30"/>
  <c r="B1328" i="87"/>
  <c r="C1328" i="87"/>
  <c r="H204" i="30"/>
  <c r="K204" i="30"/>
  <c r="B4100" i="87"/>
  <c r="C4100" i="87"/>
  <c r="K205" i="30"/>
  <c r="B6643" i="87"/>
  <c r="C6643" i="87"/>
  <c r="K206" i="30"/>
  <c r="B4154" i="87"/>
  <c r="C4154" i="87"/>
  <c r="K207" i="30"/>
  <c r="B6645" i="87"/>
  <c r="C6645" i="87"/>
  <c r="K209" i="30"/>
  <c r="B151" i="87"/>
  <c r="C151" i="87"/>
  <c r="K215" i="30"/>
  <c r="B3333" i="87"/>
  <c r="C3333" i="87"/>
  <c r="K216" i="30"/>
  <c r="B6408" i="87"/>
  <c r="C6408" i="87"/>
  <c r="K217" i="30"/>
  <c r="B3334" i="87"/>
  <c r="C3334" i="87"/>
  <c r="K218" i="30"/>
  <c r="B6410" i="87"/>
  <c r="C6410" i="87"/>
  <c r="K219" i="30"/>
  <c r="B3008" i="87"/>
  <c r="C3008" i="87"/>
  <c r="K220" i="30"/>
  <c r="B6412" i="87"/>
  <c r="C6412" i="87"/>
  <c r="K221" i="30"/>
  <c r="B1413" i="87"/>
  <c r="C1413" i="87"/>
  <c r="K222" i="30"/>
  <c r="B1414" i="87"/>
  <c r="C1414" i="87"/>
  <c r="K223" i="30"/>
  <c r="B1415" i="87"/>
  <c r="C1415" i="87"/>
  <c r="K224" i="30"/>
  <c r="B1416" i="87"/>
  <c r="C1416" i="87"/>
  <c r="K225" i="30"/>
  <c r="B1403" i="87"/>
  <c r="C1403" i="87"/>
  <c r="K226" i="30"/>
  <c r="B6414" i="87"/>
  <c r="C6414" i="87"/>
  <c r="K227" i="30"/>
  <c r="B1409" i="87"/>
  <c r="C1409" i="87"/>
  <c r="K228" i="30"/>
  <c r="B3335" i="87"/>
  <c r="C3335" i="87"/>
  <c r="D229" i="30"/>
  <c r="K232" i="30"/>
  <c r="K233" i="30"/>
  <c r="B1419" i="87"/>
  <c r="C1419" i="87"/>
  <c r="K234" i="30"/>
  <c r="B1420" i="87"/>
  <c r="C1420" i="87"/>
  <c r="K235" i="30"/>
  <c r="B1421" i="87"/>
  <c r="C1421" i="87"/>
  <c r="K236" i="30"/>
  <c r="B1422" i="87"/>
  <c r="C1422" i="87"/>
  <c r="K237" i="30"/>
  <c r="B1423" i="87"/>
  <c r="C1423" i="87"/>
  <c r="D238" i="30"/>
  <c r="B1360" i="87"/>
  <c r="C1360" i="87"/>
  <c r="K240" i="30"/>
  <c r="B1425" i="87"/>
  <c r="C1425" i="87"/>
  <c r="K241" i="30"/>
  <c r="K242" i="30"/>
  <c r="K243" i="30"/>
  <c r="B1428" i="87"/>
  <c r="C1428" i="87"/>
  <c r="B1427" i="87"/>
  <c r="C1427" i="87"/>
  <c r="D243" i="30"/>
  <c r="B1364" i="87"/>
  <c r="C1364" i="87"/>
  <c r="K245" i="30"/>
  <c r="K246" i="30"/>
  <c r="B1430" i="87"/>
  <c r="C1430" i="87"/>
  <c r="K247" i="30"/>
  <c r="B2669" i="87"/>
  <c r="C2669" i="87"/>
  <c r="K248" i="30"/>
  <c r="B6418" i="87"/>
  <c r="C6418" i="87"/>
  <c r="K249" i="30"/>
  <c r="B6420" i="87"/>
  <c r="C6420" i="87"/>
  <c r="K250" i="30"/>
  <c r="B6422" i="87"/>
  <c r="C6422" i="87"/>
  <c r="K251" i="30"/>
  <c r="B6424" i="87"/>
  <c r="C6424" i="87"/>
  <c r="K252" i="30"/>
  <c r="B6426" i="87"/>
  <c r="C6426" i="87"/>
  <c r="K253" i="30"/>
  <c r="B6428" i="87"/>
  <c r="C6428" i="87"/>
  <c r="K254" i="30"/>
  <c r="B6430" i="87"/>
  <c r="C6430" i="87"/>
  <c r="K255" i="30"/>
  <c r="B6432" i="87"/>
  <c r="C6432" i="87"/>
  <c r="K256" i="30"/>
  <c r="B6434" i="87"/>
  <c r="C6434" i="87"/>
  <c r="D257" i="30"/>
  <c r="K259" i="30"/>
  <c r="B1432" i="87"/>
  <c r="C1432" i="87"/>
  <c r="K260" i="30"/>
  <c r="B1433" i="87"/>
  <c r="C1433" i="87"/>
  <c r="D261" i="30"/>
  <c r="B1370" i="87"/>
  <c r="C1370" i="87"/>
  <c r="K263" i="30"/>
  <c r="B1435" i="87"/>
  <c r="C1435" i="87"/>
  <c r="K264" i="30"/>
  <c r="B1436" i="87"/>
  <c r="C1436" i="87"/>
  <c r="K265" i="30"/>
  <c r="B1437" i="87"/>
  <c r="C1437" i="87"/>
  <c r="K266" i="30"/>
  <c r="B1438" i="87"/>
  <c r="C1438" i="87"/>
  <c r="K267" i="30"/>
  <c r="B1439" i="87"/>
  <c r="C1439" i="87"/>
  <c r="K268" i="30"/>
  <c r="B1440" i="87"/>
  <c r="C1440" i="87"/>
  <c r="K269" i="30"/>
  <c r="B1441" i="87"/>
  <c r="C1441" i="87"/>
  <c r="D270" i="30"/>
  <c r="B1379" i="87"/>
  <c r="C1379" i="87"/>
  <c r="K272" i="30"/>
  <c r="B1444" i="87"/>
  <c r="C1444" i="87"/>
  <c r="K273" i="30"/>
  <c r="B1445" i="87"/>
  <c r="C1445" i="87"/>
  <c r="K274" i="30"/>
  <c r="B1446" i="87"/>
  <c r="C1446" i="87"/>
  <c r="K275" i="30"/>
  <c r="B1447" i="87"/>
  <c r="C1447" i="87"/>
  <c r="K276" i="30"/>
  <c r="B1449" i="87"/>
  <c r="C1449" i="87"/>
  <c r="D277" i="30"/>
  <c r="B1387" i="87"/>
  <c r="C1387" i="87"/>
  <c r="K278" i="30"/>
  <c r="B1452" i="87"/>
  <c r="C1452" i="87"/>
  <c r="K280" i="30"/>
  <c r="B4109" i="87"/>
  <c r="C4109" i="87"/>
  <c r="B3665" i="87"/>
  <c r="C3665" i="87"/>
  <c r="K288" i="30"/>
  <c r="K289" i="30"/>
  <c r="B1456" i="87"/>
  <c r="C1456" i="87"/>
  <c r="K290" i="30"/>
  <c r="B2788" i="87"/>
  <c r="C2788" i="87"/>
  <c r="K291" i="30"/>
  <c r="B2789" i="87"/>
  <c r="C2789" i="87"/>
  <c r="K292" i="30"/>
  <c r="B1457" i="87"/>
  <c r="C1457" i="87"/>
  <c r="H293" i="30"/>
  <c r="H295" i="30"/>
  <c r="K294" i="30"/>
  <c r="B153" i="87"/>
  <c r="C153" i="87"/>
  <c r="K301" i="30"/>
  <c r="B1498" i="87"/>
  <c r="C1498" i="87"/>
  <c r="K302" i="30"/>
  <c r="B1501" i="87"/>
  <c r="C1501" i="87"/>
  <c r="C303" i="30"/>
  <c r="C312" i="30"/>
  <c r="B1467" i="87"/>
  <c r="C1467" i="87"/>
  <c r="D303" i="30"/>
  <c r="E303" i="30"/>
  <c r="F303" i="30"/>
  <c r="F312" i="30"/>
  <c r="G303" i="30"/>
  <c r="H303" i="30"/>
  <c r="I303" i="30"/>
  <c r="C6469" i="87"/>
  <c r="K307" i="30"/>
  <c r="K308" i="30"/>
  <c r="B4043" i="87"/>
  <c r="C4043" i="87"/>
  <c r="K309" i="30"/>
  <c r="B3660" i="87"/>
  <c r="C3660" i="87"/>
  <c r="E310" i="30"/>
  <c r="B6478" i="87"/>
  <c r="C6478" i="87"/>
  <c r="H310" i="30"/>
  <c r="B6479" i="87"/>
  <c r="C6479" i="87"/>
  <c r="K311" i="30"/>
  <c r="H18" i="73"/>
  <c r="B10" i="87"/>
  <c r="C10" i="87"/>
  <c r="K319" i="30"/>
  <c r="B6490" i="87"/>
  <c r="C6490" i="87"/>
  <c r="K320" i="30"/>
  <c r="B6499" i="87"/>
  <c r="C6499" i="87"/>
  <c r="K321" i="30"/>
  <c r="B6508" i="87"/>
  <c r="C6508" i="87"/>
  <c r="K322" i="30"/>
  <c r="B6517" i="87"/>
  <c r="C6517" i="87"/>
  <c r="K323" i="30"/>
  <c r="B6526" i="87"/>
  <c r="C6526" i="87"/>
  <c r="K324" i="30"/>
  <c r="B6535" i="87"/>
  <c r="C6535" i="87"/>
  <c r="K325" i="30"/>
  <c r="B6544" i="87"/>
  <c r="C6544" i="87"/>
  <c r="K326" i="30"/>
  <c r="B6553" i="87"/>
  <c r="C6553" i="87"/>
  <c r="K327" i="30"/>
  <c r="B6562" i="87"/>
  <c r="C6562" i="87"/>
  <c r="K328" i="30"/>
  <c r="B6654" i="87"/>
  <c r="C6654" i="87"/>
  <c r="K329" i="30"/>
  <c r="B6663" i="87"/>
  <c r="C6663" i="87"/>
  <c r="C330" i="30"/>
  <c r="C342" i="30"/>
  <c r="D330" i="30"/>
  <c r="D342" i="30"/>
  <c r="B6577" i="87"/>
  <c r="C6577" i="87"/>
  <c r="E330" i="30"/>
  <c r="E342" i="30"/>
  <c r="F330" i="30"/>
  <c r="F342" i="30"/>
  <c r="B6578" i="87"/>
  <c r="C6578" i="87"/>
  <c r="G330" i="30"/>
  <c r="H330" i="30"/>
  <c r="I330" i="30"/>
  <c r="K337" i="30"/>
  <c r="B6573" i="87"/>
  <c r="C6573" i="87"/>
  <c r="K338" i="30"/>
  <c r="K339" i="30"/>
  <c r="B6609" i="87"/>
  <c r="C6609" i="87"/>
  <c r="H340" i="30"/>
  <c r="B6610" i="87"/>
  <c r="C6610" i="87"/>
  <c r="K341" i="30"/>
  <c r="B6597" i="87"/>
  <c r="C6597" i="87"/>
  <c r="K348" i="30"/>
  <c r="B3611" i="87"/>
  <c r="C3611" i="87"/>
  <c r="K349" i="30"/>
  <c r="C350" i="30"/>
  <c r="B3562" i="87"/>
  <c r="C3562" i="87"/>
  <c r="D350" i="30"/>
  <c r="B3569" i="87"/>
  <c r="C3569" i="87"/>
  <c r="E350" i="30"/>
  <c r="F350" i="30"/>
  <c r="G350" i="30"/>
  <c r="B3590" i="87"/>
  <c r="C3590" i="87"/>
  <c r="H350" i="30"/>
  <c r="B3597" i="87"/>
  <c r="C3597" i="87"/>
  <c r="I350" i="30"/>
  <c r="B6586" i="87"/>
  <c r="C6586" i="87"/>
  <c r="K351" i="30"/>
  <c r="B3614" i="87"/>
  <c r="C3614" i="87"/>
  <c r="H352" i="30"/>
  <c r="B3616" i="87"/>
  <c r="C3616" i="87"/>
  <c r="K360" i="30"/>
  <c r="B3618" i="87"/>
  <c r="C3618" i="87"/>
  <c r="K361" i="30"/>
  <c r="B6593" i="87"/>
  <c r="C6593" i="87"/>
  <c r="H362" i="30"/>
  <c r="K363" i="30"/>
  <c r="B6667" i="87"/>
  <c r="C6667" i="87"/>
  <c r="K364" i="30"/>
  <c r="B6915" i="87"/>
  <c r="K366" i="30"/>
  <c r="B157" i="87"/>
  <c r="C157" i="87"/>
  <c r="C12" i="14"/>
  <c r="B5009" i="87"/>
  <c r="C5009" i="87"/>
  <c r="D12" i="14"/>
  <c r="B5277" i="87"/>
  <c r="C5277" i="87"/>
  <c r="E12" i="14"/>
  <c r="B5456" i="87"/>
  <c r="C5456" i="87"/>
  <c r="F12" i="14"/>
  <c r="G12" i="14"/>
  <c r="B5668" i="87"/>
  <c r="C5668" i="87"/>
  <c r="H12" i="14"/>
  <c r="B5816" i="87"/>
  <c r="C5816" i="87"/>
  <c r="I12" i="14"/>
  <c r="B5861" i="87"/>
  <c r="C5861" i="87"/>
  <c r="J12" i="14"/>
  <c r="B6066" i="87"/>
  <c r="C6066" i="87"/>
  <c r="K12" i="14"/>
  <c r="B5930" i="87"/>
  <c r="C5930" i="87"/>
  <c r="C18" i="14"/>
  <c r="B5014" i="87"/>
  <c r="C5014" i="87"/>
  <c r="D18" i="14"/>
  <c r="B5282" i="87"/>
  <c r="C5282" i="87"/>
  <c r="E18" i="14"/>
  <c r="B5461" i="87"/>
  <c r="C5461" i="87"/>
  <c r="F18" i="14"/>
  <c r="B5505" i="87"/>
  <c r="C5505" i="87"/>
  <c r="G18" i="14"/>
  <c r="B5673" i="87"/>
  <c r="C5673" i="87"/>
  <c r="H18" i="14"/>
  <c r="B5821" i="87"/>
  <c r="C5821" i="87"/>
  <c r="I18" i="14"/>
  <c r="B5866" i="87"/>
  <c r="C5866" i="87"/>
  <c r="J18" i="14"/>
  <c r="B6071" i="87"/>
  <c r="C6071" i="87"/>
  <c r="K18" i="14"/>
  <c r="B5935" i="87"/>
  <c r="C5935" i="87"/>
  <c r="C40" i="14"/>
  <c r="B5030" i="87"/>
  <c r="C5030" i="87"/>
  <c r="F63" i="14"/>
  <c r="B5522" i="87"/>
  <c r="C5522" i="87"/>
  <c r="C67" i="14"/>
  <c r="B5033" i="87"/>
  <c r="C5033" i="87"/>
  <c r="D67" i="14"/>
  <c r="B5285" i="87"/>
  <c r="C5285" i="87"/>
  <c r="E67" i="14"/>
  <c r="B5464" i="87"/>
  <c r="C5464" i="87"/>
  <c r="F67" i="14"/>
  <c r="B5525" i="87"/>
  <c r="C5525" i="87"/>
  <c r="G67" i="14"/>
  <c r="B5676" i="87"/>
  <c r="C5676" i="87"/>
  <c r="H67" i="14"/>
  <c r="B5824" i="87"/>
  <c r="C5824" i="87"/>
  <c r="I67" i="14"/>
  <c r="B5869" i="87"/>
  <c r="C5869" i="87"/>
  <c r="J67" i="14"/>
  <c r="B6084" i="87"/>
  <c r="C6084" i="87"/>
  <c r="K67" i="14"/>
  <c r="B5938" i="87"/>
  <c r="C5938" i="87"/>
  <c r="C75" i="14"/>
  <c r="B5039" i="87"/>
  <c r="C5039" i="87"/>
  <c r="C82" i="14"/>
  <c r="B5045" i="87"/>
  <c r="C5045" i="87"/>
  <c r="D82" i="14"/>
  <c r="B5291" i="87"/>
  <c r="C5291" i="87"/>
  <c r="C93" i="14"/>
  <c r="B5055" i="87"/>
  <c r="C5055" i="87"/>
  <c r="C108" i="14"/>
  <c r="B5063" i="87"/>
  <c r="C5063" i="87"/>
  <c r="D108" i="14"/>
  <c r="B5298" i="87"/>
  <c r="C5298" i="87"/>
  <c r="E108" i="14"/>
  <c r="B5469" i="87"/>
  <c r="C5469" i="87"/>
  <c r="F108" i="14"/>
  <c r="B5530" i="87"/>
  <c r="C5530" i="87"/>
  <c r="G108" i="14"/>
  <c r="B5680" i="87"/>
  <c r="C5680" i="87"/>
  <c r="H108" i="14"/>
  <c r="B5829" i="87"/>
  <c r="C5829" i="87"/>
  <c r="I108" i="14"/>
  <c r="B5873" i="87"/>
  <c r="C5873" i="87"/>
  <c r="J108" i="14"/>
  <c r="K108" i="14"/>
  <c r="B5942" i="87"/>
  <c r="C5942" i="87"/>
  <c r="C114" i="14"/>
  <c r="B5068" i="87"/>
  <c r="C5068" i="87"/>
  <c r="D114" i="14"/>
  <c r="B5303" i="87"/>
  <c r="C5303" i="87"/>
  <c r="F114" i="14"/>
  <c r="B5535" i="87"/>
  <c r="C5535" i="87"/>
  <c r="G114" i="14"/>
  <c r="B5684" i="87"/>
  <c r="C5684" i="87"/>
  <c r="C121" i="14"/>
  <c r="B5075" i="87"/>
  <c r="C5075" i="87"/>
  <c r="D121" i="14"/>
  <c r="B5310" i="87"/>
  <c r="C5310" i="87"/>
  <c r="E121" i="14"/>
  <c r="B5477" i="87"/>
  <c r="C5477" i="87"/>
  <c r="F121" i="14"/>
  <c r="B5542" i="87"/>
  <c r="C5542" i="87"/>
  <c r="G121" i="14"/>
  <c r="B5691" i="87"/>
  <c r="C5691" i="87"/>
  <c r="H121" i="14"/>
  <c r="B5836" i="87"/>
  <c r="C5836" i="87"/>
  <c r="J121" i="14"/>
  <c r="B6129" i="87"/>
  <c r="C6129" i="87"/>
  <c r="K121" i="14"/>
  <c r="B5949" i="87"/>
  <c r="C5949" i="87"/>
  <c r="C131" i="14"/>
  <c r="B5090" i="87"/>
  <c r="C5090" i="87"/>
  <c r="D131" i="14"/>
  <c r="B5312" i="87"/>
  <c r="C5312" i="87"/>
  <c r="F131" i="14"/>
  <c r="B5557" i="87"/>
  <c r="C5557" i="87"/>
  <c r="C140" i="14"/>
  <c r="D140" i="14"/>
  <c r="B5326" i="87"/>
  <c r="C5326" i="87"/>
  <c r="G140" i="14"/>
  <c r="C144" i="14"/>
  <c r="B5108" i="87"/>
  <c r="C5108" i="87"/>
  <c r="G144" i="14"/>
  <c r="B5699" i="87"/>
  <c r="C5699" i="87"/>
  <c r="C154" i="14"/>
  <c r="B5121" i="87"/>
  <c r="C5121" i="87"/>
  <c r="D154" i="14"/>
  <c r="B5337" i="87"/>
  <c r="C5337" i="87"/>
  <c r="F154" i="14"/>
  <c r="B5561" i="87"/>
  <c r="C5561" i="87"/>
  <c r="G154" i="14"/>
  <c r="B4300" i="87"/>
  <c r="C4300" i="87"/>
  <c r="E168" i="14"/>
  <c r="B5480" i="87"/>
  <c r="C5480" i="87"/>
  <c r="H168" i="14"/>
  <c r="B5842" i="87"/>
  <c r="C5842" i="87"/>
  <c r="I168" i="14"/>
  <c r="B4306" i="87"/>
  <c r="C4306" i="87"/>
  <c r="J168" i="14"/>
  <c r="B6168" i="87"/>
  <c r="C6168" i="87"/>
  <c r="K168" i="14"/>
  <c r="B4943" i="87"/>
  <c r="C4943" i="87"/>
  <c r="C174" i="14"/>
  <c r="B5168" i="87"/>
  <c r="C5168" i="87"/>
  <c r="D174" i="14"/>
  <c r="B5366" i="87"/>
  <c r="C5366" i="87"/>
  <c r="E174" i="14"/>
  <c r="B4315" i="87"/>
  <c r="C4315" i="87"/>
  <c r="F174" i="14"/>
  <c r="B5598" i="87"/>
  <c r="C5598" i="87"/>
  <c r="G174" i="14"/>
  <c r="B5723" i="87"/>
  <c r="C5723" i="87"/>
  <c r="H174" i="14"/>
  <c r="B4893" i="87"/>
  <c r="C4893" i="87"/>
  <c r="I174" i="14"/>
  <c r="B4316" i="87"/>
  <c r="C4316" i="87"/>
  <c r="J174" i="14"/>
  <c r="B6172" i="87"/>
  <c r="C6172" i="87"/>
  <c r="K174" i="14"/>
  <c r="B4894" i="87"/>
  <c r="C4894" i="87"/>
  <c r="C180" i="14"/>
  <c r="B5175" i="87"/>
  <c r="C5175" i="87"/>
  <c r="D180" i="14"/>
  <c r="B5368" i="87"/>
  <c r="C5368" i="87"/>
  <c r="F180" i="14"/>
  <c r="B5601" i="87"/>
  <c r="C5601" i="87"/>
  <c r="G180" i="14"/>
  <c r="B5727" i="87"/>
  <c r="C5727" i="87"/>
  <c r="H180" i="14"/>
  <c r="B5851" i="87"/>
  <c r="C5851" i="87"/>
  <c r="K180" i="14"/>
  <c r="B5959" i="87"/>
  <c r="C5959" i="87"/>
  <c r="C187" i="14"/>
  <c r="B4338" i="87"/>
  <c r="C4338" i="87"/>
  <c r="D187" i="14"/>
  <c r="B4339" i="87"/>
  <c r="C4339" i="87"/>
  <c r="F187" i="14"/>
  <c r="B4340" i="87"/>
  <c r="C4340" i="87"/>
  <c r="G187" i="14"/>
  <c r="B4341" i="87"/>
  <c r="C4341" i="87"/>
  <c r="C197" i="14"/>
  <c r="B5189" i="87"/>
  <c r="C5189" i="87"/>
  <c r="G197" i="14"/>
  <c r="B6181" i="87"/>
  <c r="C6181" i="87"/>
  <c r="C203" i="14"/>
  <c r="B5203" i="87"/>
  <c r="C5203" i="87"/>
  <c r="D203" i="14"/>
  <c r="B5387" i="87"/>
  <c r="C5387" i="87"/>
  <c r="F203" i="14"/>
  <c r="B5620" i="87"/>
  <c r="C5620" i="87"/>
  <c r="G203" i="14"/>
  <c r="B5746" i="87"/>
  <c r="C5746" i="87"/>
  <c r="C208" i="14"/>
  <c r="B4354" i="87"/>
  <c r="C4354" i="87"/>
  <c r="D208" i="14"/>
  <c r="B4355" i="87"/>
  <c r="C4355" i="87"/>
  <c r="F208" i="14"/>
  <c r="B4356" i="87"/>
  <c r="C4356" i="87"/>
  <c r="G208" i="14"/>
  <c r="B4357" i="87"/>
  <c r="C4357" i="87"/>
  <c r="C216" i="14"/>
  <c r="B5229" i="87"/>
  <c r="C5229" i="87"/>
  <c r="D216" i="14"/>
  <c r="B5413" i="87"/>
  <c r="C5413" i="87"/>
  <c r="F216" i="14"/>
  <c r="B5646" i="87"/>
  <c r="C5646" i="87"/>
  <c r="G216" i="14"/>
  <c r="B5772" i="87"/>
  <c r="C5772" i="87"/>
  <c r="C220" i="14"/>
  <c r="B5247" i="87"/>
  <c r="C5247" i="87"/>
  <c r="D220" i="14"/>
  <c r="B5431" i="87"/>
  <c r="C5431" i="87"/>
  <c r="G220" i="14"/>
  <c r="B5790" i="87"/>
  <c r="C5790" i="87"/>
  <c r="C251" i="14"/>
  <c r="B6697" i="87"/>
  <c r="C6697" i="87"/>
  <c r="D251" i="14"/>
  <c r="B6728" i="87"/>
  <c r="C6728" i="87"/>
  <c r="E251" i="14"/>
  <c r="E265" i="14"/>
  <c r="B6968" i="87"/>
  <c r="F251" i="14"/>
  <c r="B6788" i="87"/>
  <c r="C6788" i="87"/>
  <c r="G251" i="14"/>
  <c r="B6818" i="87"/>
  <c r="C6818" i="87"/>
  <c r="H251" i="14"/>
  <c r="B6848" i="87"/>
  <c r="C6848" i="87"/>
  <c r="J251" i="14"/>
  <c r="J265" i="14"/>
  <c r="K251" i="14"/>
  <c r="K265" i="14"/>
  <c r="B4385" i="87"/>
  <c r="C4385" i="87"/>
  <c r="C10" i="86"/>
  <c r="B14" i="87"/>
  <c r="C14" i="87"/>
  <c r="D10" i="86"/>
  <c r="B31" i="87"/>
  <c r="C31" i="87"/>
  <c r="E10" i="86"/>
  <c r="B47" i="87"/>
  <c r="C47" i="87"/>
  <c r="F10" i="86"/>
  <c r="B62" i="87"/>
  <c r="C62" i="87"/>
  <c r="G10" i="86"/>
  <c r="B78" i="87"/>
  <c r="C78" i="87"/>
  <c r="H10" i="86"/>
  <c r="B92" i="87"/>
  <c r="C92" i="87"/>
  <c r="I10" i="86"/>
  <c r="B103" i="87"/>
  <c r="C103" i="87"/>
  <c r="J10" i="86"/>
  <c r="B6053" i="87"/>
  <c r="C6053" i="87"/>
  <c r="K10" i="86"/>
  <c r="B125" i="87"/>
  <c r="C125" i="87"/>
  <c r="C19" i="86"/>
  <c r="B26" i="87"/>
  <c r="C26" i="87"/>
  <c r="D19" i="86"/>
  <c r="B43" i="87"/>
  <c r="C43" i="87"/>
  <c r="E19" i="86"/>
  <c r="B57" i="87"/>
  <c r="C57" i="87"/>
  <c r="F19" i="86"/>
  <c r="B74" i="87"/>
  <c r="C74" i="87"/>
  <c r="G19" i="86"/>
  <c r="B88" i="87"/>
  <c r="C88" i="87"/>
  <c r="H19" i="86"/>
  <c r="B98" i="87"/>
  <c r="C98" i="87"/>
  <c r="I19" i="86"/>
  <c r="B109" i="87"/>
  <c r="C109" i="87"/>
  <c r="J19" i="86"/>
  <c r="B6059" i="87"/>
  <c r="C6059" i="87"/>
  <c r="K19" i="86"/>
  <c r="B134" i="87"/>
  <c r="C134" i="87"/>
  <c r="F15" i="73"/>
  <c r="J18" i="73"/>
  <c r="B6602" i="87"/>
  <c r="C6602" i="87"/>
  <c r="C20" i="73"/>
  <c r="B4074" i="87"/>
  <c r="C4074" i="87"/>
  <c r="D20" i="73"/>
  <c r="B4075" i="87"/>
  <c r="C4075" i="87"/>
  <c r="E20" i="73"/>
  <c r="B4118" i="87"/>
  <c r="C4118" i="87"/>
  <c r="F20" i="73"/>
  <c r="B4076" i="87"/>
  <c r="C4076" i="87"/>
  <c r="G20" i="73"/>
  <c r="B4119" i="87"/>
  <c r="C4119" i="87"/>
  <c r="H20" i="73"/>
  <c r="B4077" i="87"/>
  <c r="C4077" i="87"/>
  <c r="J20" i="73"/>
  <c r="B5993" i="87"/>
  <c r="C5993" i="87"/>
  <c r="K20" i="73"/>
  <c r="B4078" i="87"/>
  <c r="C4078" i="87"/>
  <c r="D31" i="73"/>
  <c r="B3104" i="87"/>
  <c r="C3104" i="87"/>
  <c r="D32" i="73"/>
  <c r="B3641" i="87"/>
  <c r="C3641" i="87"/>
  <c r="E33" i="73"/>
  <c r="B3642" i="87"/>
  <c r="C3642" i="87"/>
  <c r="E39" i="73"/>
  <c r="B6002" i="87"/>
  <c r="C6002" i="87"/>
  <c r="E40" i="73"/>
  <c r="B6003" i="87"/>
  <c r="C6003" i="87"/>
  <c r="E41" i="73"/>
  <c r="B6004" i="87"/>
  <c r="C6004" i="87"/>
  <c r="E42" i="73"/>
  <c r="B6005" i="87"/>
  <c r="C6005" i="87"/>
  <c r="H43" i="73"/>
  <c r="C46" i="73"/>
  <c r="C24" i="89"/>
  <c r="C79" i="73"/>
  <c r="C25" i="89"/>
  <c r="C26" i="89"/>
  <c r="F46" i="73"/>
  <c r="E24" i="89"/>
  <c r="G46" i="73"/>
  <c r="B3201" i="87"/>
  <c r="C3201" i="87"/>
  <c r="I46" i="73"/>
  <c r="J46" i="73"/>
  <c r="K46" i="73"/>
  <c r="B3527" i="87"/>
  <c r="C3527" i="87"/>
  <c r="I50" i="73"/>
  <c r="B3174" i="87"/>
  <c r="C3174" i="87"/>
  <c r="D79" i="73"/>
  <c r="B3180" i="87"/>
  <c r="C3180" i="87"/>
  <c r="E79" i="73"/>
  <c r="B3219" i="87"/>
  <c r="C3219" i="87"/>
  <c r="F79" i="73"/>
  <c r="B3197" i="87"/>
  <c r="C3197" i="87"/>
  <c r="G79" i="73"/>
  <c r="B3203" i="87"/>
  <c r="C3203" i="87"/>
  <c r="H79" i="73"/>
  <c r="B3241" i="87"/>
  <c r="C3241" i="87"/>
  <c r="J79" i="73"/>
  <c r="B6038" i="87"/>
  <c r="C6038" i="87"/>
  <c r="K79" i="73"/>
  <c r="B3529" i="87"/>
  <c r="C3529" i="87"/>
  <c r="D24" i="70"/>
  <c r="G27" i="70"/>
  <c r="D28" i="70"/>
  <c r="D33" i="70"/>
  <c r="I33" i="70"/>
  <c r="C64" i="70"/>
  <c r="C65" i="70"/>
  <c r="K80" i="73"/>
  <c r="B3530" i="87"/>
  <c r="C3530" i="87"/>
  <c r="I352" i="30"/>
  <c r="I367" i="30"/>
  <c r="K93" i="73"/>
  <c r="H149" i="30"/>
  <c r="B1215" i="87"/>
  <c r="C1215" i="87"/>
  <c r="I22" i="89"/>
  <c r="H21" i="85"/>
  <c r="J21" i="85"/>
  <c r="D25" i="89"/>
  <c r="H22" i="85"/>
  <c r="J22" i="85"/>
  <c r="C18" i="76"/>
  <c r="C14" i="76"/>
  <c r="B6590" i="87"/>
  <c r="C6590" i="87"/>
  <c r="B3172" i="87"/>
  <c r="C3172" i="87"/>
  <c r="E46" i="73"/>
  <c r="E80" i="73"/>
  <c r="B3220" i="87"/>
  <c r="C3220" i="87"/>
  <c r="B6909" i="87"/>
  <c r="B5104" i="87"/>
  <c r="C5104" i="87"/>
  <c r="K18" i="73"/>
  <c r="B11" i="87"/>
  <c r="C11" i="87"/>
  <c r="B6575" i="87"/>
  <c r="C6575" i="87"/>
  <c r="B6568" i="87"/>
  <c r="C6568" i="87"/>
  <c r="B1485" i="87"/>
  <c r="C1485" i="87"/>
  <c r="H90" i="73"/>
  <c r="B155" i="87"/>
  <c r="C155" i="87"/>
  <c r="B6594" i="87"/>
  <c r="C6594" i="87"/>
  <c r="I79" i="73"/>
  <c r="B3261" i="87"/>
  <c r="C3261" i="87"/>
  <c r="B2048" i="87"/>
  <c r="C2048" i="87"/>
  <c r="B6014" i="87"/>
  <c r="C6014" i="87"/>
  <c r="J80" i="73"/>
  <c r="B6039" i="87"/>
  <c r="C6039" i="87"/>
  <c r="F80" i="73"/>
  <c r="B3198" i="87"/>
  <c r="C3198" i="87"/>
  <c r="B3606" i="87"/>
  <c r="C3606" i="87"/>
  <c r="G352" i="30"/>
  <c r="G367" i="30"/>
  <c r="C352" i="30"/>
  <c r="B6566" i="87"/>
  <c r="C6566" i="87"/>
  <c r="B3666" i="87"/>
  <c r="C3666" i="87"/>
  <c r="K147" i="30"/>
  <c r="K149" i="30"/>
  <c r="B1230" i="87"/>
  <c r="C1230" i="87"/>
  <c r="B1490" i="87"/>
  <c r="C1490" i="87"/>
  <c r="G312" i="30"/>
  <c r="H91" i="73"/>
  <c r="K261" i="30"/>
  <c r="B1434" i="87"/>
  <c r="C1434" i="87"/>
  <c r="E196" i="30"/>
  <c r="B1295" i="87"/>
  <c r="C1295" i="87"/>
  <c r="H139" i="30"/>
  <c r="B1210" i="87"/>
  <c r="C1210" i="87"/>
  <c r="B790" i="87"/>
  <c r="C790" i="87"/>
  <c r="B1429" i="87"/>
  <c r="C1429" i="87"/>
  <c r="H208" i="30"/>
  <c r="B1318" i="87"/>
  <c r="C1318" i="87"/>
  <c r="B1266" i="87"/>
  <c r="C1266" i="87"/>
  <c r="B906" i="87"/>
  <c r="C906" i="87"/>
  <c r="J129" i="30"/>
  <c r="B6386" i="87"/>
  <c r="C6386" i="87"/>
  <c r="B1207" i="87"/>
  <c r="C1207" i="87"/>
  <c r="H129" i="30"/>
  <c r="D129" i="30"/>
  <c r="B1176" i="87"/>
  <c r="C1176" i="87"/>
  <c r="H112" i="30"/>
  <c r="B996" i="87"/>
  <c r="C996" i="87"/>
  <c r="B1090" i="87"/>
  <c r="C1090" i="87"/>
  <c r="Q21" i="89"/>
  <c r="Y21" i="89"/>
  <c r="V21" i="89"/>
  <c r="Z21" i="89"/>
  <c r="G7" i="89"/>
  <c r="W7" i="89"/>
  <c r="J88" i="73"/>
  <c r="J90" i="73"/>
  <c r="I13" i="86"/>
  <c r="B106" i="87"/>
  <c r="C106" i="87"/>
  <c r="B3217" i="87"/>
  <c r="C3217" i="87"/>
  <c r="B1426" i="87"/>
  <c r="C1426" i="87"/>
  <c r="F129" i="30"/>
  <c r="H25" i="85"/>
  <c r="J25" i="85"/>
  <c r="K47" i="30"/>
  <c r="B1062" i="87"/>
  <c r="C1062" i="87"/>
  <c r="E74" i="30"/>
  <c r="B814" i="87"/>
  <c r="C814" i="87"/>
  <c r="C74" i="30"/>
  <c r="B698" i="87"/>
  <c r="C698" i="87"/>
  <c r="C114" i="30"/>
  <c r="B1199" i="87"/>
  <c r="C1199" i="87"/>
  <c r="G129" i="30"/>
  <c r="B1201" i="87"/>
  <c r="C1201" i="87"/>
  <c r="B728" i="87"/>
  <c r="C728" i="87"/>
  <c r="D74" i="30"/>
  <c r="D114" i="30"/>
  <c r="C88" i="73"/>
  <c r="B721" i="87"/>
  <c r="C721" i="87"/>
  <c r="K33" i="30"/>
  <c r="C13" i="73"/>
  <c r="B6639" i="87"/>
  <c r="C6639" i="87"/>
  <c r="K65" i="30"/>
  <c r="B1076" i="87"/>
  <c r="C1076" i="87"/>
  <c r="B4099" i="87"/>
  <c r="C4099" i="87"/>
  <c r="B3260" i="87"/>
  <c r="C3260" i="87"/>
  <c r="F24" i="89"/>
  <c r="B6011" i="87"/>
  <c r="C6011" i="87"/>
  <c r="H46" i="73"/>
  <c r="B3239" i="87"/>
  <c r="C3239" i="87"/>
  <c r="B3576" i="87"/>
  <c r="C3576" i="87"/>
  <c r="E352" i="30"/>
  <c r="R22" i="89"/>
  <c r="V22" i="89"/>
  <c r="Z22" i="89"/>
  <c r="O22" i="89"/>
  <c r="M22" i="89"/>
  <c r="N22" i="89"/>
  <c r="B1484" i="87"/>
  <c r="C1484" i="87"/>
  <c r="K72" i="30"/>
  <c r="B1084" i="87"/>
  <c r="C1084" i="87"/>
  <c r="K169" i="14"/>
  <c r="B5957" i="87"/>
  <c r="C5957" i="87"/>
  <c r="F168" i="14"/>
  <c r="B5587" i="87"/>
  <c r="C5587" i="87"/>
  <c r="F6" i="73"/>
  <c r="B6908" i="87"/>
  <c r="C6908" i="87"/>
  <c r="F109" i="14"/>
  <c r="B5531" i="87"/>
  <c r="C5531" i="87"/>
  <c r="E109" i="14"/>
  <c r="E5" i="73"/>
  <c r="B2573" i="87"/>
  <c r="C2573" i="87"/>
  <c r="B5500" i="87"/>
  <c r="C5500" i="87"/>
  <c r="D6" i="73"/>
  <c r="J266" i="14"/>
  <c r="B6185" i="87"/>
  <c r="C6185" i="87"/>
  <c r="H109" i="14"/>
  <c r="D265" i="14"/>
  <c r="B5444" i="87"/>
  <c r="C5444" i="87"/>
  <c r="C6" i="73"/>
  <c r="G168" i="14"/>
  <c r="B5713" i="87"/>
  <c r="C5713" i="87"/>
  <c r="D109" i="14"/>
  <c r="C109" i="14"/>
  <c r="B6758" i="87"/>
  <c r="C6758" i="87"/>
  <c r="B5695" i="87"/>
  <c r="C5695" i="87"/>
  <c r="I109" i="14"/>
  <c r="G265" i="14"/>
  <c r="C168" i="14"/>
  <c r="F265" i="14"/>
  <c r="B5656" i="87"/>
  <c r="C5656" i="87"/>
  <c r="K266" i="14"/>
  <c r="B5965" i="87"/>
  <c r="C5965" i="87"/>
  <c r="B1307" i="87"/>
  <c r="C1307" i="87"/>
  <c r="G210" i="30"/>
  <c r="B1308" i="87"/>
  <c r="C1308" i="87"/>
  <c r="B1182" i="87"/>
  <c r="C1182" i="87"/>
  <c r="E129" i="30"/>
  <c r="F25" i="89"/>
  <c r="E25" i="89"/>
  <c r="G25" i="89"/>
  <c r="W25" i="89"/>
  <c r="I80" i="73"/>
  <c r="B3262" i="87"/>
  <c r="C3262" i="87"/>
  <c r="B1491" i="87"/>
  <c r="C1491" i="87"/>
  <c r="B930" i="87"/>
  <c r="C930" i="87"/>
  <c r="E266" i="14"/>
  <c r="H87" i="73"/>
  <c r="E169" i="14"/>
  <c r="C17" i="76"/>
  <c r="B3195" i="87"/>
  <c r="C3195" i="87"/>
  <c r="B6564" i="87"/>
  <c r="C6564" i="87"/>
  <c r="G109" i="14"/>
  <c r="K109" i="14"/>
  <c r="G6" i="73"/>
  <c r="B3352" i="87"/>
  <c r="C3352" i="87"/>
  <c r="J169" i="14"/>
  <c r="C16" i="76"/>
  <c r="H20" i="85"/>
  <c r="J20" i="85"/>
  <c r="E26" i="89"/>
  <c r="K57" i="30"/>
  <c r="B1068" i="87"/>
  <c r="C1068" i="87"/>
  <c r="H74" i="30"/>
  <c r="B988" i="87"/>
  <c r="C988" i="87"/>
  <c r="K362" i="30"/>
  <c r="B6665" i="87"/>
  <c r="C6665" i="87"/>
  <c r="D168" i="14"/>
  <c r="B5355" i="87"/>
  <c r="C5355" i="87"/>
  <c r="I169" i="14"/>
  <c r="B4159" i="87"/>
  <c r="C4159" i="87"/>
  <c r="D46" i="73"/>
  <c r="H80" i="73"/>
  <c r="B3242" i="87"/>
  <c r="C3242" i="87"/>
  <c r="C80" i="73"/>
  <c r="B3175" i="87"/>
  <c r="C3175" i="87"/>
  <c r="E18" i="73"/>
  <c r="B7" i="87"/>
  <c r="C7" i="87"/>
  <c r="H265" i="14"/>
  <c r="B4384" i="87"/>
  <c r="C4384" i="87"/>
  <c r="C265" i="14"/>
  <c r="H169" i="14"/>
  <c r="C129" i="30"/>
  <c r="B1168" i="87"/>
  <c r="C1168" i="87"/>
  <c r="L21" i="89"/>
  <c r="X21" i="89"/>
  <c r="L13" i="89"/>
  <c r="X13" i="89"/>
  <c r="J22" i="89"/>
  <c r="L22" i="89"/>
  <c r="X22" i="89"/>
  <c r="K110" i="30"/>
  <c r="B6635" i="87"/>
  <c r="C6635" i="87"/>
  <c r="V26" i="89"/>
  <c r="Z26" i="89"/>
  <c r="Q26" i="89"/>
  <c r="Y26" i="89"/>
  <c r="L26" i="89"/>
  <c r="X26" i="89"/>
  <c r="V13" i="89"/>
  <c r="Z13" i="89"/>
  <c r="G27" i="85"/>
  <c r="E312" i="30"/>
  <c r="B1479" i="87"/>
  <c r="C1479" i="87"/>
  <c r="E210" i="30"/>
  <c r="F89" i="73"/>
  <c r="J151" i="30"/>
  <c r="B1192" i="87"/>
  <c r="C1192" i="87"/>
  <c r="F151" i="30"/>
  <c r="B1209" i="87"/>
  <c r="C1209" i="87"/>
  <c r="H151" i="30"/>
  <c r="B6567" i="87"/>
  <c r="C6567" i="87"/>
  <c r="G342" i="30"/>
  <c r="B3578" i="87"/>
  <c r="C3578" i="87"/>
  <c r="E367" i="30"/>
  <c r="B6569" i="87"/>
  <c r="C6569" i="87"/>
  <c r="I342" i="30"/>
  <c r="B1496" i="87"/>
  <c r="C1496" i="87"/>
  <c r="H312" i="30"/>
  <c r="B1353" i="87"/>
  <c r="C1353" i="87"/>
  <c r="B3592" i="87"/>
  <c r="C3592" i="87"/>
  <c r="H172" i="30"/>
  <c r="B1466" i="87"/>
  <c r="C1466" i="87"/>
  <c r="B1478" i="87"/>
  <c r="C1478" i="87"/>
  <c r="F18" i="73"/>
  <c r="E20" i="89"/>
  <c r="B3564" i="87"/>
  <c r="C3564" i="87"/>
  <c r="C367" i="30"/>
  <c r="K340" i="30"/>
  <c r="B3599" i="87"/>
  <c r="C3599" i="87"/>
  <c r="F74" i="30"/>
  <c r="J74" i="30"/>
  <c r="K303" i="30"/>
  <c r="G18" i="73"/>
  <c r="B9" i="87"/>
  <c r="C9" i="87"/>
  <c r="C18" i="73"/>
  <c r="C20" i="89"/>
  <c r="D15" i="73"/>
  <c r="D352" i="30"/>
  <c r="H342" i="30"/>
  <c r="B4042" i="87"/>
  <c r="C4042" i="87"/>
  <c r="K310" i="30"/>
  <c r="H16" i="73"/>
  <c r="B6465" i="87"/>
  <c r="C6465" i="87"/>
  <c r="I312" i="30"/>
  <c r="B1472" i="87"/>
  <c r="C1472" i="87"/>
  <c r="D312" i="30"/>
  <c r="B1395" i="87"/>
  <c r="C1395" i="87"/>
  <c r="I210" i="30"/>
  <c r="B6405" i="87"/>
  <c r="C6405" i="87"/>
  <c r="C210" i="30"/>
  <c r="F87" i="73"/>
  <c r="C151" i="30"/>
  <c r="B1169" i="87"/>
  <c r="C1169" i="87"/>
  <c r="B2929" i="87"/>
  <c r="C2929" i="87"/>
  <c r="K137" i="30"/>
  <c r="K139" i="30"/>
  <c r="I129" i="30"/>
  <c r="I74" i="30"/>
  <c r="K91" i="73"/>
  <c r="B3593" i="87"/>
  <c r="C3593" i="87"/>
  <c r="B932" i="87"/>
  <c r="C932" i="87"/>
  <c r="C91" i="73"/>
  <c r="B2540" i="87"/>
  <c r="C2540" i="87"/>
  <c r="E17" i="89"/>
  <c r="B3583" i="87"/>
  <c r="C3583" i="87"/>
  <c r="F352" i="30"/>
  <c r="F367" i="30"/>
  <c r="B1454" i="87"/>
  <c r="C1454" i="87"/>
  <c r="G15" i="73"/>
  <c r="B2552" i="87"/>
  <c r="C2552" i="87"/>
  <c r="B1301" i="87"/>
  <c r="C1301" i="87"/>
  <c r="F210" i="30"/>
  <c r="B1251" i="87"/>
  <c r="C1251" i="87"/>
  <c r="B8" i="87"/>
  <c r="C8" i="87"/>
  <c r="K277" i="30"/>
  <c r="B1451" i="87"/>
  <c r="C1451" i="87"/>
  <c r="K330" i="30"/>
  <c r="K342" i="30"/>
  <c r="K184" i="30"/>
  <c r="B5" i="87"/>
  <c r="C5" i="87"/>
  <c r="B6664" i="87"/>
  <c r="C6664" i="87"/>
  <c r="H365" i="30"/>
  <c r="H367" i="30"/>
  <c r="B3612" i="87"/>
  <c r="C3612" i="87"/>
  <c r="K350" i="30"/>
  <c r="K352" i="30"/>
  <c r="B6563" i="87"/>
  <c r="C6563" i="87"/>
  <c r="B1397" i="87"/>
  <c r="C1397" i="87"/>
  <c r="G92" i="73"/>
  <c r="F91" i="73"/>
  <c r="B2771" i="87"/>
  <c r="C2771" i="87"/>
  <c r="H196" i="30"/>
  <c r="B147" i="87"/>
  <c r="C147" i="87"/>
  <c r="D18" i="73"/>
  <c r="B6" i="87"/>
  <c r="C6" i="87"/>
  <c r="B1217" i="87"/>
  <c r="C1217" i="87"/>
  <c r="K127" i="30"/>
  <c r="B1222" i="87"/>
  <c r="C1222" i="87"/>
  <c r="H14" i="73"/>
  <c r="B2602" i="87"/>
  <c r="C2602" i="87"/>
  <c r="B1502" i="87"/>
  <c r="C1502" i="87"/>
  <c r="B1455" i="87"/>
  <c r="C1455" i="87"/>
  <c r="K293" i="30"/>
  <c r="F93" i="73"/>
  <c r="E102" i="30"/>
  <c r="B2733" i="87"/>
  <c r="C2733" i="87"/>
  <c r="H102" i="30"/>
  <c r="B6341" i="87"/>
  <c r="C6341" i="87"/>
  <c r="K92" i="30"/>
  <c r="B2032" i="87"/>
  <c r="C2032" i="87"/>
  <c r="B1087" i="87"/>
  <c r="C1087" i="87"/>
  <c r="C15" i="73"/>
  <c r="C17" i="89"/>
  <c r="K257" i="30"/>
  <c r="B1431" i="87"/>
  <c r="C1431" i="87"/>
  <c r="K270" i="30"/>
  <c r="B1443" i="87"/>
  <c r="C1443" i="87"/>
  <c r="H23" i="85"/>
  <c r="J23" i="85"/>
  <c r="K194" i="30"/>
  <c r="B1418" i="87"/>
  <c r="C1418" i="87"/>
  <c r="K238" i="30"/>
  <c r="B1053" i="87"/>
  <c r="C1053" i="87"/>
  <c r="K42" i="30"/>
  <c r="B1058" i="87"/>
  <c r="C1058" i="87"/>
  <c r="K168" i="30"/>
  <c r="B1271" i="87"/>
  <c r="C1271" i="87"/>
  <c r="K208" i="30"/>
  <c r="H24" i="85"/>
  <c r="J24" i="85"/>
  <c r="K100" i="30"/>
  <c r="B2033" i="87"/>
  <c r="C2033" i="87"/>
  <c r="K229" i="30"/>
  <c r="K84" i="30"/>
  <c r="D17" i="73"/>
  <c r="I20" i="86"/>
  <c r="B110" i="87"/>
  <c r="C110" i="87"/>
  <c r="D151" i="30"/>
  <c r="E114" i="30"/>
  <c r="G80" i="73"/>
  <c r="B3204" i="87"/>
  <c r="C3204" i="87"/>
  <c r="C15" i="76"/>
  <c r="I266" i="14"/>
  <c r="B6878" i="87"/>
  <c r="C6878" i="87"/>
  <c r="J109" i="14"/>
  <c r="B6438" i="87"/>
  <c r="C6438" i="87"/>
  <c r="B6565" i="87"/>
  <c r="C6565" i="87"/>
  <c r="B1367" i="87"/>
  <c r="C1367" i="87"/>
  <c r="D279" i="30"/>
  <c r="D295" i="30"/>
  <c r="J210" i="30"/>
  <c r="D210" i="30"/>
  <c r="K53" i="30"/>
  <c r="B1065" i="87"/>
  <c r="C1065" i="87"/>
  <c r="B1283" i="87"/>
  <c r="C1283" i="87"/>
  <c r="G151" i="30"/>
  <c r="B756" i="87"/>
  <c r="C756" i="87"/>
  <c r="K74" i="30"/>
  <c r="B758" i="87"/>
  <c r="C758" i="87"/>
  <c r="B1051" i="87"/>
  <c r="C1051" i="87"/>
  <c r="B2499" i="87"/>
  <c r="C2499" i="87"/>
  <c r="C15" i="89"/>
  <c r="G15" i="89"/>
  <c r="W15" i="89"/>
  <c r="Q22" i="89"/>
  <c r="Y22" i="89"/>
  <c r="B700" i="87"/>
  <c r="C700" i="87"/>
  <c r="C87" i="73"/>
  <c r="K365" i="30"/>
  <c r="B3619" i="87"/>
  <c r="C3619" i="87"/>
  <c r="K7" i="73"/>
  <c r="B3513" i="87"/>
  <c r="C3513" i="87"/>
  <c r="F169" i="14"/>
  <c r="F7" i="73"/>
  <c r="E10" i="89"/>
  <c r="B3351" i="87"/>
  <c r="C3351" i="87"/>
  <c r="F266" i="14"/>
  <c r="B5662" i="87"/>
  <c r="C5662" i="87"/>
  <c r="F5" i="73"/>
  <c r="B5470" i="87"/>
  <c r="C5470" i="87"/>
  <c r="K8" i="73"/>
  <c r="B3661" i="87"/>
  <c r="C3661" i="87"/>
  <c r="J8" i="73"/>
  <c r="B5987" i="87"/>
  <c r="C5987" i="87"/>
  <c r="G169" i="14"/>
  <c r="B5721" i="87"/>
  <c r="C5721" i="87"/>
  <c r="D266" i="14"/>
  <c r="B3349" i="87"/>
  <c r="C3349" i="87"/>
  <c r="D10" i="89"/>
  <c r="C10" i="89"/>
  <c r="B3348" i="87"/>
  <c r="C3348" i="87"/>
  <c r="D169" i="14"/>
  <c r="D7" i="73"/>
  <c r="H5" i="73"/>
  <c r="B2598" i="87"/>
  <c r="C2598" i="87"/>
  <c r="B5968" i="87"/>
  <c r="C5968" i="87"/>
  <c r="B5806" i="87"/>
  <c r="C5806" i="87"/>
  <c r="G266" i="14"/>
  <c r="B5064" i="87"/>
  <c r="C5064" i="87"/>
  <c r="C5" i="73"/>
  <c r="I5" i="73"/>
  <c r="B5969" i="87"/>
  <c r="C5969" i="87"/>
  <c r="B5299" i="87"/>
  <c r="C5299" i="87"/>
  <c r="D5" i="73"/>
  <c r="C169" i="14"/>
  <c r="B5157" i="87"/>
  <c r="C5157" i="87"/>
  <c r="I7" i="73"/>
  <c r="B4954" i="87"/>
  <c r="C4954" i="87"/>
  <c r="H266" i="14"/>
  <c r="H8" i="73"/>
  <c r="B2600" i="87"/>
  <c r="C2600" i="87"/>
  <c r="B5263" i="87"/>
  <c r="C5263" i="87"/>
  <c r="C266" i="14"/>
  <c r="G5" i="73"/>
  <c r="B5967" i="87"/>
  <c r="C5967" i="87"/>
  <c r="E7" i="73"/>
  <c r="B5487" i="87"/>
  <c r="C5487" i="87"/>
  <c r="E267" i="14"/>
  <c r="B5495" i="87"/>
  <c r="C5495" i="87"/>
  <c r="E8" i="73"/>
  <c r="B4386" i="87"/>
  <c r="C4386" i="87"/>
  <c r="B4377" i="87"/>
  <c r="C4377" i="87"/>
  <c r="E151" i="30"/>
  <c r="B1184" i="87"/>
  <c r="C1184" i="87"/>
  <c r="D20" i="89"/>
  <c r="G20" i="89"/>
  <c r="W20" i="89"/>
  <c r="K112" i="30"/>
  <c r="C17" i="73"/>
  <c r="D87" i="73"/>
  <c r="H7" i="73"/>
  <c r="B5849" i="87"/>
  <c r="C5849" i="87"/>
  <c r="D24" i="89"/>
  <c r="D80" i="73"/>
  <c r="B3181" i="87"/>
  <c r="C3181" i="87"/>
  <c r="B3178" i="87"/>
  <c r="C3178" i="87"/>
  <c r="J7" i="73"/>
  <c r="B5986" i="87"/>
  <c r="C5986" i="87"/>
  <c r="B6169" i="87"/>
  <c r="C6169" i="87"/>
  <c r="K267" i="14"/>
  <c r="B5966" i="87"/>
  <c r="C5966" i="87"/>
  <c r="B5971" i="87"/>
  <c r="C5971" i="87"/>
  <c r="K5" i="73"/>
  <c r="F26" i="89"/>
  <c r="B2045" i="87"/>
  <c r="C2045" i="87"/>
  <c r="H89" i="73"/>
  <c r="B2603" i="87"/>
  <c r="C2603" i="87"/>
  <c r="H19" i="73"/>
  <c r="B2604" i="87"/>
  <c r="C2604" i="87"/>
  <c r="B1296" i="87"/>
  <c r="C1296" i="87"/>
  <c r="B1086" i="87"/>
  <c r="C1086" i="87"/>
  <c r="C14" i="73"/>
  <c r="C16" i="89"/>
  <c r="B2501" i="87"/>
  <c r="C2501" i="87"/>
  <c r="I151" i="30"/>
  <c r="B6385" i="87"/>
  <c r="C6385" i="87"/>
  <c r="D367" i="30"/>
  <c r="K88" i="73"/>
  <c r="B3571" i="87"/>
  <c r="C3571" i="87"/>
  <c r="K312" i="30"/>
  <c r="F114" i="30"/>
  <c r="B872" i="87"/>
  <c r="C872" i="87"/>
  <c r="B6611" i="87"/>
  <c r="C6611" i="87"/>
  <c r="J17" i="73"/>
  <c r="B5991" i="87"/>
  <c r="C5991" i="87"/>
  <c r="H174" i="30"/>
  <c r="B1260" i="87"/>
  <c r="C1260" i="87"/>
  <c r="B1497" i="87"/>
  <c r="C1497" i="87"/>
  <c r="H92" i="73"/>
  <c r="B6334" i="87"/>
  <c r="C6334" i="87"/>
  <c r="I114" i="30"/>
  <c r="H93" i="73"/>
  <c r="B6480" i="87"/>
  <c r="C6480" i="87"/>
  <c r="B2513" i="87"/>
  <c r="C2513" i="87"/>
  <c r="D17" i="89"/>
  <c r="G17" i="89"/>
  <c r="W17" i="89"/>
  <c r="B6335" i="87"/>
  <c r="C6335" i="87"/>
  <c r="J114" i="30"/>
  <c r="B3565" i="87"/>
  <c r="C3565" i="87"/>
  <c r="K87" i="73"/>
  <c r="B3579" i="87"/>
  <c r="C3579" i="87"/>
  <c r="K89" i="73"/>
  <c r="J91" i="73"/>
  <c r="B6579" i="87"/>
  <c r="C6579" i="87"/>
  <c r="B1193" i="87"/>
  <c r="C1193" i="87"/>
  <c r="D90" i="73"/>
  <c r="B6390" i="87"/>
  <c r="C6390" i="87"/>
  <c r="D94" i="73"/>
  <c r="B990" i="87"/>
  <c r="C990" i="87"/>
  <c r="H114" i="30"/>
  <c r="J87" i="73"/>
  <c r="B6576" i="87"/>
  <c r="C6576" i="87"/>
  <c r="B3613" i="87"/>
  <c r="C3613" i="87"/>
  <c r="B3601" i="87"/>
  <c r="C3601" i="87"/>
  <c r="F14" i="73"/>
  <c r="B1324" i="87"/>
  <c r="C1324" i="87"/>
  <c r="B6613" i="87"/>
  <c r="C6613" i="87"/>
  <c r="J92" i="73"/>
  <c r="J14" i="73"/>
  <c r="B6571" i="87"/>
  <c r="C6571" i="87"/>
  <c r="B3667" i="87"/>
  <c r="C3667" i="87"/>
  <c r="G16" i="73"/>
  <c r="B5975" i="87"/>
  <c r="C5975" i="87"/>
  <c r="G17" i="73"/>
  <c r="B2554" i="87"/>
  <c r="C2554" i="87"/>
  <c r="B1458" i="87"/>
  <c r="C1458" i="87"/>
  <c r="B2773" i="87"/>
  <c r="C2773" i="87"/>
  <c r="H210" i="30"/>
  <c r="B1473" i="87"/>
  <c r="C1473" i="87"/>
  <c r="H88" i="73"/>
  <c r="K17" i="73"/>
  <c r="B3517" i="87"/>
  <c r="C3517" i="87"/>
  <c r="K129" i="30"/>
  <c r="K151" i="30"/>
  <c r="B1252" i="87"/>
  <c r="C1252" i="87"/>
  <c r="E89" i="73"/>
  <c r="B1302" i="87"/>
  <c r="C1302" i="87"/>
  <c r="F90" i="73"/>
  <c r="B3585" i="87"/>
  <c r="C3585" i="87"/>
  <c r="K172" i="30"/>
  <c r="J27" i="85"/>
  <c r="J28" i="85"/>
  <c r="B2036" i="87"/>
  <c r="C2036" i="87"/>
  <c r="B1424" i="87"/>
  <c r="C1424" i="87"/>
  <c r="K279" i="30"/>
  <c r="K295" i="30"/>
  <c r="B2780" i="87"/>
  <c r="C2780" i="87"/>
  <c r="K196" i="30"/>
  <c r="K210" i="30"/>
  <c r="B1417" i="87"/>
  <c r="C1417" i="87"/>
  <c r="G13" i="73"/>
  <c r="H27" i="85"/>
  <c r="F17" i="73"/>
  <c r="B1330" i="87"/>
  <c r="C1330" i="87"/>
  <c r="B2031" i="87"/>
  <c r="C2031" i="87"/>
  <c r="K102" i="30"/>
  <c r="B1202" i="87"/>
  <c r="C1202" i="87"/>
  <c r="D91" i="73"/>
  <c r="L91" i="73"/>
  <c r="B6406" i="87"/>
  <c r="C6406" i="87"/>
  <c r="F94" i="73"/>
  <c r="J267" i="14"/>
  <c r="B6124" i="87"/>
  <c r="C6124" i="87"/>
  <c r="J5" i="73"/>
  <c r="I267" i="14"/>
  <c r="B5889" i="87"/>
  <c r="C5889" i="87"/>
  <c r="B4378" i="87"/>
  <c r="C4378" i="87"/>
  <c r="I8" i="73"/>
  <c r="B2550" i="87"/>
  <c r="C2550" i="87"/>
  <c r="C89" i="73"/>
  <c r="B816" i="87"/>
  <c r="C816" i="87"/>
  <c r="B1094" i="87"/>
  <c r="C1094" i="87"/>
  <c r="B1216" i="87"/>
  <c r="C1216" i="87"/>
  <c r="D92" i="73"/>
  <c r="B4146" i="87"/>
  <c r="C4146" i="87"/>
  <c r="B1289" i="87"/>
  <c r="C1289" i="87"/>
  <c r="F88" i="73"/>
  <c r="B1389" i="87"/>
  <c r="C1389" i="87"/>
  <c r="B6612" i="87"/>
  <c r="C6612" i="87"/>
  <c r="J89" i="73"/>
  <c r="B6614" i="87"/>
  <c r="C6614" i="87"/>
  <c r="B6580" i="87"/>
  <c r="C6580" i="87"/>
  <c r="J93" i="73"/>
  <c r="B1177" i="87"/>
  <c r="C1177" i="87"/>
  <c r="D88" i="73"/>
  <c r="B2515" i="87"/>
  <c r="C2515" i="87"/>
  <c r="D19" i="89"/>
  <c r="K114" i="30"/>
  <c r="B1095" i="87"/>
  <c r="C1095" i="87"/>
  <c r="B2500" i="87"/>
  <c r="C2500" i="87"/>
  <c r="B5596" i="87"/>
  <c r="C5596" i="87"/>
  <c r="G267" i="14"/>
  <c r="B5813" i="87"/>
  <c r="C5813" i="87"/>
  <c r="I9" i="73"/>
  <c r="B3169" i="87"/>
  <c r="C3169" i="87"/>
  <c r="G7" i="73"/>
  <c r="B2547" i="87"/>
  <c r="C2547" i="87"/>
  <c r="B5364" i="87"/>
  <c r="C5364" i="87"/>
  <c r="F8" i="73"/>
  <c r="F9" i="73"/>
  <c r="F267" i="14"/>
  <c r="B5663" i="87"/>
  <c r="C5663" i="87"/>
  <c r="D267" i="14"/>
  <c r="B5451" i="87"/>
  <c r="C5451" i="87"/>
  <c r="D8" i="73"/>
  <c r="D12" i="89"/>
  <c r="B5450" i="87"/>
  <c r="C5450" i="87"/>
  <c r="B2534" i="87"/>
  <c r="C2534" i="87"/>
  <c r="E9" i="89"/>
  <c r="B5857" i="87"/>
  <c r="C5857" i="87"/>
  <c r="H267" i="14"/>
  <c r="B5858" i="87"/>
  <c r="C5858" i="87"/>
  <c r="G10" i="89"/>
  <c r="W10" i="89"/>
  <c r="F11" i="89"/>
  <c r="B5812" i="87"/>
  <c r="C5812" i="87"/>
  <c r="G8" i="73"/>
  <c r="B2548" i="87"/>
  <c r="C2548" i="87"/>
  <c r="B5166" i="87"/>
  <c r="C5166" i="87"/>
  <c r="C7" i="73"/>
  <c r="B3168" i="87"/>
  <c r="C3168" i="87"/>
  <c r="F9" i="89"/>
  <c r="B2507" i="87"/>
  <c r="C2507" i="87"/>
  <c r="D9" i="89"/>
  <c r="B2494" i="87"/>
  <c r="C2494" i="87"/>
  <c r="C9" i="89"/>
  <c r="E11" i="89"/>
  <c r="B2536" i="87"/>
  <c r="C2536" i="87"/>
  <c r="B2599" i="87"/>
  <c r="C2599" i="87"/>
  <c r="H9" i="73"/>
  <c r="B2574" i="87"/>
  <c r="C2574" i="87"/>
  <c r="E9" i="73"/>
  <c r="B5269" i="87"/>
  <c r="C5269" i="87"/>
  <c r="C8" i="73"/>
  <c r="C267" i="14"/>
  <c r="B5270" i="87"/>
  <c r="C5270" i="87"/>
  <c r="L87" i="73"/>
  <c r="K9" i="73"/>
  <c r="B3512" i="87"/>
  <c r="C3512" i="87"/>
  <c r="G24" i="89"/>
  <c r="D26" i="89"/>
  <c r="B2546" i="87"/>
  <c r="C2546" i="87"/>
  <c r="H21" i="73"/>
  <c r="B4084" i="87"/>
  <c r="C4084" i="87"/>
  <c r="H13" i="86"/>
  <c r="B95" i="87"/>
  <c r="C95" i="87"/>
  <c r="H95" i="73"/>
  <c r="E17" i="73"/>
  <c r="E19" i="73"/>
  <c r="K174" i="30"/>
  <c r="B1275" i="87"/>
  <c r="C1275" i="87"/>
  <c r="E92" i="73"/>
  <c r="E95" i="73"/>
  <c r="B1261" i="87"/>
  <c r="C1261" i="87"/>
  <c r="B874" i="87"/>
  <c r="C874" i="87"/>
  <c r="C90" i="73"/>
  <c r="B3572" i="87"/>
  <c r="C3572" i="87"/>
  <c r="B6389" i="87"/>
  <c r="C6389" i="87"/>
  <c r="D93" i="73"/>
  <c r="B6369" i="87"/>
  <c r="C6369" i="87"/>
  <c r="C94" i="73"/>
  <c r="L94" i="73"/>
  <c r="B6368" i="87"/>
  <c r="C6368" i="87"/>
  <c r="C93" i="73"/>
  <c r="B1503" i="87"/>
  <c r="C1503" i="87"/>
  <c r="B3586" i="87"/>
  <c r="C3586" i="87"/>
  <c r="K90" i="73"/>
  <c r="D14" i="73"/>
  <c r="B1224" i="87"/>
  <c r="C1224" i="87"/>
  <c r="C92" i="73"/>
  <c r="B997" i="87"/>
  <c r="C997" i="87"/>
  <c r="B1274" i="87"/>
  <c r="C1274" i="87"/>
  <c r="B1319" i="87"/>
  <c r="C1319" i="87"/>
  <c r="F92" i="73"/>
  <c r="F95" i="73"/>
  <c r="B5981" i="87"/>
  <c r="C5981" i="87"/>
  <c r="J19" i="73"/>
  <c r="B2539" i="87"/>
  <c r="C2539" i="87"/>
  <c r="E16" i="89"/>
  <c r="B3603" i="87"/>
  <c r="C3603" i="87"/>
  <c r="K92" i="73"/>
  <c r="K14" i="73"/>
  <c r="B3515" i="87"/>
  <c r="C3515" i="87"/>
  <c r="B3615" i="87"/>
  <c r="C3615" i="87"/>
  <c r="B1225" i="87"/>
  <c r="C1225" i="87"/>
  <c r="D16" i="73"/>
  <c r="B1231" i="87"/>
  <c r="C1231" i="87"/>
  <c r="F16" i="73"/>
  <c r="F19" i="73"/>
  <c r="B1325" i="87"/>
  <c r="C1325" i="87"/>
  <c r="G14" i="73"/>
  <c r="B2551" i="87"/>
  <c r="C2551" i="87"/>
  <c r="B1453" i="87"/>
  <c r="C1453" i="87"/>
  <c r="G19" i="73"/>
  <c r="B1460" i="87"/>
  <c r="C1460" i="87"/>
  <c r="K296" i="30"/>
  <c r="B1461" i="87"/>
  <c r="C1461" i="87"/>
  <c r="B1331" i="87"/>
  <c r="C1331" i="87"/>
  <c r="E19" i="89"/>
  <c r="B2542" i="87"/>
  <c r="C2542" i="87"/>
  <c r="B1088" i="87"/>
  <c r="C1088" i="87"/>
  <c r="C16" i="73"/>
  <c r="B2509" i="87"/>
  <c r="C2509" i="87"/>
  <c r="D11" i="89"/>
  <c r="I22" i="73"/>
  <c r="J95" i="73"/>
  <c r="B1391" i="87"/>
  <c r="C1391" i="87"/>
  <c r="G88" i="73"/>
  <c r="B1185" i="87"/>
  <c r="C1185" i="87"/>
  <c r="D89" i="73"/>
  <c r="B4387" i="87"/>
  <c r="C4387" i="87"/>
  <c r="F12" i="89"/>
  <c r="B2503" i="87"/>
  <c r="C2503" i="87"/>
  <c r="C19" i="89"/>
  <c r="B5985" i="87"/>
  <c r="C5985" i="87"/>
  <c r="J9" i="73"/>
  <c r="B6186" i="87"/>
  <c r="C6186" i="87"/>
  <c r="K343" i="30"/>
  <c r="B6615" i="87"/>
  <c r="C6615" i="87"/>
  <c r="K175" i="30"/>
  <c r="B1276" i="87"/>
  <c r="C1276" i="87"/>
  <c r="B2577" i="87"/>
  <c r="C2577" i="87"/>
  <c r="L93" i="73"/>
  <c r="I4" i="86"/>
  <c r="I11" i="73"/>
  <c r="B4071" i="87"/>
  <c r="C4071" i="87"/>
  <c r="E3" i="93"/>
  <c r="E5" i="93"/>
  <c r="D95" i="73"/>
  <c r="K211" i="30"/>
  <c r="B1332" i="87"/>
  <c r="C1332" i="87"/>
  <c r="G19" i="89"/>
  <c r="W19" i="89"/>
  <c r="C95" i="73"/>
  <c r="D9" i="73"/>
  <c r="D11" i="73"/>
  <c r="B4066" i="87"/>
  <c r="C4066" i="87"/>
  <c r="F13" i="89"/>
  <c r="F22" i="89"/>
  <c r="F27" i="89"/>
  <c r="K7" i="89"/>
  <c r="K27" i="89"/>
  <c r="P7" i="89"/>
  <c r="P27" i="89"/>
  <c r="U7" i="89"/>
  <c r="U27" i="89"/>
  <c r="E12" i="89"/>
  <c r="E13" i="89"/>
  <c r="G9" i="73"/>
  <c r="G22" i="73"/>
  <c r="G81" i="73"/>
  <c r="B1629" i="87"/>
  <c r="C1629" i="87"/>
  <c r="B2537" i="87"/>
  <c r="C2537" i="87"/>
  <c r="B2510" i="87"/>
  <c r="C2510" i="87"/>
  <c r="K313" i="30"/>
  <c r="B1504" i="87"/>
  <c r="C1504" i="87"/>
  <c r="B2496" i="87"/>
  <c r="C2496" i="87"/>
  <c r="C11" i="89"/>
  <c r="G11" i="89"/>
  <c r="W11" i="89"/>
  <c r="G9" i="89"/>
  <c r="W9" i="89"/>
  <c r="K115" i="30"/>
  <c r="B1096" i="87"/>
  <c r="C1096" i="87"/>
  <c r="G26" i="89"/>
  <c r="W26" i="89"/>
  <c r="W24" i="89"/>
  <c r="K4" i="86"/>
  <c r="B3514" i="87"/>
  <c r="C3514" i="87"/>
  <c r="K11" i="73"/>
  <c r="B4073" i="87"/>
  <c r="C4073" i="87"/>
  <c r="D13" i="89"/>
  <c r="L90" i="73"/>
  <c r="B2497" i="87"/>
  <c r="C2497" i="87"/>
  <c r="C12" i="89"/>
  <c r="C9" i="73"/>
  <c r="E11" i="73"/>
  <c r="B4067" i="87"/>
  <c r="C4067" i="87"/>
  <c r="B2575" i="87"/>
  <c r="C2575" i="87"/>
  <c r="E4" i="86"/>
  <c r="H4" i="86"/>
  <c r="H22" i="73"/>
  <c r="H11" i="73"/>
  <c r="B4070" i="87"/>
  <c r="C4070" i="87"/>
  <c r="B2601" i="87"/>
  <c r="C2601" i="87"/>
  <c r="B2538" i="87"/>
  <c r="C2538" i="87"/>
  <c r="F4" i="86"/>
  <c r="D3" i="93"/>
  <c r="F11" i="73"/>
  <c r="B4068" i="87"/>
  <c r="C4068" i="87"/>
  <c r="H20" i="86"/>
  <c r="B99" i="87"/>
  <c r="C99" i="87"/>
  <c r="L92" i="73"/>
  <c r="G21" i="73"/>
  <c r="B4083" i="87"/>
  <c r="C4083" i="87"/>
  <c r="B5992" i="87"/>
  <c r="C5992" i="87"/>
  <c r="J13" i="86"/>
  <c r="J21" i="73"/>
  <c r="B5994" i="87"/>
  <c r="C5994" i="87"/>
  <c r="K95" i="73"/>
  <c r="D16" i="89"/>
  <c r="G16" i="89"/>
  <c r="W16" i="89"/>
  <c r="B2512" i="87"/>
  <c r="C2512" i="87"/>
  <c r="K152" i="30"/>
  <c r="B1232" i="87"/>
  <c r="C1232" i="87"/>
  <c r="B2555" i="87"/>
  <c r="C2555" i="87"/>
  <c r="G13" i="86"/>
  <c r="B81" i="87"/>
  <c r="C81" i="87"/>
  <c r="D18" i="89"/>
  <c r="B2514" i="87"/>
  <c r="C2514" i="87"/>
  <c r="D19" i="73"/>
  <c r="B2541" i="87"/>
  <c r="C2541" i="87"/>
  <c r="E18" i="89"/>
  <c r="E21" i="89"/>
  <c r="E21" i="73"/>
  <c r="B4081" i="87"/>
  <c r="C4081" i="87"/>
  <c r="B2578" i="87"/>
  <c r="C2578" i="87"/>
  <c r="E13" i="86"/>
  <c r="E22" i="73"/>
  <c r="L89" i="73"/>
  <c r="B2543" i="87"/>
  <c r="C2543" i="87"/>
  <c r="F22" i="73"/>
  <c r="D4" i="93"/>
  <c r="F21" i="73"/>
  <c r="B4082" i="87"/>
  <c r="C4082" i="87"/>
  <c r="F13" i="86"/>
  <c r="B2502" i="87"/>
  <c r="C2502" i="87"/>
  <c r="C18" i="89"/>
  <c r="G18" i="89"/>
  <c r="W18" i="89"/>
  <c r="C19" i="73"/>
  <c r="B101" i="87"/>
  <c r="C101" i="87"/>
  <c r="I11" i="86"/>
  <c r="B3170" i="87"/>
  <c r="C3170" i="87"/>
  <c r="I81" i="73"/>
  <c r="B5988" i="87"/>
  <c r="C5988" i="87"/>
  <c r="J4" i="86"/>
  <c r="J11" i="73"/>
  <c r="B5990" i="87"/>
  <c r="C5990" i="87"/>
  <c r="J22" i="73"/>
  <c r="G95" i="73"/>
  <c r="L88" i="73"/>
  <c r="B2511" i="87"/>
  <c r="C2511" i="87"/>
  <c r="L95" i="73"/>
  <c r="D22" i="73"/>
  <c r="C3" i="93"/>
  <c r="C13" i="89"/>
  <c r="G13" i="89"/>
  <c r="W13" i="89"/>
  <c r="D4" i="86"/>
  <c r="B29" i="87"/>
  <c r="C29" i="87"/>
  <c r="B2549" i="87"/>
  <c r="C2549" i="87"/>
  <c r="G11" i="73"/>
  <c r="B4069" i="87"/>
  <c r="C4069" i="87"/>
  <c r="G4" i="86"/>
  <c r="G11" i="86"/>
  <c r="E22" i="89"/>
  <c r="E27" i="89"/>
  <c r="J7" i="89"/>
  <c r="J27" i="89"/>
  <c r="O7" i="89"/>
  <c r="O27" i="89"/>
  <c r="T7" i="89"/>
  <c r="T27" i="89"/>
  <c r="B2556" i="87"/>
  <c r="C2556" i="87"/>
  <c r="B91" i="87"/>
  <c r="C91" i="87"/>
  <c r="H11" i="86"/>
  <c r="C11" i="73"/>
  <c r="B4065" i="87"/>
  <c r="C4065" i="87"/>
  <c r="C4" i="86"/>
  <c r="B3" i="93"/>
  <c r="F3" i="93"/>
  <c r="B2498" i="87"/>
  <c r="C2498" i="87"/>
  <c r="B124" i="87"/>
  <c r="C124" i="87"/>
  <c r="K11" i="86"/>
  <c r="D5" i="93"/>
  <c r="F11" i="86"/>
  <c r="B60" i="87"/>
  <c r="C60" i="87"/>
  <c r="B2605" i="87"/>
  <c r="C2605" i="87"/>
  <c r="H81" i="73"/>
  <c r="B1643" i="87"/>
  <c r="C1643" i="87"/>
  <c r="B46" i="87"/>
  <c r="C46" i="87"/>
  <c r="E11" i="86"/>
  <c r="G12" i="89"/>
  <c r="W12" i="89"/>
  <c r="D21" i="89"/>
  <c r="D22" i="89"/>
  <c r="D27" i="89"/>
  <c r="I7" i="89"/>
  <c r="I27" i="89"/>
  <c r="N7" i="89"/>
  <c r="N27" i="89"/>
  <c r="S7" i="89"/>
  <c r="S27" i="89"/>
  <c r="B6056" i="87"/>
  <c r="C6056" i="87"/>
  <c r="J20" i="86"/>
  <c r="B6060" i="87"/>
  <c r="C6060" i="87"/>
  <c r="G20" i="86"/>
  <c r="B89" i="87"/>
  <c r="C89" i="87"/>
  <c r="D21" i="73"/>
  <c r="B4080" i="87"/>
  <c r="C4080" i="87"/>
  <c r="C4" i="93"/>
  <c r="C5" i="93"/>
  <c r="D13" i="86"/>
  <c r="B2516" i="87"/>
  <c r="C2516" i="87"/>
  <c r="B65" i="87"/>
  <c r="C65" i="87"/>
  <c r="F20" i="86"/>
  <c r="B2579" i="87"/>
  <c r="C2579" i="87"/>
  <c r="E81" i="73"/>
  <c r="B1601" i="87"/>
  <c r="C1601" i="87"/>
  <c r="B2544" i="87"/>
  <c r="C2544" i="87"/>
  <c r="F81" i="73"/>
  <c r="B50" i="87"/>
  <c r="C50" i="87"/>
  <c r="E20" i="86"/>
  <c r="B58" i="87"/>
  <c r="C58" i="87"/>
  <c r="C21" i="89"/>
  <c r="B4" i="93"/>
  <c r="C21" i="73"/>
  <c r="B4079" i="87"/>
  <c r="C4079" i="87"/>
  <c r="B2504" i="87"/>
  <c r="C2504" i="87"/>
  <c r="C13" i="86"/>
  <c r="C22" i="73"/>
  <c r="B3266" i="87"/>
  <c r="C3266" i="87"/>
  <c r="E6" i="93"/>
  <c r="B104" i="87"/>
  <c r="C104" i="87"/>
  <c r="I12" i="86"/>
  <c r="B2517" i="87"/>
  <c r="C2517" i="87"/>
  <c r="D81" i="73"/>
  <c r="B5995" i="87"/>
  <c r="C5995" i="87"/>
  <c r="J81" i="73"/>
  <c r="B6040" i="87"/>
  <c r="C6040" i="87"/>
  <c r="B6042" i="87"/>
  <c r="C6042" i="87"/>
  <c r="J11" i="86"/>
  <c r="G21" i="89"/>
  <c r="W21" i="89"/>
  <c r="D11" i="86"/>
  <c r="B77" i="87"/>
  <c r="C77" i="87"/>
  <c r="B63" i="87"/>
  <c r="C63" i="87"/>
  <c r="F12" i="86"/>
  <c r="B64" i="87"/>
  <c r="C64" i="87"/>
  <c r="K12" i="86"/>
  <c r="B127" i="87"/>
  <c r="C127" i="87"/>
  <c r="B126" i="87"/>
  <c r="C126" i="87"/>
  <c r="G12" i="86"/>
  <c r="B80" i="87"/>
  <c r="C80" i="87"/>
  <c r="B79" i="87"/>
  <c r="C79" i="87"/>
  <c r="C11" i="86"/>
  <c r="B12" i="87"/>
  <c r="C12" i="87"/>
  <c r="H12" i="86"/>
  <c r="B93" i="87"/>
  <c r="C93" i="87"/>
  <c r="B48" i="87"/>
  <c r="C48" i="87"/>
  <c r="E12" i="86"/>
  <c r="B49" i="87"/>
  <c r="C49" i="87"/>
  <c r="C22" i="89"/>
  <c r="C27" i="89"/>
  <c r="H7" i="89"/>
  <c r="L7" i="89"/>
  <c r="X7" i="89"/>
  <c r="D20" i="86"/>
  <c r="B44" i="87"/>
  <c r="C44" i="87"/>
  <c r="B34" i="87"/>
  <c r="C34" i="87"/>
  <c r="G22" i="89"/>
  <c r="G27" i="89"/>
  <c r="W27" i="89"/>
  <c r="B1615" i="87"/>
  <c r="C1615" i="87"/>
  <c r="D6" i="93"/>
  <c r="B75" i="87"/>
  <c r="C75" i="87"/>
  <c r="B2505" i="87"/>
  <c r="C2505" i="87"/>
  <c r="C81" i="73"/>
  <c r="B5" i="93"/>
  <c r="F4" i="93"/>
  <c r="F5" i="93"/>
  <c r="B17" i="87"/>
  <c r="C17" i="87"/>
  <c r="C20" i="86"/>
  <c r="B27" i="87"/>
  <c r="C27" i="87"/>
  <c r="B105" i="87"/>
  <c r="C105" i="87"/>
  <c r="I21" i="86"/>
  <c r="B32" i="87"/>
  <c r="C32" i="87"/>
  <c r="D12" i="86"/>
  <c r="B6054" i="87"/>
  <c r="C6054" i="87"/>
  <c r="J12" i="86"/>
  <c r="B1587" i="87"/>
  <c r="C1587" i="87"/>
  <c r="C6" i="93"/>
  <c r="G21" i="86"/>
  <c r="B90" i="87"/>
  <c r="C90" i="87"/>
  <c r="E21" i="86"/>
  <c r="B59" i="87"/>
  <c r="C59" i="87"/>
  <c r="F21" i="86"/>
  <c r="B76" i="87"/>
  <c r="C76" i="87"/>
  <c r="H21" i="86"/>
  <c r="B94" i="87"/>
  <c r="C94" i="87"/>
  <c r="B15" i="87"/>
  <c r="C15" i="87"/>
  <c r="C12" i="86"/>
  <c r="B16" i="87"/>
  <c r="C16" i="87"/>
  <c r="H27" i="89"/>
  <c r="M7" i="89"/>
  <c r="C34" i="76"/>
  <c r="W22" i="89"/>
  <c r="B1573" i="87"/>
  <c r="C1573" i="87"/>
  <c r="B6" i="93"/>
  <c r="F6" i="93"/>
  <c r="C36" i="76"/>
  <c r="B111" i="87"/>
  <c r="C111" i="87"/>
  <c r="J21" i="86"/>
  <c r="B6055" i="87"/>
  <c r="C6055" i="87"/>
  <c r="B33" i="87"/>
  <c r="C33" i="87"/>
  <c r="D21" i="86"/>
  <c r="C32" i="76"/>
  <c r="L27" i="89"/>
  <c r="X27" i="89"/>
  <c r="C21" i="86"/>
  <c r="C30" i="76"/>
  <c r="C33" i="76"/>
  <c r="C35" i="76"/>
  <c r="B100" i="87"/>
  <c r="C100" i="87"/>
  <c r="C7" i="93"/>
  <c r="N3" i="70"/>
  <c r="C6" i="76"/>
  <c r="C7" i="76"/>
  <c r="B45" i="87"/>
  <c r="C45" i="87"/>
  <c r="C31" i="76"/>
  <c r="Q7" i="89"/>
  <c r="M27" i="89"/>
  <c r="R7" i="89"/>
  <c r="C37" i="76"/>
  <c r="B6061" i="87"/>
  <c r="C6061" i="87"/>
  <c r="B28" i="87"/>
  <c r="C28" i="87"/>
  <c r="R27" i="89"/>
  <c r="V7" i="89"/>
  <c r="Q27" i="89"/>
  <c r="Y27" i="89"/>
  <c r="Y7" i="89"/>
  <c r="V27" i="89"/>
  <c r="Z27" i="89"/>
  <c r="Z7" i="89"/>
  <c r="K367" i="30"/>
  <c r="K368" i="30"/>
  <c r="B3624" i="87"/>
  <c r="C3624" i="87"/>
  <c r="B3617" i="87"/>
  <c r="C3617" i="87"/>
  <c r="K16" i="73"/>
  <c r="B3516" i="87"/>
  <c r="C3516" i="87"/>
  <c r="K19" i="73"/>
  <c r="B3518" i="87"/>
  <c r="C3518" i="87"/>
  <c r="B3621" i="87"/>
  <c r="C3621" i="87"/>
  <c r="K22" i="73"/>
  <c r="K13" i="86"/>
  <c r="B128" i="87"/>
  <c r="C128" i="87"/>
  <c r="K21" i="73"/>
  <c r="B4087" i="87"/>
  <c r="C4087" i="87"/>
  <c r="K20" i="86"/>
  <c r="B3519" i="87"/>
  <c r="C3519" i="87"/>
  <c r="K81" i="73"/>
  <c r="B3534" i="87"/>
  <c r="C3534" i="87"/>
  <c r="B135" i="87"/>
  <c r="C135" i="87"/>
  <c r="K21" i="86"/>
  <c r="C38" i="76"/>
  <c r="B136" i="87"/>
  <c r="C136" i="87"/>
</calcChain>
</file>

<file path=xl/comments1.xml><?xml version="1.0" encoding="utf-8"?>
<comments xmlns="http://schemas.openxmlformats.org/spreadsheetml/2006/main">
  <authors>
    <author>dhemberg</author>
    <author>rturek</author>
  </authors>
  <commentList>
    <comment ref="A3" authorId="0" shapeId="0">
      <text>
        <r>
          <rPr>
            <vertAlign val="superscript"/>
            <sz val="10"/>
            <color indexed="81"/>
            <rFont val="Tahoma"/>
            <family val="2"/>
          </rPr>
          <t>A</t>
        </r>
        <r>
          <rPr>
            <sz val="8"/>
            <color indexed="81"/>
            <rFont val="Tahoma"/>
            <family val="2"/>
          </rPr>
          <t xml:space="preserve"> Each fund balance should correspond to the fund balance reflected on the books as of June 30th - Balance Sheet Accounts #720 and #730 (audit figures, if available).
</t>
        </r>
      </text>
    </comment>
    <comment ref="A10" authorId="0" shapeId="0">
      <text>
        <r>
          <rPr>
            <vertAlign val="superscript"/>
            <sz val="10"/>
            <color indexed="81"/>
            <rFont val="Tahoma"/>
            <family val="2"/>
          </rPr>
          <t>2</t>
        </r>
        <r>
          <rPr>
            <sz val="8"/>
            <color indexed="81"/>
            <rFont val="Tahoma"/>
            <family val="2"/>
          </rPr>
          <t xml:space="preserve"> Accounting and Financial Reporting for Certain Grants and Other Financial Assistance.   The "On-Behalf" Payments should only be reflected on this page (Budget Summary.  Line 10 and 20).</t>
        </r>
      </text>
    </comment>
    <comment ref="A20" authorId="0" shapeId="0">
      <text>
        <r>
          <rPr>
            <vertAlign val="superscript"/>
            <sz val="9"/>
            <color indexed="81"/>
            <rFont val="Arial"/>
            <family val="2"/>
          </rPr>
          <t>2</t>
        </r>
        <r>
          <rPr>
            <sz val="8"/>
            <color indexed="81"/>
            <rFont val="Tahoma"/>
            <family val="2"/>
          </rPr>
          <t xml:space="preserve"> Accounting and Financial Reporting for Certain Grants and Other Financial Assistance.   The "On-Behalf" Payments should only be reflected on this page (Budget Summary.  Line 10 and 20).
</t>
        </r>
      </text>
    </comment>
    <comment ref="A32" authorId="0" shapeId="0">
      <text>
        <r>
          <rPr>
            <vertAlign val="superscript"/>
            <sz val="10"/>
            <color indexed="81"/>
            <rFont val="Tahoma"/>
            <family val="2"/>
          </rPr>
          <t xml:space="preserve">3 </t>
        </r>
        <r>
          <rPr>
            <sz val="8"/>
            <color indexed="81"/>
            <rFont val="Tahoma"/>
            <family val="2"/>
          </rPr>
          <t>Requires the secretary of the school board to notify the county clerk (within 30 days of the transfer approval) to abate an equal amount of taxes to be next extended.  See Sec. 10-22.14 &amp; 17-2.11.</t>
        </r>
      </text>
    </comment>
    <comment ref="A33" authorId="0" shapeId="0">
      <text>
        <r>
          <rPr>
            <vertAlign val="superscript"/>
            <sz val="10"/>
            <color indexed="81"/>
            <rFont val="Tahoma"/>
            <family val="2"/>
          </rPr>
          <t>3</t>
        </r>
        <r>
          <rPr>
            <sz val="8"/>
            <color indexed="81"/>
            <rFont val="Tahoma"/>
            <family val="2"/>
          </rPr>
          <t xml:space="preserve"> Requires the secretary of the school board to notify the county clerk (within 30 days of the transfer approval) to abate an equal amount of taxes to be next extended.  See Sec. 10-22.14 &amp; 17-2.11.
.</t>
        </r>
      </text>
    </comment>
    <comment ref="A35" authorId="0" shapeId="0">
      <text>
        <r>
          <rPr>
            <vertAlign val="superscript"/>
            <sz val="10"/>
            <color indexed="81"/>
            <rFont val="Tahoma"/>
            <family val="2"/>
          </rPr>
          <t>4</t>
        </r>
        <r>
          <rPr>
            <sz val="8"/>
            <color indexed="81"/>
            <rFont val="Tahoma"/>
            <family val="2"/>
          </rPr>
          <t xml:space="preserve"> Principal on Bonds Sold:  
(1)  Funding Bonds can be entered in the funds in which the liability occurs.
(2)  Refunding Bonds can be entered in the Debt Services Fund only.
(3)  Building Bonds can be entered in the Capital Projects Fund only.
(4)  Fire Prevention and Safety Bonds can be entered in the Fire Prevention &amp; Safety Fund only.</t>
        </r>
      </text>
    </comment>
    <comment ref="A38" authorId="0" shapeId="0">
      <text>
        <r>
          <rPr>
            <vertAlign val="superscript"/>
            <sz val="10"/>
            <color indexed="81"/>
            <rFont val="Tahoma"/>
            <family val="2"/>
          </rPr>
          <t>5</t>
        </r>
        <r>
          <rPr>
            <sz val="8"/>
            <color indexed="81"/>
            <rFont val="Tahoma"/>
            <family val="2"/>
          </rPr>
          <t xml:space="preserve">  The proceeds from the sale of school sites, buildings, or other real estate shall be used first to pay the principal and interest on any outstanding bonds on the property being sold, and after all such bonds have been retired, the remaining proceeds from the sale next shall be used by the school board to meet any urgent district needs as determined under Sections 2-3.12 and 17-2.11 of the School Code.  Once these issues have been addressed, any remaining proceeds may be used for any other authorized purpose and for deposit into any district fund.</t>
        </r>
      </text>
    </comment>
    <comment ref="A50" authorId="1" shapeId="0">
      <text>
        <r>
          <rPr>
            <sz val="9"/>
            <color indexed="81"/>
            <rFont val="Tahoma"/>
            <family val="2"/>
          </rPr>
          <t>Only abolishment of Working Cash Fund must transfer its funds directly to the Educational Fund upon adoption of a resolution and at the close of the current school Year (see 105 ILCS 5/20-8 for further explanation)
Only abatement of working cash fund can transfer its funds to any fund in most need of money (see 105 ILCS 5/20-10 for further explanation)</t>
        </r>
      </text>
    </comment>
    <comment ref="A53" authorId="0" shapeId="0">
      <text>
        <r>
          <rPr>
            <vertAlign val="superscript"/>
            <sz val="10"/>
            <color indexed="81"/>
            <rFont val="Arial"/>
            <family val="2"/>
          </rPr>
          <t>6</t>
        </r>
        <r>
          <rPr>
            <sz val="8"/>
            <color indexed="81"/>
            <rFont val="Tahoma"/>
            <family val="2"/>
          </rPr>
          <t xml:space="preserve"> The School Code, Section 10-22.44 prohibits the transfer of interest earned on the investment of "any funds for purposes of Illinois Municipal Retirement under the Pension Code."  This prohibition does not include funds for Social Security and Medicare-only purposes.  For additional requirements on interest earnings, see 23 IL Administrative Code, Part 100, Section 100.50.</t>
        </r>
      </text>
    </comment>
    <comment ref="A55" authorId="0" shapeId="0">
      <text>
        <r>
          <rPr>
            <vertAlign val="superscript"/>
            <sz val="10"/>
            <color indexed="81"/>
            <rFont val="Tahoma"/>
            <family val="2"/>
          </rPr>
          <t xml:space="preserve">3 </t>
        </r>
        <r>
          <rPr>
            <sz val="8"/>
            <color indexed="81"/>
            <rFont val="Tahoma"/>
            <family val="2"/>
          </rPr>
          <t>Requires the secretary of the school board to notify the county clerk (within 30 days of the transfer approval) to abate an equal amount of taxes to be next extended.  See Sec. 10-22.14 &amp; 17-2.11.</t>
        </r>
      </text>
    </comment>
    <comment ref="A56" authorId="0" shapeId="0">
      <text>
        <r>
          <rPr>
            <vertAlign val="superscript"/>
            <sz val="10"/>
            <color indexed="81"/>
            <rFont val="Tahoma"/>
            <family val="2"/>
          </rPr>
          <t>3</t>
        </r>
        <r>
          <rPr>
            <sz val="8"/>
            <color indexed="81"/>
            <rFont val="Tahoma"/>
            <family val="2"/>
          </rPr>
          <t xml:space="preserve"> Requires the secretary of the school board to notify the county clerk (within 30 days of the transfer approval) to abate an equal amount of taxes to be next extended.  See Sec. 10-22.14 &amp; 17-2.11.</t>
        </r>
      </text>
    </comment>
  </commentList>
</comments>
</file>

<file path=xl/comments2.xml><?xml version="1.0" encoding="utf-8"?>
<comments xmlns="http://schemas.openxmlformats.org/spreadsheetml/2006/main">
  <authors>
    <author>dhemberg</author>
  </authors>
  <commentList>
    <comment ref="A3" authorId="0" shapeId="0">
      <text>
        <r>
          <rPr>
            <vertAlign val="superscript"/>
            <sz val="10"/>
            <color indexed="81"/>
            <rFont val="Tahoma"/>
            <family val="2"/>
          </rPr>
          <t xml:space="preserve">7 </t>
        </r>
        <r>
          <rPr>
            <sz val="8"/>
            <color indexed="81"/>
            <rFont val="Tahoma"/>
            <family val="2"/>
          </rPr>
          <t>Cash plus investments must be greater than or equal to zero.</t>
        </r>
      </text>
    </comment>
    <comment ref="A4" authorId="0" shapeId="0">
      <text>
        <r>
          <rPr>
            <vertAlign val="superscript"/>
            <sz val="10"/>
            <color indexed="81"/>
            <rFont val="Tahoma"/>
            <family val="2"/>
          </rPr>
          <t>8</t>
        </r>
        <r>
          <rPr>
            <b/>
            <sz val="8"/>
            <color indexed="81"/>
            <rFont val="Tahoma"/>
            <family val="2"/>
          </rPr>
          <t xml:space="preserve">  </t>
        </r>
        <r>
          <rPr>
            <sz val="8"/>
            <color indexed="81"/>
            <rFont val="Tahoma"/>
            <family val="2"/>
          </rPr>
          <t xml:space="preserve">For cash basis budgets, this total will equal the Budget Summary - Total Direct Receipts/Revenue (Line 9) and Other Financing Sources (Line 45).
</t>
        </r>
      </text>
    </comment>
    <comment ref="A13" authorId="0" shapeId="0">
      <text>
        <r>
          <rPr>
            <vertAlign val="superscript"/>
            <sz val="10"/>
            <color indexed="81"/>
            <rFont val="Tahoma"/>
            <family val="2"/>
          </rPr>
          <t>9</t>
        </r>
        <r>
          <rPr>
            <sz val="8"/>
            <color indexed="81"/>
            <rFont val="Tahoma"/>
            <family val="2"/>
          </rPr>
          <t xml:space="preserve"> For cash basis budgets, this total will equal the Budget Summary - Total Direct Disbursements/Expenditures (Line 19) plus Total Other Financing Uses (Lines 63).</t>
        </r>
      </text>
    </comment>
    <comment ref="A15" authorId="0" shapeId="0">
      <text>
        <r>
          <rPr>
            <vertAlign val="superscript"/>
            <sz val="10"/>
            <color indexed="81"/>
            <rFont val="Tahoma"/>
            <family val="2"/>
          </rPr>
          <t>10</t>
        </r>
        <r>
          <rPr>
            <sz val="8"/>
            <color indexed="81"/>
            <rFont val="Tahoma"/>
            <family val="2"/>
          </rPr>
          <t xml:space="preserve"> Working Cash Fund loans may be made to any district fund for which taxes are levied (Section 20-5 of the School Code).</t>
        </r>
      </text>
    </comment>
    <comment ref="A21" authorId="0" shapeId="0">
      <text>
        <r>
          <rPr>
            <vertAlign val="superscript"/>
            <sz val="9"/>
            <color indexed="81"/>
            <rFont val="Arial"/>
            <family val="2"/>
          </rPr>
          <t>7</t>
        </r>
        <r>
          <rPr>
            <sz val="8"/>
            <color indexed="81"/>
            <rFont val="Tahoma"/>
            <family val="2"/>
          </rPr>
          <t xml:space="preserve"> Cash plus Investments must be greater than or equal to zero.</t>
        </r>
      </text>
    </comment>
  </commentList>
</comments>
</file>

<file path=xl/comments3.xml><?xml version="1.0" encoding="utf-8"?>
<comments xmlns="http://schemas.openxmlformats.org/spreadsheetml/2006/main">
  <authors>
    <author>dhemberg</author>
    <author>DHemberger</author>
  </authors>
  <commentList>
    <comment ref="A5" authorId="0" shapeId="0">
      <text>
        <r>
          <rPr>
            <vertAlign val="superscript"/>
            <sz val="9"/>
            <color indexed="81"/>
            <rFont val="Arial"/>
            <family val="2"/>
          </rPr>
          <t>11</t>
        </r>
        <r>
          <rPr>
            <sz val="8"/>
            <color indexed="81"/>
            <rFont val="Tahoma"/>
            <family val="2"/>
          </rPr>
          <t xml:space="preserve"> Include revenue accounts 1110 through 1115, 1117,
   1118 &amp; 1120.</t>
        </r>
      </text>
    </comment>
    <comment ref="A6" authorId="0" shapeId="0">
      <text>
        <r>
          <rPr>
            <vertAlign val="superscript"/>
            <sz val="10"/>
            <color indexed="81"/>
            <rFont val="Tahoma"/>
            <family val="2"/>
          </rPr>
          <t>12</t>
        </r>
        <r>
          <rPr>
            <sz val="8"/>
            <color indexed="81"/>
            <rFont val="Tahoma"/>
            <family val="2"/>
          </rPr>
          <t xml:space="preserve"> The School Code Section 17-2.2c.  Tax for leasing educational facilities or computer technology or both, and for temporary relocation expense purposes.
</t>
        </r>
      </text>
    </comment>
    <comment ref="A16" authorId="0" shapeId="0">
      <text>
        <r>
          <rPr>
            <vertAlign val="superscript"/>
            <sz val="10"/>
            <color indexed="81"/>
            <rFont val="Tahoma"/>
            <family val="2"/>
          </rPr>
          <t>13</t>
        </r>
        <r>
          <rPr>
            <sz val="8"/>
            <color indexed="81"/>
            <rFont val="Tahoma"/>
            <family val="2"/>
          </rPr>
          <t xml:space="preserve"> Corporate personal property replacement tax revenue must be first applied to the Municipal Retirement/Social Security Fund to replace tax revenue lost due to the abolition of the corporate personal property tax (30 ILCS 115/12).  This provision does  not apply to taxes levied for Medicare-Only purposes.</t>
        </r>
      </text>
    </comment>
    <comment ref="A19" authorId="1" shapeId="0">
      <text>
        <r>
          <rPr>
            <sz val="8"/>
            <color indexed="81"/>
            <rFont val="Tahoma"/>
            <family val="2"/>
          </rPr>
          <t xml:space="preserve">14  Only tuition payments made to </t>
        </r>
        <r>
          <rPr>
            <u/>
            <sz val="8"/>
            <color indexed="81"/>
            <rFont val="Tahoma"/>
            <family val="2"/>
          </rPr>
          <t>private facilities</t>
        </r>
        <r>
          <rPr>
            <sz val="8"/>
            <color indexed="81"/>
            <rFont val="Tahoma"/>
            <family val="2"/>
          </rPr>
          <t>.  See Function 4100 for estimated public facility disbursements/expenditures.</t>
        </r>
      </text>
    </comment>
  </commentList>
</comments>
</file>

<file path=xl/comments4.xml><?xml version="1.0" encoding="utf-8"?>
<comments xmlns="http://schemas.openxmlformats.org/spreadsheetml/2006/main">
  <authors>
    <author>dhemberg</author>
    <author>DHemberger</author>
  </authors>
  <commentList>
    <comment ref="A33" authorId="0" shapeId="0">
      <text>
        <r>
          <rPr>
            <vertAlign val="superscript"/>
            <sz val="10"/>
            <color indexed="81"/>
            <rFont val="Arial"/>
            <family val="2"/>
          </rPr>
          <t>14</t>
        </r>
        <r>
          <rPr>
            <sz val="8"/>
            <color indexed="81"/>
            <rFont val="Tahoma"/>
            <family val="2"/>
          </rPr>
          <t xml:space="preserve"> Include only tuition payments made to private facilities.  See Function 4100 for estimated public facility disbursements/expenditures.</t>
        </r>
      </text>
    </comment>
    <comment ref="A170" authorId="1" shapeId="0">
      <text>
        <r>
          <rPr>
            <vertAlign val="superscript"/>
            <sz val="10"/>
            <color indexed="81"/>
            <rFont val="Tahoma"/>
            <family val="2"/>
          </rPr>
          <t>15</t>
        </r>
        <r>
          <rPr>
            <sz val="8"/>
            <color indexed="81"/>
            <rFont val="Tahoma"/>
            <family val="2"/>
          </rPr>
          <t xml:space="preserve">  Payment towards the retirement of lease/purchase agreements or bonded/other indebtedness (principal only) otherwise reported within the fund - e.g.: alternate revenue bonds.  (Describe &amp; Itemize)</t>
        </r>
      </text>
    </comment>
    <comment ref="A206" authorId="0" shapeId="0">
      <text>
        <r>
          <rPr>
            <vertAlign val="superscript"/>
            <sz val="10"/>
            <color indexed="81"/>
            <rFont val="Arial"/>
            <family val="2"/>
          </rPr>
          <t>15</t>
        </r>
        <r>
          <rPr>
            <sz val="10"/>
            <color indexed="81"/>
            <rFont val="Arial"/>
            <family val="2"/>
          </rPr>
          <t xml:space="preserve"> </t>
        </r>
        <r>
          <rPr>
            <sz val="8"/>
            <color indexed="81"/>
            <rFont val="Arial"/>
            <family val="2"/>
          </rPr>
          <t>Payment towards the retirement of lease/purchase agreements or bonded/other indebtedness (principal only) otherwise reported within the fund - e.g. alternate revenue bonds.  (Attach Itemization)</t>
        </r>
      </text>
    </comment>
    <comment ref="A364" authorId="1" shapeId="0">
      <text>
        <r>
          <rPr>
            <vertAlign val="superscript"/>
            <sz val="10"/>
            <color indexed="81"/>
            <rFont val="Tahoma"/>
            <family val="2"/>
          </rPr>
          <t>15</t>
        </r>
        <r>
          <rPr>
            <sz val="8"/>
            <color indexed="81"/>
            <rFont val="Tahoma"/>
            <family val="2"/>
          </rPr>
          <t xml:space="preserve">  Payment towards the retirement of lease/purchase agreements or bonded/other indebtedness (principal only) otherwise reported within the fund - e.g.: alternate revenue bonds.  (Describe &amp; Itemize)</t>
        </r>
      </text>
    </comment>
  </commentList>
</comments>
</file>

<file path=xl/sharedStrings.xml><?xml version="1.0" encoding="utf-8"?>
<sst xmlns="http://schemas.openxmlformats.org/spreadsheetml/2006/main" count="2861" uniqueCount="1073">
  <si>
    <t>Summer School Transportation Fees from Other Sources (In State)</t>
  </si>
  <si>
    <t>CTE Transportation Fees from Other Districts (In State)</t>
  </si>
  <si>
    <t>CTE Transportation Fees from Other Sources (In State)</t>
  </si>
  <si>
    <t>CTE Transportation Fees from Other Sources (Out of State)</t>
  </si>
  <si>
    <t>CTE Transportation Fees from Pupils or Parents (In State)</t>
  </si>
  <si>
    <t>Special Education Transportation Fees from Other Districts (In State)</t>
  </si>
  <si>
    <t>Special Education Transportation Fees from Other Sources (In State)</t>
  </si>
  <si>
    <t>Summer School Transportation Fees from Pupils or Parents (In State)</t>
  </si>
  <si>
    <t>Adult Transportation Fees from Other Districts (In State)</t>
  </si>
  <si>
    <t>Adult Transportation Fees from Other Sources (In State)</t>
  </si>
  <si>
    <t>Adult Transportation Fees from Pupils or Parents (In State)</t>
  </si>
  <si>
    <t>Adult Transportation Fees from Other Sources (Out of State)</t>
  </si>
  <si>
    <t>Refund of Prior Years' Expenditures</t>
  </si>
  <si>
    <t>Other Flow-Through Revenue (Describe &amp; Itemize)</t>
  </si>
  <si>
    <t>Bilingual Education - Downstate - TPI and TBE</t>
  </si>
  <si>
    <t>Adult Education (from ICCB)</t>
  </si>
  <si>
    <t>Adult Education - Other (Describe &amp; Itemize)</t>
  </si>
  <si>
    <t>School Infrastructure - Maintenance Projects</t>
  </si>
  <si>
    <t>Summer Food Service Admin/Program</t>
  </si>
  <si>
    <t>Federal Special Education - Preschool Discretionary</t>
  </si>
  <si>
    <t>Federal Special Education - IDEA - Other (Describe &amp; Itemize)</t>
  </si>
  <si>
    <t>Federal Special Education - Preschool Flow-Through</t>
  </si>
  <si>
    <t>Federal Special Education - IDEA Room &amp; Board</t>
  </si>
  <si>
    <t>Federal Special Education - IDEA Discretionary</t>
  </si>
  <si>
    <t>CTE - Perkins-Title IIIE Tech Prep</t>
  </si>
  <si>
    <t>Title II - Teacher Quality</t>
  </si>
  <si>
    <t>Other Restricted Grants Received from Federal Government through State (Describe &amp; Itemize)</t>
  </si>
  <si>
    <t>An official Limitation of Administrative Costs Worksheet can</t>
  </si>
  <si>
    <t>Special Education Purposes Levy</t>
  </si>
  <si>
    <t>FICA and Medicare Only Levies</t>
  </si>
  <si>
    <t>Area Vocational Construction Purposes Levy</t>
  </si>
  <si>
    <t>Summer School Purposes Levy</t>
  </si>
  <si>
    <t>Regular Tuition from Other Districts (In State)</t>
  </si>
  <si>
    <t>Rentals - Summer School Textbooks</t>
  </si>
  <si>
    <t>Rentals - Adult/Continuing Education Textbooks</t>
  </si>
  <si>
    <t>Rentals - Regular Textbooks</t>
  </si>
  <si>
    <t>Sales - Regular Textbooks</t>
  </si>
  <si>
    <t>Sales - Summer School Textbooks</t>
  </si>
  <si>
    <t>Sales - Adult/Continuing Education Textbooks</t>
  </si>
  <si>
    <t>Services Provided Other Districts</t>
  </si>
  <si>
    <t>Payment from Other Districts</t>
  </si>
  <si>
    <t>Reorganization Incentives (Accounts 3005-3021)</t>
  </si>
  <si>
    <t>CTE - Technical Education - Tech Prep</t>
  </si>
  <si>
    <t>CTE - Secondary Program Improvement (CTEI)</t>
  </si>
  <si>
    <t>Infrastructure Improvements - Planning/Construction</t>
  </si>
  <si>
    <t>TUITION</t>
  </si>
  <si>
    <t>Fresh Fruit and Vegetables</t>
  </si>
  <si>
    <t>Begin entering data on EstRev 5-10 and EstExp 11-17 tabs.</t>
  </si>
  <si>
    <t>Transfer to Debt Service Fund to Pay Principal on ISBE Loans</t>
  </si>
  <si>
    <t>DEBT SERVICE (ED)</t>
  </si>
  <si>
    <t>DEBT SERVICE (O&amp;M)</t>
  </si>
  <si>
    <t>Total Debt Service - Interest on Short-Term Debt</t>
  </si>
  <si>
    <t>DEBT SERVICE (TR)</t>
  </si>
  <si>
    <t>DEBT SERVICE (MR/SS)</t>
  </si>
  <si>
    <t>DEBT SERVICE (TF)</t>
  </si>
  <si>
    <t>DEBT SERVICE (FP&amp;S)</t>
  </si>
  <si>
    <t>DEBT SERVICE (DS)</t>
  </si>
  <si>
    <t>also be found on the ISBE website at:</t>
  </si>
  <si>
    <t>Limitation of Administrative Costs</t>
  </si>
  <si>
    <t xml:space="preserve">  See:  School Code, Section 10-20.21 - Contracts</t>
  </si>
  <si>
    <t>PAYMENTS TO OTHER DISTRICTS &amp; GOVT UNITS</t>
  </si>
  <si>
    <t>Total Direct Receipts, Other Sources, &amp; Other Receipts</t>
  </si>
  <si>
    <t>Total Direct Disbursements, Other Uses, &amp; Other Disbursements</t>
  </si>
  <si>
    <t>The proceeds from the sale of school sites, buildings, or other real estate shall be used first to pay the principal and interest on any outstanding bonds on the property being sold, and after all such bonds have been retired, the remaining proceeds from the sale next shall be used by the school board to meet any urgent district needs as determined under Sections 2-3.12 and 17-2.11 of the School Code.  Once these issues have been addressed, any remaining proceeds may be used for any other authorized purpose and for deposit into any district fund.</t>
  </si>
  <si>
    <t>60 - CAPITAL PROJECTS (CP)</t>
  </si>
  <si>
    <t>SUPPORT SERVICES (CP)</t>
  </si>
  <si>
    <t>Payment for CTE Programs</t>
  </si>
  <si>
    <t>PROVISION FOR CONTINGENCIES (CP)</t>
  </si>
  <si>
    <t>80 - TORT FUND (TF)</t>
  </si>
  <si>
    <t>Corporate Personal Property Replacement Tax Anticipation Notes</t>
  </si>
  <si>
    <t>Chicago Educational Services Block Grant</t>
  </si>
  <si>
    <t>State Charter Schools</t>
  </si>
  <si>
    <t>8150</t>
  </si>
  <si>
    <t>8160</t>
  </si>
  <si>
    <t>8170</t>
  </si>
  <si>
    <t>Flow-Through Revenue from State Sources</t>
  </si>
  <si>
    <t>Sale of Vocational Projects</t>
  </si>
  <si>
    <t>Special Education - Private Facility Tuition</t>
  </si>
  <si>
    <t>New 2009</t>
  </si>
  <si>
    <t xml:space="preserve">Special Education - Personnel </t>
  </si>
  <si>
    <t>Special Education - Orphanage - Individual</t>
  </si>
  <si>
    <t>Special Education - Summer School</t>
  </si>
  <si>
    <t>Excess (Deficiency) of Receipts/Revenues Over Disbursements/Expenditures</t>
  </si>
  <si>
    <t>The official Limitation of Administrative Costs Worksheet is attached to the end of the Annual</t>
  </si>
  <si>
    <t>Payment for Special Education Programs</t>
  </si>
  <si>
    <t>Special Milk Program</t>
  </si>
  <si>
    <t>School Breakfast Program</t>
  </si>
  <si>
    <t>Each fund balance should correspond to the fund balance reflected on the books as of June 30th - Balance Sheet Accounts #720 and #730 (audit figures, if available).</t>
  </si>
  <si>
    <t>(4)  Fire Prevention and Safety Bonds can be entered in the Fire Prevention &amp; Safety Fund only.</t>
  </si>
  <si>
    <t>Title I - Low Income</t>
  </si>
  <si>
    <t>Title I - Low Income - Neglected, Private</t>
  </si>
  <si>
    <t>School District Name</t>
  </si>
  <si>
    <t>Cash</t>
  </si>
  <si>
    <t>School District ID</t>
  </si>
  <si>
    <t>School District/Joint Agreement</t>
  </si>
  <si>
    <t>S</t>
  </si>
  <si>
    <t>Workers' Compensation or Workers' Occupational Disease Act Payments</t>
  </si>
  <si>
    <t>School Business Services Division</t>
  </si>
  <si>
    <t>Transfer Among Funds</t>
  </si>
  <si>
    <t>Total Other Receipts</t>
  </si>
  <si>
    <t>Total Amount Available</t>
  </si>
  <si>
    <t>Total Other Disbursements</t>
  </si>
  <si>
    <t>Interfund Loans Payable (Loans from Other Funds)</t>
  </si>
  <si>
    <t>Other Current Assets</t>
  </si>
  <si>
    <t>Total Payments in Lieu of Taxes</t>
  </si>
  <si>
    <t>Total Tuition</t>
  </si>
  <si>
    <t>Total Transportation Fees</t>
  </si>
  <si>
    <t>Total Earnings on Investments</t>
  </si>
  <si>
    <t>Total Food Service</t>
  </si>
  <si>
    <t>Total District/School Activity Income</t>
  </si>
  <si>
    <t>Total Textbooks</t>
  </si>
  <si>
    <t>Total Other Revenue from Local Sources</t>
  </si>
  <si>
    <t>Total Receipts/Revenues from Local Sources</t>
  </si>
  <si>
    <t>Total Unrestricted Grants-In-Aid</t>
  </si>
  <si>
    <t>Total Special Education</t>
  </si>
  <si>
    <t>Total Career and Technical Education</t>
  </si>
  <si>
    <t>Total Bilingual Education</t>
  </si>
  <si>
    <t>Total Restricted Grants-In-Aid</t>
  </si>
  <si>
    <t>Total Title I</t>
  </si>
  <si>
    <t>Total Title IV</t>
  </si>
  <si>
    <t>Total Federal Special Education</t>
  </si>
  <si>
    <t>TOTAL RECEIPTS/REVENUES FROM FEDERAL SOURCES</t>
  </si>
  <si>
    <r>
      <t>TOTAL DIRECT RECEIPTS/REVENUES</t>
    </r>
    <r>
      <rPr>
        <b/>
        <sz val="7"/>
        <rFont val="Arial"/>
        <family val="2"/>
      </rPr>
      <t/>
    </r>
  </si>
  <si>
    <t>2000</t>
  </si>
  <si>
    <t>Total Transportation</t>
  </si>
  <si>
    <t>Total CTE - Perkins</t>
  </si>
  <si>
    <t>School Safety &amp; Educational Improvement Block Grant</t>
  </si>
  <si>
    <t>Cash plus investments must be greater than or equal to zero.</t>
  </si>
  <si>
    <t>EARNINGS ON INVESTMENTS</t>
  </si>
  <si>
    <t>Interest on Investments</t>
  </si>
  <si>
    <t>Gain or Loss on Sale of Investments</t>
  </si>
  <si>
    <t>McKinney Education for Homeless Children</t>
  </si>
  <si>
    <t>8110</t>
  </si>
  <si>
    <t>8120</t>
  </si>
  <si>
    <t>State Free Lunch &amp; Breakfast</t>
  </si>
  <si>
    <t>Driver Education</t>
  </si>
  <si>
    <t>Gifted Programs</t>
  </si>
  <si>
    <t>Bilingual Programs</t>
  </si>
  <si>
    <t>Remedial and Supplemental Programs K-12</t>
  </si>
  <si>
    <t>Pre-K Programs - Private Tuition</t>
  </si>
  <si>
    <t>Regular K-12 Programs  Private Tuition</t>
  </si>
  <si>
    <t>Special Education Programs K-12 Private Tuition</t>
  </si>
  <si>
    <t>Special Education Programs Pre-K Tuition</t>
  </si>
  <si>
    <t>Remedial/Supplemental Programs K-12 Private Tuition</t>
  </si>
  <si>
    <t>Remedial/Supplemental Programs Pre-K Private Tuition</t>
  </si>
  <si>
    <t>2360 - 2370</t>
  </si>
  <si>
    <t>Truants Alternative/Opt Ed Programs Private Tuition</t>
  </si>
  <si>
    <t>Corporate Personal Prop Repl Tax Anticipation Notes</t>
  </si>
  <si>
    <t>Total Payments to Other Districts &amp; Govt Units</t>
  </si>
  <si>
    <t>50 - MUNICIPAL RETIREMENT/SOC SEC FUND (MR/SS)</t>
  </si>
  <si>
    <t>PAYMENTS TO OTHER DISTRICTS &amp; GOVT UNITS (FP&amp;S)</t>
  </si>
  <si>
    <t>Total Payments to Other Districts &amp; Govt Units (FPS)</t>
  </si>
  <si>
    <t>Truant Alternative &amp; Optional Programs</t>
  </si>
  <si>
    <t>SUPPORT SERVICES</t>
  </si>
  <si>
    <t>Attendance &amp; Social Work Services</t>
  </si>
  <si>
    <t>Guidance Services</t>
  </si>
  <si>
    <t>Health Services</t>
  </si>
  <si>
    <t>Psychological Services</t>
  </si>
  <si>
    <t>Description</t>
  </si>
  <si>
    <t>TRANSPORTATION FEES</t>
  </si>
  <si>
    <t>Sales to Adults</t>
  </si>
  <si>
    <t>Admissions - Athletic</t>
  </si>
  <si>
    <t>Admissions - Other</t>
  </si>
  <si>
    <t>Fees</t>
  </si>
  <si>
    <t>Book Store Sales</t>
  </si>
  <si>
    <t>DEBT SERVICES</t>
  </si>
  <si>
    <t>Sales to Pupils - A la Carte</t>
  </si>
  <si>
    <t>Tort Immunity Services</t>
  </si>
  <si>
    <t xml:space="preserve">A certified copy of this document must be filed with the county clerk within 30 days of adoption as required </t>
  </si>
  <si>
    <t>(1)</t>
  </si>
  <si>
    <t>(2)</t>
  </si>
  <si>
    <t xml:space="preserve">by Section 18-50 of the Property Tax Code (35 ILCS 200/18-50).  </t>
  </si>
  <si>
    <t>Distribution Method and Recipient of Non-Monetary Remunerations Distributed</t>
  </si>
  <si>
    <t>(Sheet is unprotected and can be re-formatted as needed, but must be used for submission)</t>
  </si>
  <si>
    <t>SUPPORT SERVICES (O&amp;M)</t>
  </si>
  <si>
    <t>COMMUNITY SERVICES (O&amp;M)</t>
  </si>
  <si>
    <t>INSTRUCTION (ED)</t>
  </si>
  <si>
    <t>SUPPORT SERVICES (ED)</t>
  </si>
  <si>
    <t>COMMUNITY SERVICES (ED)</t>
  </si>
  <si>
    <t>Other ARRA Funds - II</t>
  </si>
  <si>
    <t>Other ARRA Funds - III</t>
  </si>
  <si>
    <t>Other ARRA Funds - IV</t>
  </si>
  <si>
    <t>Other ARRA Funds - V</t>
  </si>
  <si>
    <t>Other ARRA Funds - VII</t>
  </si>
  <si>
    <t>Other ARRA Funds - VIII</t>
  </si>
  <si>
    <t>Other ARRA Funds - IX</t>
  </si>
  <si>
    <t>Other ARRA Funds - X</t>
  </si>
  <si>
    <t>New 2010</t>
  </si>
  <si>
    <t>Closed 04/09</t>
  </si>
  <si>
    <t>Deleted 2009</t>
  </si>
  <si>
    <t>PROVISION FOR CONTINGENCIES (O&amp;M)</t>
  </si>
  <si>
    <t>SUPPORT SERVICES (TR)</t>
  </si>
  <si>
    <t>Budget Item References</t>
  </si>
  <si>
    <t>Support Services - General Administration</t>
  </si>
  <si>
    <t>Name of Vendor</t>
  </si>
  <si>
    <t>Product or Service Provided</t>
  </si>
  <si>
    <t>Net Revenue</t>
  </si>
  <si>
    <t>Non-Monetary Remuneration</t>
  </si>
  <si>
    <t>Purpose of Proceeds</t>
  </si>
  <si>
    <t>Support Services - School Administration</t>
  </si>
  <si>
    <t>Support Services - Central</t>
  </si>
  <si>
    <t>Total Debt Service</t>
  </si>
  <si>
    <t>PROVISION FOR CONTINGENCIES (TR)</t>
  </si>
  <si>
    <t>INSTRUCTION (MR/SS)</t>
  </si>
  <si>
    <t>SUPPORT SERVICES (MR/SS)</t>
  </si>
  <si>
    <t>COMMUNITY SERVICES (MR/SS)</t>
  </si>
  <si>
    <t>PROVISION FOR CONTINGENCIES (MR/SS)</t>
  </si>
  <si>
    <t>SUPPORT SERVICES (FP&amp;S)</t>
  </si>
  <si>
    <t>Payments for Special Education Programs - Tuition</t>
  </si>
  <si>
    <t>Payments for Adult/Continuing Education Programs - Tuition</t>
  </si>
  <si>
    <t>Payments for CTE Programs - Tuition</t>
  </si>
  <si>
    <t>Payments for Community College Programs - Tuition</t>
  </si>
  <si>
    <t>Payments for Other Programs - Tuition</t>
  </si>
  <si>
    <t>Payments for Regular Programs - Transfers</t>
  </si>
  <si>
    <t>Payments for Special Education Programs - Transfers</t>
  </si>
  <si>
    <t>Payments for Adult/Continuing Ed Programs - Transfers</t>
  </si>
  <si>
    <t>Payments for CTE Programs - Transfers</t>
  </si>
  <si>
    <t>Payments for Community College Program - Transfers</t>
  </si>
  <si>
    <t>Payments for Other Programs - Transfers</t>
  </si>
  <si>
    <t>30 - DEBT SERVICE FUND (DS)</t>
  </si>
  <si>
    <t>PROVISION FOR CONTINGENCIES (DS)</t>
  </si>
  <si>
    <t>Payments for CTE Programs</t>
  </si>
  <si>
    <t>Payments for CTE Program</t>
  </si>
  <si>
    <t>Debt Service - Interest on Short-Term Debt</t>
  </si>
  <si>
    <t>OTHER REVENUE FROM LOCAL SOURCES</t>
  </si>
  <si>
    <t>Rentals</t>
  </si>
  <si>
    <t>1431</t>
  </si>
  <si>
    <t>1432</t>
  </si>
  <si>
    <t>90 - FIRE PREVENTION &amp; SAFETY FUND (FP&amp;S)</t>
  </si>
  <si>
    <t>10 - EDUCATIONAL FUND (ED)</t>
  </si>
  <si>
    <t>20 - OPERATIONS AND MAINTENANCE FUND (O&amp;M)</t>
  </si>
  <si>
    <t>40 - TRANSPORTATION FUND (TR)</t>
  </si>
  <si>
    <t>Deficit Reduction Plan-Background/Assumptions</t>
  </si>
  <si>
    <t>Assumptions Used in the Deficit Reduction Plan:</t>
  </si>
  <si>
    <t>- Equal Assessed Valuation and Tax Rates:</t>
  </si>
  <si>
    <t>- Employee Salaries and Benefits:</t>
  </si>
  <si>
    <t>- Short and Long Term Borrowing:</t>
  </si>
  <si>
    <t>- Educational Impact:</t>
  </si>
  <si>
    <t>Background and Narrative of Budget Reductions:</t>
  </si>
  <si>
    <t>- Other Assumptions:</t>
  </si>
  <si>
    <t>Requires the secretary of the school board to notify the county clerk (within 30 days of the transfer approval) to abate an equal amount of taxes to be next extended.  See Sec. 10-22.14 &amp; 17-2.11.</t>
  </si>
  <si>
    <t>Transfer to Debt Service Fund to Pay Principal on Revenue Bonds</t>
  </si>
  <si>
    <t>Total Stimulus Programs</t>
  </si>
  <si>
    <t>Debt Service - Interest on Long-Term Debt</t>
  </si>
  <si>
    <t xml:space="preserve">The deficit reduction plan, if required, is developed using ISBE guidelines and format. </t>
  </si>
  <si>
    <t>Property Insurance (Building &amp; Grounds)</t>
  </si>
  <si>
    <t>Vehicle Insurance (Transportation)</t>
  </si>
  <si>
    <t>Date of Amended Budget:</t>
  </si>
  <si>
    <t>DEFICIT REDUCTION PLAN</t>
  </si>
  <si>
    <t>(1)  Funding Bonds are to be entered in the fund or funds in which the liability occurs.</t>
  </si>
  <si>
    <t xml:space="preserve">, </t>
  </si>
  <si>
    <t>Support Services - Pupil</t>
  </si>
  <si>
    <t>Support Services - Business</t>
  </si>
  <si>
    <t>Support Services - Instructional Staff</t>
  </si>
  <si>
    <t>Congratulations! You have a balanced budget.</t>
  </si>
  <si>
    <t>Budget form Incomplete.</t>
  </si>
  <si>
    <t>Deficit reduction plan is required.</t>
  </si>
  <si>
    <t>Deficit reduction plan is not required.</t>
  </si>
  <si>
    <t>Facilities Acquisition &amp; Construction Services</t>
  </si>
  <si>
    <t>Payments for Special Education Programs</t>
  </si>
  <si>
    <t>Scientific Literacy</t>
  </si>
  <si>
    <t>Flow-Through Revenue from Federal Sources</t>
  </si>
  <si>
    <t>ILLINOIS STATE BOARD OF EDUCATION</t>
  </si>
  <si>
    <t>School District Name:</t>
  </si>
  <si>
    <t>(Section 17-1.5 of the School Code)</t>
  </si>
  <si>
    <t>(10)</t>
  </si>
  <si>
    <t>(20)</t>
  </si>
  <si>
    <t>Operations &amp; Maintenance</t>
  </si>
  <si>
    <t>Total</t>
  </si>
  <si>
    <t>Deleted 2010</t>
  </si>
  <si>
    <t>Closed 2011</t>
  </si>
  <si>
    <t>TOTAL OTHER SOURCES/USES OF FUNDS</t>
  </si>
  <si>
    <t>Totals</t>
  </si>
  <si>
    <t>2530</t>
  </si>
  <si>
    <t>RECEIPTS/REVENUES</t>
  </si>
  <si>
    <t>1000</t>
  </si>
  <si>
    <t>REPORTING OF PUBLIC VENDOR CONTRACTS OF $1,000 OR MORE</t>
  </si>
  <si>
    <t>SALE OF BONDS (7200)</t>
  </si>
  <si>
    <t>Federal Impact Aid</t>
  </si>
  <si>
    <t>Payments for Regular Programs - Tuition</t>
  </si>
  <si>
    <t>Head Start</t>
  </si>
  <si>
    <t>Construction (Impact Aid)</t>
  </si>
  <si>
    <t>MAGNET</t>
  </si>
  <si>
    <t>Principal on Bonds Sold:</t>
  </si>
  <si>
    <t>Federal Charter Schools</t>
  </si>
  <si>
    <t>INSTRUCTION</t>
  </si>
  <si>
    <t>Regular Programs</t>
  </si>
  <si>
    <t>Operation &amp; Maintenance of Plant Service</t>
  </si>
  <si>
    <t>Accrual</t>
  </si>
  <si>
    <t>District Name:</t>
  </si>
  <si>
    <t>District RCDT No:</t>
  </si>
  <si>
    <t>Payments for Community College Programs</t>
  </si>
  <si>
    <t>Regular Program</t>
  </si>
  <si>
    <t>13</t>
  </si>
  <si>
    <t>Improvement of Instruction Services</t>
  </si>
  <si>
    <t>Educational Media Services</t>
  </si>
  <si>
    <t>Assessment &amp; Testing</t>
  </si>
  <si>
    <t xml:space="preserve">day of </t>
  </si>
  <si>
    <t>Adult/Continuing Education Programs</t>
  </si>
  <si>
    <t>Interscholastic Programs</t>
  </si>
  <si>
    <t>Summer School Programs</t>
  </si>
  <si>
    <t>8130</t>
  </si>
  <si>
    <t>8140</t>
  </si>
  <si>
    <t xml:space="preserve">  Educational   </t>
  </si>
  <si>
    <t>DISBURSEMENTS/EXPENDITURES</t>
  </si>
  <si>
    <t>Other (Describe &amp; Itemize)</t>
  </si>
  <si>
    <t>(100)</t>
  </si>
  <si>
    <t>(200)</t>
  </si>
  <si>
    <t>(300)</t>
  </si>
  <si>
    <t>(400)</t>
  </si>
  <si>
    <t>(500)</t>
  </si>
  <si>
    <t>(600)</t>
  </si>
  <si>
    <t>(700)</t>
  </si>
  <si>
    <t>(800)</t>
  </si>
  <si>
    <t>(900)</t>
  </si>
  <si>
    <t>Non-Capitalized Equipment</t>
  </si>
  <si>
    <t>Termination Benefits</t>
  </si>
  <si>
    <t>Pre-K Programs</t>
  </si>
  <si>
    <t>Special Education Programs Pre-K</t>
  </si>
  <si>
    <t>CTE Programs</t>
  </si>
  <si>
    <t>Driver's Education Programs</t>
  </si>
  <si>
    <t>Claims Paid from Self Insurance Fund</t>
  </si>
  <si>
    <t>Unemployment Insurance Payments</t>
  </si>
  <si>
    <t>Insurance Payments (regular or self-insurance)</t>
  </si>
  <si>
    <t>Risk Management and Claims Services Payments</t>
  </si>
  <si>
    <t>Reciprocal Insurance Payments</t>
  </si>
  <si>
    <t>Legal Service</t>
  </si>
  <si>
    <t xml:space="preserve"> Total Support Services - General Administration</t>
  </si>
  <si>
    <t>Adult/Continuing Education Programs Private Tuition</t>
  </si>
  <si>
    <t>CTE Programs Private Tuition</t>
  </si>
  <si>
    <t>Interscholastic Programs Private Tuition</t>
  </si>
  <si>
    <t>Summer School Programs Private Tuition</t>
  </si>
  <si>
    <t>Gifted Programs Private Tuition</t>
  </si>
  <si>
    <t>Bilingual Programs Private Tuition</t>
  </si>
  <si>
    <t>Total Expenditures</t>
  </si>
  <si>
    <t>School Facility Occupation Tax Proceeds</t>
  </si>
  <si>
    <t>Board of Education Services</t>
  </si>
  <si>
    <t>Executive Administration Services</t>
  </si>
  <si>
    <t>Tax Anticipation Warrants</t>
  </si>
  <si>
    <t>Other Support Services - School Administration</t>
  </si>
  <si>
    <t>Other Tax Levies (Describe &amp; Itemize)</t>
  </si>
  <si>
    <t>Other Payments in Lieu of Taxes (Describe &amp; Itemize)</t>
  </si>
  <si>
    <t>Special Education - Other (Describe &amp; Itemize)</t>
  </si>
  <si>
    <t>Food Service - Other (Describe &amp; Itemize)</t>
  </si>
  <si>
    <t>Accounting Basis</t>
  </si>
  <si>
    <t>Close 2008</t>
  </si>
  <si>
    <t>Closed 2008</t>
  </si>
  <si>
    <t>PAYMENTS IN LIEU OF TAXES</t>
  </si>
  <si>
    <t>Mobile Home Privilege Tax</t>
  </si>
  <si>
    <t>Payments from Local Housing Authority</t>
  </si>
  <si>
    <t>LOCAL SOURCES</t>
  </si>
  <si>
    <t>(Enter as MM/DD/YY)</t>
  </si>
  <si>
    <t>RCDT Number:</t>
  </si>
  <si>
    <t>1434</t>
  </si>
  <si>
    <t>1444</t>
  </si>
  <si>
    <t>1454</t>
  </si>
  <si>
    <t>Regular Tuition from Other Sources (Out of State)</t>
  </si>
  <si>
    <t>DISTRICT/SCHOOL ACTIVITY INCOME</t>
  </si>
  <si>
    <t>Rentals - Other (Describe)</t>
  </si>
  <si>
    <t xml:space="preserve">,  County of </t>
  </si>
  <si>
    <t>Total By Object</t>
  </si>
  <si>
    <t>Object Name</t>
  </si>
  <si>
    <t>Impact Fees from Municipal or County Governments</t>
  </si>
  <si>
    <t xml:space="preserve">Based on the 23 Illinois Administrative Code-Part 100 and inconformity with Section 17-1 of the School Code. </t>
  </si>
  <si>
    <t>Transfer of Working Cash Fund Interest</t>
  </si>
  <si>
    <t>PERMANENT TRANSFER FROM VARIOUS FUNDS</t>
  </si>
  <si>
    <t>TRANSFER TO VARIOUS OTHER FUNDS (8100)</t>
  </si>
  <si>
    <t>Transfer of Interest</t>
  </si>
  <si>
    <t>Transfer to Capital Projects Fund</t>
  </si>
  <si>
    <t>Transfer from Capital Projects Fund to O&amp;M Fund</t>
  </si>
  <si>
    <t>Interfund Loans Receivable (Repayment of Loans)</t>
  </si>
  <si>
    <t>Special Education Programs (Functions 1200 - 1220)</t>
  </si>
  <si>
    <t>Payments of Surplus Moneys from TIF Districts</t>
  </si>
  <si>
    <t>Drivers' Education Fees</t>
  </si>
  <si>
    <t>Proceeds from Vendors' Contracts</t>
  </si>
  <si>
    <t>CTE - WECEP</t>
  </si>
  <si>
    <t>CTE - Agriculture Education</t>
  </si>
  <si>
    <t>CTE - Instructor Practicum</t>
  </si>
  <si>
    <t>CTE - Student Organizations</t>
  </si>
  <si>
    <t>Accounting and Financial Reporting for Certain Grants and Other Financial Assistance.  The "On-Behalf" Payments should only be reflected on this page (Budget Summary, Lines 10 and 20).</t>
  </si>
  <si>
    <t>The School Code Section 17-2.2c.  Tax for leasing educational facilities or computer technology or both, and for temporary relocation expense purposes.</t>
  </si>
  <si>
    <t>FLOW-THROUGH RECEIPTS/REVENUES FROM ONE                                 DISTRICT TO ANOTHER DISTRICT</t>
  </si>
  <si>
    <t>OTHER SOURCES/USES OF FUNDS</t>
  </si>
  <si>
    <t>OTHER SOURCES OF FUNDS (7000)</t>
  </si>
  <si>
    <t>OTHER USES OF FUNDS (8000)</t>
  </si>
  <si>
    <t>Total Other Sources/Uses of Fund</t>
  </si>
  <si>
    <t>Total Ad Valorem Taxes Levied by District</t>
  </si>
  <si>
    <t>Summer School Transportation Fees from Other Districts (In State)</t>
  </si>
  <si>
    <t>Total Flow-Through Receipts/Revenues From                                                         One District to Another District</t>
  </si>
  <si>
    <t xml:space="preserve">Non-Capitalized Equipment </t>
  </si>
  <si>
    <t>Extended Learning Opportunities - Summer Bridges</t>
  </si>
  <si>
    <t>Bilingual Education - Downstate - Transitional Bilingual Education</t>
  </si>
  <si>
    <t>Total Unrestricted Grants-In-Aid Received Directly from Fed Govt</t>
  </si>
  <si>
    <t>ARRA - McKinney - Vento Homeless Education</t>
  </si>
  <si>
    <t>ARRA - Title IID - Technology - Formula</t>
  </si>
  <si>
    <t>Corporate Personal Property Repl Tax Anticipated Notes</t>
  </si>
  <si>
    <t>Corporate Personal Prop Repl Tax Anticipated Notes</t>
  </si>
  <si>
    <t>Deleted 2011</t>
  </si>
  <si>
    <t>New 2011</t>
  </si>
  <si>
    <t>To determine if the budget is balanced, complete all pages of the budget first.</t>
  </si>
  <si>
    <t>Transfer to Debt Service to Pay Principal on Capital Leases</t>
  </si>
  <si>
    <t>CTE - PERKINS</t>
  </si>
  <si>
    <t>CTE - Other (Describe &amp; Itemize)</t>
  </si>
  <si>
    <t>Title I - Other (Describe &amp; Itemize)</t>
  </si>
  <si>
    <t xml:space="preserve">   Municipal Retirement/ Social Security</t>
  </si>
  <si>
    <t>OTHER RECEIPTS</t>
  </si>
  <si>
    <t>OTHER DISBURSEMENTS</t>
  </si>
  <si>
    <t>School Breakfast Initiative</t>
  </si>
  <si>
    <t>4600</t>
  </si>
  <si>
    <t>National School Lunch Program</t>
  </si>
  <si>
    <t>Total Disbursements/Expenditures</t>
  </si>
  <si>
    <t>Contributions and Donations from Private Sources</t>
  </si>
  <si>
    <t>Reference Description</t>
  </si>
  <si>
    <t>Speech Pathology &amp; Audiology Services</t>
  </si>
  <si>
    <t>Direction of Business Support Services</t>
  </si>
  <si>
    <t>Fiscal Services</t>
  </si>
  <si>
    <t>Operation &amp; Maintenance of Plant Services</t>
  </si>
  <si>
    <t>Pupil Transportation Services</t>
  </si>
  <si>
    <t>Food Services</t>
  </si>
  <si>
    <t>Internal Services</t>
  </si>
  <si>
    <t>Direction of Central Support Services</t>
  </si>
  <si>
    <t>End of Balancing</t>
  </si>
  <si>
    <t>Learning Improvement - Change Grants</t>
  </si>
  <si>
    <t>Truant Alternative/Optional Education</t>
  </si>
  <si>
    <t>Early Childhood - Block Grant</t>
  </si>
  <si>
    <t>Debt Service</t>
  </si>
  <si>
    <t>Capital Projects</t>
  </si>
  <si>
    <t>Tort</t>
  </si>
  <si>
    <t>Other Sources Not Classified Elsewhere</t>
  </si>
  <si>
    <t>8990</t>
  </si>
  <si>
    <t>8910</t>
  </si>
  <si>
    <t>Other Uses Not Classified Elsewhere</t>
  </si>
  <si>
    <t>PAYMENTS TO OTHER DISTRICTS &amp; GOVT. UNITS</t>
  </si>
  <si>
    <t>SUPPORT SERVICES - GENERAL ADMINISTRATION</t>
  </si>
  <si>
    <t>PROVISIONS FOR CONTINGENCIES (FP&amp;S)</t>
  </si>
  <si>
    <t>Remedial and Supplemental Programs Pre-K</t>
  </si>
  <si>
    <t>Workers' Compensation or Workers' Occupation Disease Acts Payments</t>
  </si>
  <si>
    <t>70 WORKING CASH FUND (WC)</t>
  </si>
  <si>
    <t>ESTIMATED ENDING FUND BALANCE</t>
  </si>
  <si>
    <t>(2)  Refunding Bonds can be entered in the Debt Services Fund only.</t>
  </si>
  <si>
    <t>(3)  Building Bonds can be entered in the Capital Projects Fund only.</t>
  </si>
  <si>
    <t>Corporate personal property replacement tax revenue must be first applied to the Municipal Retirement/Social Security Fund to replace tax revenue lost due to the abolition of the corporate personal property tax (30 ILCS 115/12).  This provision does not apply to taxes levied for Medicare-Only purposes.</t>
  </si>
  <si>
    <t>Other Restricted Revenue from State Sources (Describe &amp; Itemize)</t>
  </si>
  <si>
    <t>CAREER AND TECHNICAL EDUCATION (CTE)</t>
  </si>
  <si>
    <t>Is Deficit Reduction Plan Required?</t>
  </si>
  <si>
    <t>Include revenue accounts 1110 through 1115, 1117,1118 &amp; 1120.</t>
  </si>
  <si>
    <t>SUMMARY OF EXPENDITURES (by Major Object)</t>
  </si>
  <si>
    <t>The School Code, Section 10-22.44 prohibits the transfer of interest earned on the investment of "any funds for purposes of Illinois Municipal Retirement under the Pension Code."  This prohibition does not include funds for Social Security and Medicare-only purposes.  For additional requirements on interest earnings, see 23 Illinois Administrative Code, Part 100, Section 100.50.</t>
  </si>
  <si>
    <t>Notes and Warrants Payable</t>
  </si>
  <si>
    <t>Other Current Liabilities</t>
  </si>
  <si>
    <t>Regular Tuition from Pupils or Parents (In State)</t>
  </si>
  <si>
    <t>Regular Tuition from Other Sources (In State)</t>
  </si>
  <si>
    <t>,</t>
  </si>
  <si>
    <t>.</t>
  </si>
  <si>
    <t>Tax Anticipation Notes</t>
  </si>
  <si>
    <t>PROVISION FOR CONTINGENCIES</t>
  </si>
  <si>
    <t>Federal - Adult Education</t>
  </si>
  <si>
    <t>PROVISION FOR CONTINGENCIES (ED)</t>
  </si>
  <si>
    <t>,     20</t>
  </si>
  <si>
    <t>Chicago General Education Block Grant</t>
  </si>
  <si>
    <t>Special Area Administrative Services</t>
  </si>
  <si>
    <t xml:space="preserve">     This page is provided for detailed itemizations as requested within the body of the Report.</t>
  </si>
  <si>
    <t>Message</t>
  </si>
  <si>
    <t>Cover Page - CASH or  ACCRUAL</t>
  </si>
  <si>
    <t>AD VALOREM TAXES LEVIED BY LOCAL EDUCATION AGENCY</t>
  </si>
  <si>
    <t>Salaries</t>
  </si>
  <si>
    <t>Employee Benefits</t>
  </si>
  <si>
    <t>Purchased Services</t>
  </si>
  <si>
    <t>Supplies &amp; Materials</t>
  </si>
  <si>
    <t>Capital Outlay</t>
  </si>
  <si>
    <t>Other Objects</t>
  </si>
  <si>
    <t>Planning, Research, Development &amp; Evaluation Services</t>
  </si>
  <si>
    <t>Payments for Adult/Continuing Education Programs</t>
  </si>
  <si>
    <t>Other Support Services - Pupils (Describe &amp; Itemize)</t>
  </si>
  <si>
    <t>12</t>
  </si>
  <si>
    <t>Transportation - Special Education</t>
  </si>
  <si>
    <t>State Aid Anticipation Certificates</t>
  </si>
  <si>
    <t>Accrued Interest on Bonds Sold</t>
  </si>
  <si>
    <t>ISBE Loan Proceeds</t>
  </si>
  <si>
    <t>Transfer to Debt Service Fund to Pay Interest on Capital Leases</t>
  </si>
  <si>
    <t>Transfer to Debt Service Fund to Pay Interest on Revenue Bonds</t>
  </si>
  <si>
    <t>Interfund Loans Payable (Repayment of Loans)</t>
  </si>
  <si>
    <t>Premium on Bonds Sold</t>
  </si>
  <si>
    <t>Transportation - Other (Describe &amp; Itemize)</t>
  </si>
  <si>
    <t>ESTIMATED LIMITATION OF ADMINISTRATIVE COSTS</t>
  </si>
  <si>
    <t>(For Local Use Only)</t>
  </si>
  <si>
    <t>Financial Report (ISBE Form 50-35) and may be submitted in conjunction with that report.</t>
  </si>
  <si>
    <t>Other Local Revenues (Describe &amp; Itemize)</t>
  </si>
  <si>
    <t>Sales - Other (Describe &amp; Itemize)</t>
  </si>
  <si>
    <t>Other District/School Activity Revenue (Describe &amp; Itemize)</t>
  </si>
  <si>
    <t>Other Food Service (Describe &amp; Itemize)</t>
  </si>
  <si>
    <t>Sales to Pupils - Other (Describe &amp; Itemize)</t>
  </si>
  <si>
    <t>Title IV - Other (Describe &amp; Itemize)</t>
  </si>
  <si>
    <t>This worksheet checks various cells to assure that selected items are in balance.</t>
  </si>
  <si>
    <t>Out-of-balance conditions are accompanied by an error message.</t>
  </si>
  <si>
    <t>Errors must be corrected before the budget is finalized and submitted to ISBE.</t>
  </si>
  <si>
    <t>Unbalanced budget, however, a deficit reduction plan is not required at this time.</t>
  </si>
  <si>
    <t>Balanced budget, no deficit reduction plan is required.</t>
  </si>
  <si>
    <t>CHECK FOR ERRORS</t>
  </si>
  <si>
    <t>Title II - Eisenhower - Professional Development Formula</t>
  </si>
  <si>
    <t>ESTIMATED LIMITATION OF ADMINISTRATIVE COSTS WORKSHEET</t>
  </si>
  <si>
    <t>­</t>
  </si>
  <si>
    <t>Medicaid Matching Funds - Administrative Outreach</t>
  </si>
  <si>
    <t>Medicaid Matching Funds - Fee-For-Service Program</t>
  </si>
  <si>
    <t>(30)</t>
  </si>
  <si>
    <t>(40)</t>
  </si>
  <si>
    <t>(50)</t>
  </si>
  <si>
    <t>(60)</t>
  </si>
  <si>
    <t>(70)</t>
  </si>
  <si>
    <t>(80)</t>
  </si>
  <si>
    <t>(90)</t>
  </si>
  <si>
    <t>Transportation</t>
  </si>
  <si>
    <t xml:space="preserve">Educational     </t>
  </si>
  <si>
    <t>Working Cash</t>
  </si>
  <si>
    <t>Fire Prevention &amp; Safety</t>
  </si>
  <si>
    <t>Total Direct Disbursements/Expenditures</t>
  </si>
  <si>
    <t>Total Debt Service - Interest On Short-Term Debt</t>
  </si>
  <si>
    <t>Difference</t>
  </si>
  <si>
    <t>Total Receipts/Revenues from State Sources</t>
  </si>
  <si>
    <t>Other Unrestricted Grants-In-Aid Received Directly from the Federal Govt. (Describe &amp; Itemize)</t>
  </si>
  <si>
    <t>PROVISION FOR CONTINGENCIES (TF)</t>
  </si>
  <si>
    <t>Judgment and Settlements</t>
  </si>
  <si>
    <t>Information Services</t>
  </si>
  <si>
    <t>Funct #</t>
  </si>
  <si>
    <t>Acct #</t>
  </si>
  <si>
    <t>Total Receipts/Revenues</t>
  </si>
  <si>
    <t>STATE SOURCES</t>
  </si>
  <si>
    <t>FEDERAL SOURCES</t>
  </si>
  <si>
    <t>Excess of Direct Receipts/Revenues Over (Under) Direct Disbursements/Expenditures</t>
  </si>
  <si>
    <t>ESTIMATED BUDGET</t>
  </si>
  <si>
    <t>SUMMARY</t>
  </si>
  <si>
    <t>BUDGET ADDENDUM - DEFICIT REDUCTION PLAN</t>
  </si>
  <si>
    <t>FEDERAL - SPECIAL EDUCATION</t>
  </si>
  <si>
    <t>SPECIAL EDUCATION</t>
  </si>
  <si>
    <t>BILINGUAL EDUCATION</t>
  </si>
  <si>
    <t>TRANSPORTATION</t>
  </si>
  <si>
    <t>4200</t>
  </si>
  <si>
    <t>TITLE I</t>
  </si>
  <si>
    <t>TITLE IV</t>
  </si>
  <si>
    <t>Staff Services</t>
  </si>
  <si>
    <t>Data Processing Services</t>
  </si>
  <si>
    <t>Educational</t>
  </si>
  <si>
    <t>Accounting Basis:</t>
  </si>
  <si>
    <t>Check one type of Accounting Basis used on the Cover sheet.</t>
  </si>
  <si>
    <t>District Number</t>
  </si>
  <si>
    <t>Educational Fund</t>
  </si>
  <si>
    <t>Operations &amp; Maintenance Fund</t>
  </si>
  <si>
    <t>Direct Revenues</t>
  </si>
  <si>
    <t>Direct Expenditures</t>
  </si>
  <si>
    <t>TOTAL</t>
  </si>
  <si>
    <t>Transportation Fund</t>
  </si>
  <si>
    <t>Working Cash Fund</t>
  </si>
  <si>
    <t>Excess of Receipts/Revenue Over/(Under) Disbursements/Expenditures</t>
  </si>
  <si>
    <t>ARRA - General State Aid - Education Stabilization</t>
  </si>
  <si>
    <t>ARRA - Title I - Low Income</t>
  </si>
  <si>
    <t>ARRA - Title I - Neglected, Private</t>
  </si>
  <si>
    <t>ARRA - Title I - Delinquent, Private</t>
  </si>
  <si>
    <t>ARRA - Title I - School Improvement (Part A)</t>
  </si>
  <si>
    <t>ARRA - IDEA - Part B - Preschool</t>
  </si>
  <si>
    <t>ARRA - IDEA - Part B - Flow-Through</t>
  </si>
  <si>
    <t>ARRA - Title IID - Technology - Competitive</t>
  </si>
  <si>
    <t>ARRA - Child Nutrition Equipment Assistance</t>
  </si>
  <si>
    <t>ARRA - General State Aid - Other Government Services Stabilization</t>
  </si>
  <si>
    <t>Support Services - Pupils</t>
  </si>
  <si>
    <t>Date of Adoption:</t>
  </si>
  <si>
    <t xml:space="preserve">  RECEIPTS/REVENUES</t>
  </si>
  <si>
    <t>Special Education Programs (Functions 1200-1220)</t>
  </si>
  <si>
    <t>ARRA - Title I - School Improvement (Section 1003g)</t>
  </si>
  <si>
    <t>Impact Aid Formula Grants</t>
  </si>
  <si>
    <t>Impact Aid Competitive Grants</t>
  </si>
  <si>
    <t>Qualified Zone Academy Bond Tax Credits</t>
  </si>
  <si>
    <t>Qualified School Construction Bond Credits</t>
  </si>
  <si>
    <t>Build America Bond Tax Credits</t>
  </si>
  <si>
    <t>Build America Bond Interest Reimbursement</t>
  </si>
  <si>
    <t>ARRA - Early Childhood</t>
  </si>
  <si>
    <t>Budget information is copied to this page.  Insert the prior year estimated actual expenditures to compute the estimated percentage increase (decrease).</t>
  </si>
  <si>
    <t>Title I - Migrant Education</t>
  </si>
  <si>
    <t>Municipal Retirement/ Social Security</t>
  </si>
  <si>
    <t>Acct      #</t>
  </si>
  <si>
    <t>COMMUNITY SERVICES (TR)</t>
  </si>
  <si>
    <t>Total Instruction</t>
  </si>
  <si>
    <t>Total Support Services - Pupil</t>
  </si>
  <si>
    <t>Total Support Services - Instructional Staff</t>
  </si>
  <si>
    <t>Total Support Services - General Administration</t>
  </si>
  <si>
    <t>Total Support Services - School Administration</t>
  </si>
  <si>
    <t>Total Support Services - Business</t>
  </si>
  <si>
    <t>Total Support Services - Central</t>
  </si>
  <si>
    <t>Total Support Services</t>
  </si>
  <si>
    <t>Special Area Administration Services</t>
  </si>
  <si>
    <t>Office of the Principal Services</t>
  </si>
  <si>
    <t>FOOD SERVICE</t>
  </si>
  <si>
    <t>Sales to Pupils - Lunch</t>
  </si>
  <si>
    <t>Sales to Pupils - Breakfast</t>
  </si>
  <si>
    <t>Payments for Regular Program</t>
  </si>
  <si>
    <t>4105</t>
  </si>
  <si>
    <t>4107</t>
  </si>
  <si>
    <t>4199</t>
  </si>
  <si>
    <t>COMMUNITY SERVICES</t>
  </si>
  <si>
    <t>Payments for Regular Programs</t>
  </si>
  <si>
    <t>*</t>
  </si>
  <si>
    <t>SCHOOL DISTRICT BUDGET FORM *</t>
  </si>
  <si>
    <t>(MM/DD/YY)</t>
  </si>
  <si>
    <t>DEFICIT BUDGET SUMMARY INFORMATION - Operating Funds Only</t>
  </si>
  <si>
    <t>Summer School Tuition from Pupils or Parents (In State)</t>
  </si>
  <si>
    <t>Summer School Tuition from Other Districts (In State)</t>
  </si>
  <si>
    <t>Summer School Tuition from Other Sources (In State)</t>
  </si>
  <si>
    <t>Summer School Tuition from Other Sources (Out of State)</t>
  </si>
  <si>
    <t>CTE Tuition from Pupils or Parents (In State)</t>
  </si>
  <si>
    <t>CTE Tuition from Other Districts (In State)</t>
  </si>
  <si>
    <t>CTE Tuition from Other Sources (In State)</t>
  </si>
  <si>
    <t>CTE Tuition from Other Sources (Out of State)</t>
  </si>
  <si>
    <t>Special Education Tuition from Pupils or Parents (In State)</t>
  </si>
  <si>
    <t>Special Education Tuition from Other Districts (In State)</t>
  </si>
  <si>
    <t>Special Education Tuition from Other Sources (In State)</t>
  </si>
  <si>
    <t>Special Education Tuition from Other Sources (Out of State)</t>
  </si>
  <si>
    <t>Adult Tuition from Pupils or Parents (In State)</t>
  </si>
  <si>
    <t>Adult Tuition from Other Districts (In State)</t>
  </si>
  <si>
    <t>Adult Tuition from Other Sources (In State)</t>
  </si>
  <si>
    <t>Adult Tuition from Other Sources (Out of State)</t>
  </si>
  <si>
    <t>Regular Transportation Fees from Pupils or Parents (In State)</t>
  </si>
  <si>
    <t>Regular Transportation Fees from Other Districts (In State)</t>
  </si>
  <si>
    <t>Regular Transportation Fees from Other Sources (In State)</t>
  </si>
  <si>
    <t>Regular Transportation Fees from Co-curricular Activities (In State)</t>
  </si>
  <si>
    <t>Regular Transportation Fees from Other Sources (Out of State)</t>
  </si>
  <si>
    <t>Taxes Pledged to Pay Principal on Capital Leases</t>
  </si>
  <si>
    <t>Grants/Reimbursements Pledged to Pay Principal on Capital Leases</t>
  </si>
  <si>
    <t>Other Revenues Pledged to Pay Principal on Capital Leases</t>
  </si>
  <si>
    <t>Fund Balance Transfers Pledged to Pay Principal on Capital Leases</t>
  </si>
  <si>
    <t>Taxes Pledged to Pay Interest on Capital Leases</t>
  </si>
  <si>
    <t>Grants/Reimbursements Pledged to Pay Interest on Capital Leases</t>
  </si>
  <si>
    <t>Other Revenues Pledged to Pay Interest on Capital Leases</t>
  </si>
  <si>
    <t>Fund Balance Transfers Pledged to Pay Interest on Capital Leases</t>
  </si>
  <si>
    <t>Taxes Pledged to Pay Principal on Revenue Bonds</t>
  </si>
  <si>
    <t>8410</t>
  </si>
  <si>
    <t>8420</t>
  </si>
  <si>
    <t>8430</t>
  </si>
  <si>
    <t>8440</t>
  </si>
  <si>
    <t>8510</t>
  </si>
  <si>
    <t>8520</t>
  </si>
  <si>
    <t>8530</t>
  </si>
  <si>
    <t>8540</t>
  </si>
  <si>
    <t>8610</t>
  </si>
  <si>
    <t>8620</t>
  </si>
  <si>
    <t>8630</t>
  </si>
  <si>
    <t>8640</t>
  </si>
  <si>
    <t>8710</t>
  </si>
  <si>
    <t>8720</t>
  </si>
  <si>
    <t>8730</t>
  </si>
  <si>
    <t>8740</t>
  </si>
  <si>
    <t>8810</t>
  </si>
  <si>
    <t>8820</t>
  </si>
  <si>
    <t>8830</t>
  </si>
  <si>
    <t>8840</t>
  </si>
  <si>
    <t>Grants/Reimbursements Pledged to Pay Principal on Revenue Bonds</t>
  </si>
  <si>
    <t>Other Revenues Pledged  to Pay Principal on Revenue Bonds</t>
  </si>
  <si>
    <t>Fund Balance Transfers Pledged to Pay Principal on Revenue Bonds</t>
  </si>
  <si>
    <t>Taxes Pledged to Pay Interest on Revenue Bonds</t>
  </si>
  <si>
    <t>Grants/Reimbursements Pledged to Pay Interest on Revenue Bonds</t>
  </si>
  <si>
    <t>Other Revenues Pledged to Pay Interest on Revenue Bonds</t>
  </si>
  <si>
    <t>Fund Balance Transfers Pledged to Pay Interest on Revenue Bonds</t>
  </si>
  <si>
    <t>Taxes Transferred to Pay for Capital Projects</t>
  </si>
  <si>
    <t>Grants/Reimbursements Pledged to Pay for Capital Projects</t>
  </si>
  <si>
    <t>Other Revenues Pledged to Pay for Capital Projects</t>
  </si>
  <si>
    <t>Fund Balance Transfers Pledged to Pay for Capital Projects</t>
  </si>
  <si>
    <t>Only abolishment of Working Cash Fund must transfer its funds directly to the Educational Fund upon adoption of a resolution and</t>
  </si>
  <si>
    <t>at the close of the current school Year (see 105 ILCS 5/20-8 for further explanation)</t>
  </si>
  <si>
    <t xml:space="preserve">Only abatement of working cash fund can transfer its funds to any fund in most need of money </t>
  </si>
  <si>
    <t>(see 105 ILCS 5/20-10 for further explanation)</t>
  </si>
  <si>
    <t>New 2012</t>
  </si>
  <si>
    <t>7110</t>
  </si>
  <si>
    <t xml:space="preserve">    Race to the Top Program</t>
  </si>
  <si>
    <t>- Has the district considered shared services or outsourcing (Ex: Transportation, Insurance) If yes please explain:</t>
  </si>
  <si>
    <t>For cash basis budgets, this total will equal the Budget Summary - Total Direct Receipts/Revenues (Line 9) plus Total Other Sources of Funds (Line 46).</t>
  </si>
  <si>
    <t>For cash basis budgets, this total will equal the Budget Summary - Total Direct Disbursements/Expenditures (Line 19) plus Total Other Uses of Funds (Line 79).</t>
  </si>
  <si>
    <t>3a</t>
  </si>
  <si>
    <t>Requires notification to the county clerk to abate an equal amount from taxes next extended.  See section 10-22.14</t>
  </si>
  <si>
    <t>New 2013</t>
  </si>
  <si>
    <t>Working Cash Fund loans may be made to any district fund for which taxes are levied (Section 20-5 of the School Code).</t>
  </si>
  <si>
    <t>Deduct - Early Retirement or other pension obligations required by state law and include above</t>
  </si>
  <si>
    <t>Other Local Fees (Describe &amp; Itemize)</t>
  </si>
  <si>
    <t>New 2015 Charter School Tution Payment</t>
  </si>
  <si>
    <t>Tuition Payment to Charter Schools</t>
  </si>
  <si>
    <t>Special Education - Funding for Children Requiring Sp Ed Services</t>
  </si>
  <si>
    <t>Special Education - Orphanage - Summer Individual</t>
  </si>
  <si>
    <t>Transportation - Regular and Vocational</t>
  </si>
  <si>
    <t>Technology - Technology for Success</t>
  </si>
  <si>
    <t>Breakfast Start-Up Expansion</t>
  </si>
  <si>
    <t>Child and Adult Care Food Program</t>
  </si>
  <si>
    <t>Federal Special Education - IDEA Flow Through</t>
  </si>
  <si>
    <t>Other ARRA Funds - Ed Job Fund Program</t>
  </si>
  <si>
    <t>New 2015 Charter School Tution Payment total</t>
  </si>
  <si>
    <t>Districts are required to submit the adopted/amended budget electronically to ISBE within 30 days of adoption or by October 30,</t>
  </si>
  <si>
    <t>Race to the Top - Preschool Expansion Grant</t>
  </si>
  <si>
    <t>New 2016 Race to the Top - Preschool Expansion Grant - ED</t>
  </si>
  <si>
    <t>New 2016 Race to the Top - Preschool Expansion Grant-O&amp;M</t>
  </si>
  <si>
    <t>New 2016 Race to the Top - Preschool Expansion Grant-DS</t>
  </si>
  <si>
    <t>New 2016 Race to the Top - Preschool Expansion Grant-TR</t>
  </si>
  <si>
    <t>New 2016 Race to the Top - Preschool Expansion Grant-MR/SS</t>
  </si>
  <si>
    <t>New 2016 Race to the Top - Preschool Expansion Grant-CP</t>
  </si>
  <si>
    <t>New 2016 Race to the Top - Preschool Expansion Grant-TORT</t>
  </si>
  <si>
    <t>New 2016 Race to the Top - Preschool Expansion Grant-FP&amp;S</t>
  </si>
  <si>
    <t>fixed B16</t>
  </si>
  <si>
    <t>Payments to Other Dist &amp; Govt Units (In-State)</t>
  </si>
  <si>
    <t>PAYMENTS TO OTHER DIST &amp; GOVT UNITS (ED)</t>
  </si>
  <si>
    <t>Payments to Other Dist &amp; Govt Units (Out of State)</t>
  </si>
  <si>
    <t>Total Payments to Other Dist &amp; Govt Units</t>
  </si>
  <si>
    <t>PAYMENTS TO OTHER DIST &amp; GOVT UNITS (O&amp;M)</t>
  </si>
  <si>
    <t>Total Payments to Other Dist &amp; Govt Units (In-State)</t>
  </si>
  <si>
    <t>Total Payments to Other Dist &amp; Govt Unit</t>
  </si>
  <si>
    <t>PAYMENTS TO OTHER DIST &amp; GOVT UNITS (DS)</t>
  </si>
  <si>
    <t>PAYMENTS TO OTHER DIST &amp; GOVT UNITS (TR)</t>
  </si>
  <si>
    <t>PAYMENTS TO OTHER DIST &amp; GOVT UNITS (MR/SS)</t>
  </si>
  <si>
    <t>PAYMENTS TO OTHER DIST &amp; GOVT UNITS (CP)</t>
  </si>
  <si>
    <t>EDUCATIONAL FUND (10)</t>
  </si>
  <si>
    <t>OPERATIONS &amp; MAINTENANCE FUND (20)</t>
  </si>
  <si>
    <t>TRANSPORTATION FUND (40)</t>
  </si>
  <si>
    <t>WORKING CASH FUND (70)</t>
  </si>
  <si>
    <t>FY2019-2020</t>
  </si>
  <si>
    <t>RECEIPTS/REVENUES FROM LOCAL SOURCES (1000)</t>
  </si>
  <si>
    <t>1500</t>
  </si>
  <si>
    <t>1600</t>
  </si>
  <si>
    <t>1700</t>
  </si>
  <si>
    <t>1800</t>
  </si>
  <si>
    <t>1900</t>
  </si>
  <si>
    <t>RECEIPTS/REVENUES FROM STATE SOURCES (3000)</t>
  </si>
  <si>
    <t>RESTRICTED GRANTS-IN-AID (3100-3900)</t>
  </si>
  <si>
    <t>UNRESTRICTED GRANTS-IN-AID (3001-3099)</t>
  </si>
  <si>
    <t>RECEIPTS/REVENUES FROM FEDERAL SOURCES (4000)</t>
  </si>
  <si>
    <t>TEXTBOOK INCOME</t>
  </si>
  <si>
    <t xml:space="preserve">Description </t>
  </si>
  <si>
    <t>Total Payments to Other Dist &amp; Govt Units - Tuition (In State)</t>
  </si>
  <si>
    <t>Total Payments to Other Dist &amp; Govt Units-Transfers (In State)</t>
  </si>
  <si>
    <t>**</t>
  </si>
  <si>
    <t>Type in the members who voted "YEA" nor "NAY".  Actual school board member signatures are not required for electronic submission.</t>
  </si>
  <si>
    <t>Acct  #</t>
  </si>
  <si>
    <t>Payments to Regular Programs</t>
  </si>
  <si>
    <t>Payments to Special Education Programs</t>
  </si>
  <si>
    <t xml:space="preserve">Payments for Regular Programs </t>
  </si>
  <si>
    <t>4110</t>
  </si>
  <si>
    <t>4120</t>
  </si>
  <si>
    <t>4000</t>
  </si>
  <si>
    <t>New 2017 to add account 4110 and 4120 to all fund expenditures</t>
  </si>
  <si>
    <t>Deleted 2017 to remove account 4100 from the Capital Projects expenditures.</t>
  </si>
  <si>
    <t>4190</t>
  </si>
  <si>
    <t>PAYMENTS TO OTHER DIST &amp; GOVT UNITS (TF)</t>
  </si>
  <si>
    <t>FY2020-2021</t>
  </si>
  <si>
    <t xml:space="preserve">https://sec1.isbe.net/attachmgr/default.aspx </t>
  </si>
  <si>
    <t xml:space="preserve">Please complete the following schedule and include a brief description to identify any areas of the budget that will be impacted from one year to the next.  If the deficit reduction plan relies upon new local revenues, identify contingencies for further budget reductions which will be enacted in the event those new revenues are not available.  </t>
  </si>
  <si>
    <t>FY2021-2022</t>
  </si>
  <si>
    <t>Evidence Based Funding Formula (Section 18-8.15)</t>
  </si>
  <si>
    <t>Title IV - Student Support &amp; Academic Enrichment Grant</t>
  </si>
  <si>
    <t xml:space="preserve">Title III - English Language Acquistion </t>
  </si>
  <si>
    <t>Closed 2018</t>
  </si>
  <si>
    <t>New 2009-Closed 2018</t>
  </si>
  <si>
    <t>Fast Growth District Grants</t>
  </si>
  <si>
    <t>3030</t>
  </si>
  <si>
    <t>State Assessment Grants</t>
  </si>
  <si>
    <t xml:space="preserve">Grant for State Assessments and Related Activities </t>
  </si>
  <si>
    <t>Special Education Transportation Fees from Pupils or Parents (In State)</t>
  </si>
  <si>
    <t>TITLE V</t>
  </si>
  <si>
    <t>Title V - Flexibility and Accountability</t>
  </si>
  <si>
    <t>Title V - SEA Projects</t>
  </si>
  <si>
    <t>Title V - Rural Education Initiative (REI)</t>
  </si>
  <si>
    <t>Title V - Other (Describe &amp; Itemize)</t>
  </si>
  <si>
    <t>Total Title V</t>
  </si>
  <si>
    <t>Title IV - 21st Century</t>
  </si>
  <si>
    <t>Special Education Transportation Fees from Other Sources (Out of State)</t>
  </si>
  <si>
    <r>
      <t xml:space="preserve">Leasing Purposes Levy </t>
    </r>
    <r>
      <rPr>
        <vertAlign val="superscript"/>
        <sz val="9"/>
        <rFont val="Calibri"/>
        <family val="2"/>
        <scheme val="minor"/>
      </rPr>
      <t xml:space="preserve">12 </t>
    </r>
  </si>
  <si>
    <t>Summer School Transportation Fees from Other Sources (Out of State)</t>
  </si>
  <si>
    <r>
      <t>Corporate Personal Property Replacement Taxes</t>
    </r>
    <r>
      <rPr>
        <vertAlign val="superscript"/>
        <sz val="9"/>
        <rFont val="Calibri"/>
        <family val="2"/>
        <scheme val="minor"/>
      </rPr>
      <t>13</t>
    </r>
  </si>
  <si>
    <t>Title III - Instruction for English Learners &amp; Immigrant Students</t>
  </si>
  <si>
    <r>
      <rPr>
        <sz val="10"/>
        <rFont val="Calibri"/>
        <family val="2"/>
        <scheme val="minor"/>
      </rPr>
      <t xml:space="preserve">** </t>
    </r>
    <r>
      <rPr>
        <sz val="9"/>
        <rFont val="Calibri"/>
        <family val="2"/>
        <scheme val="minor"/>
      </rPr>
      <t>MEMBERS VOTING YEA:</t>
    </r>
  </si>
  <si>
    <r>
      <rPr>
        <sz val="10"/>
        <rFont val="Calibri"/>
        <family val="2"/>
        <scheme val="minor"/>
      </rPr>
      <t xml:space="preserve">** </t>
    </r>
    <r>
      <rPr>
        <sz val="9"/>
        <rFont val="Calibri"/>
        <family val="2"/>
        <scheme val="minor"/>
      </rPr>
      <t>MEMBERS VOTING NAY:</t>
    </r>
  </si>
  <si>
    <t xml:space="preserve">   County of </t>
  </si>
  <si>
    <t>Description                                                                                              (Enter Whole Numbers Only)</t>
  </si>
  <si>
    <r>
      <t xml:space="preserve">Total Direct Receipts/Revenues </t>
    </r>
    <r>
      <rPr>
        <b/>
        <vertAlign val="superscript"/>
        <sz val="8"/>
        <rFont val="Calibri"/>
        <family val="2"/>
        <scheme val="minor"/>
      </rPr>
      <t>8</t>
    </r>
  </si>
  <si>
    <r>
      <t>Receipts/Revenues for "On Behalf" Payments</t>
    </r>
    <r>
      <rPr>
        <sz val="9"/>
        <rFont val="Calibri"/>
        <family val="2"/>
        <scheme val="minor"/>
      </rPr>
      <t xml:space="preserve"> </t>
    </r>
    <r>
      <rPr>
        <vertAlign val="superscript"/>
        <sz val="10"/>
        <rFont val="Calibri"/>
        <family val="2"/>
        <scheme val="minor"/>
      </rPr>
      <t>2</t>
    </r>
  </si>
  <si>
    <r>
      <t xml:space="preserve">Total Direct Disbursements/Expenditures </t>
    </r>
    <r>
      <rPr>
        <b/>
        <vertAlign val="superscript"/>
        <sz val="10"/>
        <rFont val="Calibri"/>
        <family val="2"/>
        <scheme val="minor"/>
      </rPr>
      <t>9</t>
    </r>
  </si>
  <si>
    <r>
      <t xml:space="preserve">Disbursements/Expenditures for "On Behalf" Payments </t>
    </r>
    <r>
      <rPr>
        <vertAlign val="superscript"/>
        <sz val="10"/>
        <rFont val="Calibri"/>
        <family val="2"/>
        <scheme val="minor"/>
      </rPr>
      <t>2</t>
    </r>
  </si>
  <si>
    <r>
      <t xml:space="preserve">Abolishment the Working Cash Fund </t>
    </r>
    <r>
      <rPr>
        <vertAlign val="superscript"/>
        <sz val="10"/>
        <rFont val="Calibri"/>
        <family val="2"/>
        <scheme val="minor"/>
      </rPr>
      <t>16</t>
    </r>
  </si>
  <si>
    <r>
      <t xml:space="preserve">Abatement of the Working Cash Fund </t>
    </r>
    <r>
      <rPr>
        <vertAlign val="superscript"/>
        <sz val="10"/>
        <rFont val="Calibri"/>
        <family val="2"/>
        <scheme val="minor"/>
      </rPr>
      <t>16</t>
    </r>
  </si>
  <si>
    <r>
      <t xml:space="preserve">Transfer of Excess Accumulated Fire Prev &amp; Safety Bond and Int </t>
    </r>
    <r>
      <rPr>
        <vertAlign val="superscript"/>
        <sz val="10"/>
        <rFont val="Calibri"/>
        <family val="2"/>
        <scheme val="minor"/>
      </rPr>
      <t>3a</t>
    </r>
    <r>
      <rPr>
        <sz val="8"/>
        <rFont val="Calibri"/>
        <family val="2"/>
        <scheme val="minor"/>
      </rPr>
      <t xml:space="preserve"> Proceeds to Debt Service Fund                             </t>
    </r>
  </si>
  <si>
    <r>
      <t>Principal on Bonds Sold</t>
    </r>
    <r>
      <rPr>
        <sz val="10"/>
        <rFont val="Calibri"/>
        <family val="2"/>
        <scheme val="minor"/>
      </rPr>
      <t xml:space="preserve"> </t>
    </r>
    <r>
      <rPr>
        <vertAlign val="superscript"/>
        <sz val="10"/>
        <rFont val="Calibri"/>
        <family val="2"/>
        <scheme val="minor"/>
      </rPr>
      <t>4</t>
    </r>
  </si>
  <si>
    <r>
      <t>Sale or Compensation for Fixed Assets</t>
    </r>
    <r>
      <rPr>
        <sz val="9"/>
        <rFont val="Calibri"/>
        <family val="2"/>
        <scheme val="minor"/>
      </rPr>
      <t xml:space="preserve"> </t>
    </r>
    <r>
      <rPr>
        <vertAlign val="superscript"/>
        <sz val="10"/>
        <rFont val="Calibri"/>
        <family val="2"/>
        <scheme val="minor"/>
      </rPr>
      <t>5</t>
    </r>
  </si>
  <si>
    <r>
      <t xml:space="preserve">Total Other Sources of Funds </t>
    </r>
    <r>
      <rPr>
        <b/>
        <vertAlign val="superscript"/>
        <sz val="10"/>
        <rFont val="Calibri"/>
        <family val="2"/>
        <scheme val="minor"/>
      </rPr>
      <t>8</t>
    </r>
  </si>
  <si>
    <r>
      <t xml:space="preserve">Abolishment or Abatement of the Working Cash Fund </t>
    </r>
    <r>
      <rPr>
        <vertAlign val="superscript"/>
        <sz val="10"/>
        <rFont val="Calibri"/>
        <family val="2"/>
        <scheme val="minor"/>
      </rPr>
      <t>16</t>
    </r>
  </si>
  <si>
    <r>
      <t xml:space="preserve">Transfer of Interest </t>
    </r>
    <r>
      <rPr>
        <vertAlign val="superscript"/>
        <sz val="10"/>
        <rFont val="Calibri"/>
        <family val="2"/>
        <scheme val="minor"/>
      </rPr>
      <t>6</t>
    </r>
  </si>
  <si>
    <r>
      <t xml:space="preserve">Total Other Uses of Funds </t>
    </r>
    <r>
      <rPr>
        <b/>
        <vertAlign val="superscript"/>
        <sz val="10"/>
        <rFont val="Calibri"/>
        <family val="2"/>
        <scheme val="minor"/>
      </rPr>
      <t>9</t>
    </r>
  </si>
  <si>
    <r>
      <t xml:space="preserve">Total Direct Receipts &amp; Other Sources </t>
    </r>
    <r>
      <rPr>
        <b/>
        <vertAlign val="superscript"/>
        <sz val="10"/>
        <rFont val="Calibri"/>
        <family val="2"/>
        <scheme val="minor"/>
      </rPr>
      <t>8</t>
    </r>
  </si>
  <si>
    <r>
      <t xml:space="preserve">Total Direct Disbursements &amp; Other Uses </t>
    </r>
    <r>
      <rPr>
        <vertAlign val="superscript"/>
        <sz val="10"/>
        <rFont val="Calibri"/>
        <family val="2"/>
        <scheme val="minor"/>
      </rPr>
      <t>9</t>
    </r>
  </si>
  <si>
    <r>
      <t xml:space="preserve">Interfund Loans Receivable (Loans to Other Funds) </t>
    </r>
    <r>
      <rPr>
        <vertAlign val="superscript"/>
        <sz val="10"/>
        <rFont val="Calibri"/>
        <family val="2"/>
        <scheme val="minor"/>
      </rPr>
      <t>10</t>
    </r>
  </si>
  <si>
    <t>Total Restricted Grants-In-Aid Received Directly  from Federal Govt.</t>
  </si>
  <si>
    <r>
      <t>Total Instruction</t>
    </r>
    <r>
      <rPr>
        <b/>
        <vertAlign val="superscript"/>
        <sz val="9"/>
        <rFont val="Calibri"/>
        <family val="2"/>
        <scheme val="minor"/>
      </rPr>
      <t>14</t>
    </r>
  </si>
  <si>
    <r>
      <t xml:space="preserve">Other Support Services - School Administration </t>
    </r>
    <r>
      <rPr>
        <i/>
        <sz val="8"/>
        <rFont val="Calibri"/>
        <family val="2"/>
        <scheme val="minor"/>
      </rPr>
      <t>(Describe &amp; Itemize)</t>
    </r>
  </si>
  <si>
    <r>
      <t xml:space="preserve">Other Payments to In-State Govt Units </t>
    </r>
    <r>
      <rPr>
        <i/>
        <sz val="8"/>
        <rFont val="Calibri"/>
        <family val="2"/>
        <scheme val="minor"/>
      </rPr>
      <t>(Describe &amp; Itemize)</t>
    </r>
  </si>
  <si>
    <r>
      <t>Other Payments to In-State Govt Units</t>
    </r>
    <r>
      <rPr>
        <i/>
        <sz val="8"/>
        <rFont val="Calibri"/>
        <family val="2"/>
        <scheme val="minor"/>
      </rPr>
      <t xml:space="preserve"> (Describe &amp; Itemize)</t>
    </r>
  </si>
  <si>
    <r>
      <t>Other Payments to In-State Govt Units - Transfers</t>
    </r>
    <r>
      <rPr>
        <i/>
        <sz val="8"/>
        <rFont val="Calibri"/>
        <family val="2"/>
        <scheme val="minor"/>
      </rPr>
      <t xml:space="preserve"> (Describe &amp; Itemize)</t>
    </r>
  </si>
  <si>
    <r>
      <t xml:space="preserve">Other Interest on Short-Term Debt </t>
    </r>
    <r>
      <rPr>
        <i/>
        <sz val="8"/>
        <rFont val="Calibri"/>
        <family val="2"/>
        <scheme val="minor"/>
      </rPr>
      <t>(Describe &amp; Itemize)</t>
    </r>
  </si>
  <si>
    <r>
      <t>Other Support Services - Pupils</t>
    </r>
    <r>
      <rPr>
        <i/>
        <sz val="8"/>
        <rFont val="Calibri"/>
        <family val="2"/>
        <scheme val="minor"/>
      </rPr>
      <t xml:space="preserve"> (Describe &amp; Itemize)</t>
    </r>
  </si>
  <si>
    <r>
      <t>Other Support Services</t>
    </r>
    <r>
      <rPr>
        <i/>
        <sz val="8"/>
        <rFont val="Calibri"/>
        <family val="2"/>
        <scheme val="minor"/>
      </rPr>
      <t xml:space="preserve"> (Describe &amp; Itemize)</t>
    </r>
  </si>
  <si>
    <r>
      <t xml:space="preserve">Payments to Other Dist &amp; Govt Units (Out of State) </t>
    </r>
    <r>
      <rPr>
        <vertAlign val="superscript"/>
        <sz val="10"/>
        <rFont val="Calibri"/>
        <family val="2"/>
        <scheme val="minor"/>
      </rPr>
      <t>14</t>
    </r>
  </si>
  <si>
    <r>
      <t>Other Interest on Short-Term Debt</t>
    </r>
    <r>
      <rPr>
        <i/>
        <sz val="8"/>
        <rFont val="Calibri"/>
        <family val="2"/>
        <scheme val="minor"/>
      </rPr>
      <t xml:space="preserve"> (Describe &amp; Itemize)</t>
    </r>
  </si>
  <si>
    <r>
      <t>Debt Service Other</t>
    </r>
    <r>
      <rPr>
        <b/>
        <i/>
        <sz val="8"/>
        <rFont val="Calibri"/>
        <family val="2"/>
        <scheme val="minor"/>
      </rPr>
      <t xml:space="preserve"> (Describe &amp; Itemize)</t>
    </r>
  </si>
  <si>
    <r>
      <t xml:space="preserve">Other Support Services - Pupils </t>
    </r>
    <r>
      <rPr>
        <i/>
        <sz val="8"/>
        <rFont val="Calibri"/>
        <family val="2"/>
        <scheme val="minor"/>
      </rPr>
      <t>(Describe &amp; Itemize)</t>
    </r>
  </si>
  <si>
    <r>
      <t xml:space="preserve">Other Interest on Short-Term Debt </t>
    </r>
    <r>
      <rPr>
        <i/>
        <sz val="8"/>
        <rFont val="Calibri"/>
        <family val="2"/>
        <scheme val="minor"/>
      </rPr>
      <t>(Describe and Itemize)</t>
    </r>
  </si>
  <si>
    <r>
      <t>Other</t>
    </r>
    <r>
      <rPr>
        <i/>
        <sz val="8"/>
        <rFont val="Calibri"/>
        <family val="2"/>
        <scheme val="minor"/>
      </rPr>
      <t xml:space="preserve"> (Describe &amp; Itemize)</t>
    </r>
  </si>
  <si>
    <r>
      <t xml:space="preserve">Payments to Other Govt Units (In-State) </t>
    </r>
    <r>
      <rPr>
        <i/>
        <sz val="8"/>
        <rFont val="Calibri"/>
        <family val="2"/>
        <scheme val="minor"/>
      </rPr>
      <t>(Describe &amp; Itemize)</t>
    </r>
  </si>
  <si>
    <r>
      <t>Other Interest or Short-Term Debt</t>
    </r>
    <r>
      <rPr>
        <i/>
        <sz val="8"/>
        <rFont val="Calibri"/>
        <family val="2"/>
        <scheme val="minor"/>
      </rPr>
      <t xml:space="preserve"> (Describe &amp; Itemize)</t>
    </r>
  </si>
  <si>
    <r>
      <t>Other Support Services</t>
    </r>
    <r>
      <rPr>
        <b/>
        <i/>
        <sz val="9"/>
        <rFont val="Calibri"/>
        <family val="2"/>
        <scheme val="minor"/>
      </rPr>
      <t xml:space="preserve"> (Describe &amp; Itemize)</t>
    </r>
  </si>
  <si>
    <r>
      <t xml:space="preserve">Payments to Other Dist &amp; Govt Units (Out-of-State)                                   </t>
    </r>
    <r>
      <rPr>
        <b/>
        <i/>
        <sz val="9"/>
        <rFont val="Calibri"/>
        <family val="2"/>
        <scheme val="minor"/>
      </rPr>
      <t xml:space="preserve"> (Describe &amp; Itemize)</t>
    </r>
  </si>
  <si>
    <r>
      <t xml:space="preserve">Debt Service - Payments of Principal on Long-Term Debt </t>
    </r>
    <r>
      <rPr>
        <b/>
        <vertAlign val="superscript"/>
        <sz val="9"/>
        <rFont val="Calibri"/>
        <family val="2"/>
        <scheme val="minor"/>
      </rPr>
      <t>15</t>
    </r>
    <r>
      <rPr>
        <b/>
        <sz val="9"/>
        <rFont val="Calibri"/>
        <family val="2"/>
        <scheme val="minor"/>
      </rPr>
      <t xml:space="preserve"> (Lease/Purchase Principal Retired)</t>
    </r>
  </si>
  <si>
    <r>
      <t xml:space="preserve">Other Support Services </t>
    </r>
    <r>
      <rPr>
        <b/>
        <i/>
        <sz val="9"/>
        <rFont val="Calibri"/>
        <family val="2"/>
        <scheme val="minor"/>
      </rPr>
      <t>(Describe &amp; Itemize)</t>
    </r>
  </si>
  <si>
    <r>
      <t xml:space="preserve">Other Support Services </t>
    </r>
    <r>
      <rPr>
        <i/>
        <sz val="9"/>
        <rFont val="Calibri"/>
        <family val="2"/>
        <scheme val="minor"/>
      </rPr>
      <t>(Describe &amp; Itemize)</t>
    </r>
  </si>
  <si>
    <r>
      <t xml:space="preserve">Debt Service - Payments of Principal on Long-Term Debt </t>
    </r>
    <r>
      <rPr>
        <b/>
        <vertAlign val="superscript"/>
        <sz val="9"/>
        <rFont val="Calibri"/>
        <family val="2"/>
        <scheme val="minor"/>
      </rPr>
      <t xml:space="preserve">15    </t>
    </r>
    <r>
      <rPr>
        <b/>
        <sz val="9"/>
        <rFont val="Calibri"/>
        <family val="2"/>
        <scheme val="minor"/>
      </rPr>
      <t xml:space="preserve">(Lease/Purchase Principal Retired)  </t>
    </r>
  </si>
  <si>
    <r>
      <rPr>
        <b/>
        <sz val="9"/>
        <rFont val="Calibri"/>
        <family val="2"/>
        <scheme val="minor"/>
      </rPr>
      <t xml:space="preserve">Other Support Services </t>
    </r>
    <r>
      <rPr>
        <i/>
        <sz val="9"/>
        <rFont val="Calibri"/>
        <family val="2"/>
        <scheme val="minor"/>
      </rPr>
      <t xml:space="preserve"> (Describe &amp; Itemize)</t>
    </r>
  </si>
  <si>
    <r>
      <t xml:space="preserve">Debt Service - Payments of Principal on Long-Term Debt </t>
    </r>
    <r>
      <rPr>
        <b/>
        <vertAlign val="superscript"/>
        <sz val="10"/>
        <rFont val="Calibri"/>
        <family val="2"/>
        <scheme val="minor"/>
      </rPr>
      <t>15</t>
    </r>
    <r>
      <rPr>
        <b/>
        <vertAlign val="superscript"/>
        <sz val="8"/>
        <rFont val="Calibri"/>
        <family val="2"/>
        <scheme val="minor"/>
      </rPr>
      <t xml:space="preserve">                                                         </t>
    </r>
    <r>
      <rPr>
        <b/>
        <sz val="8"/>
        <rFont val="Calibri"/>
        <family val="2"/>
        <scheme val="minor"/>
      </rPr>
      <t xml:space="preserve">(Lease/Purchase Principal Retired)  </t>
    </r>
  </si>
  <si>
    <r>
      <t>Debt Service - Other</t>
    </r>
    <r>
      <rPr>
        <b/>
        <i/>
        <sz val="9"/>
        <rFont val="Calibri"/>
        <family val="2"/>
        <scheme val="minor"/>
      </rPr>
      <t xml:space="preserve"> </t>
    </r>
    <r>
      <rPr>
        <b/>
        <sz val="9"/>
        <rFont val="Calibri"/>
        <family val="2"/>
        <scheme val="minor"/>
      </rPr>
      <t>(Describe and Itemize)</t>
    </r>
  </si>
  <si>
    <t>Educatl, Inspectl, Supervisory Serv. Related to Loss Prevention or Reduction</t>
  </si>
  <si>
    <t>Educatl, Inspectl, Supervisory Serv Related to Loss Prevention or Reduction</t>
  </si>
  <si>
    <r>
      <t xml:space="preserve">Note:  </t>
    </r>
    <r>
      <rPr>
        <i/>
        <sz val="8"/>
        <rFont val="Calibri"/>
        <family val="2"/>
        <scheme val="minor"/>
      </rPr>
      <t>The balance is determined using only the four funds listed above.  That is, if the estimated ending fund balance is less than three times the deficit spending, the district must adopt and file with ISBE a deficit reduction plan to balance the shortfall within three years.</t>
    </r>
  </si>
  <si>
    <r>
      <t xml:space="preserve">Unbalanced budget, a deficit reduction plan must be adopted and submitted concurrently with this budget.  This deficit reduction plan must result in a balanced budget by the last year of the attached plan, as adopted by the local board of education.  </t>
    </r>
    <r>
      <rPr>
        <i/>
        <sz val="8"/>
        <rFont val="Calibri"/>
        <family val="2"/>
        <scheme val="minor"/>
      </rPr>
      <t>(Tab: Deficit BudgetSum Calc 20)</t>
    </r>
  </si>
  <si>
    <r>
      <t xml:space="preserve">ESTIMATED BEGINNING FUND BALANCE                                                             </t>
    </r>
    <r>
      <rPr>
        <b/>
        <i/>
        <sz val="9"/>
        <rFont val="Calibri"/>
        <family val="2"/>
        <scheme val="minor"/>
      </rPr>
      <t>(must equal prior Ending Fund Balance)</t>
    </r>
  </si>
  <si>
    <t>District Name</t>
  </si>
  <si>
    <r>
      <t xml:space="preserve">This is an estimated Limitation of Administrative Costs Worksheet only and </t>
    </r>
    <r>
      <rPr>
        <b/>
        <i/>
        <u/>
        <sz val="9"/>
        <rFont val="Calibri"/>
        <family val="2"/>
        <scheme val="minor"/>
      </rPr>
      <t>will not be accepted for Official Submission of the Limitation of</t>
    </r>
  </si>
  <si>
    <r>
      <t>Administrative Costs Worksheet</t>
    </r>
    <r>
      <rPr>
        <b/>
        <i/>
        <sz val="9"/>
        <rFont val="Calibri"/>
        <family val="2"/>
        <scheme val="minor"/>
      </rPr>
      <t xml:space="preserve">.    </t>
    </r>
  </si>
  <si>
    <r>
      <t xml:space="preserve">In accordance with the School Code, Section 10-20.21, all </t>
    </r>
    <r>
      <rPr>
        <b/>
        <i/>
        <u/>
        <sz val="8"/>
        <rFont val="Calibri"/>
        <family val="2"/>
        <scheme val="minor"/>
      </rPr>
      <t>school districts</t>
    </r>
    <r>
      <rPr>
        <i/>
        <sz val="8"/>
        <rFont val="Calibri"/>
        <family val="2"/>
        <scheme val="minor"/>
      </rPr>
      <t xml:space="preserve"> are required to file a report listing ‘vendor contracts’ as an attachment to their budget.   In this context, the term "vendor contracts" refers to "all contracts and agreements that pertain to goods and services that were intended to generate additional revenue and other remunerations for the </t>
    </r>
    <r>
      <rPr>
        <b/>
        <i/>
        <u/>
        <sz val="8"/>
        <rFont val="Calibri"/>
        <family val="2"/>
        <scheme val="minor"/>
      </rPr>
      <t>school district</t>
    </r>
    <r>
      <rPr>
        <i/>
        <sz val="8"/>
        <rFont val="Calibri"/>
        <family val="2"/>
        <scheme val="minor"/>
      </rPr>
      <t xml:space="preserve"> in excess of $1,000, including without limitation vending machine contracts, sports and other attire, class rings, and photographic services.  </t>
    </r>
    <r>
      <rPr>
        <b/>
        <i/>
        <sz val="8"/>
        <rFont val="Calibri"/>
        <family val="2"/>
        <scheme val="minor"/>
      </rPr>
      <t xml:space="preserve">The report is to list information regarding such contracts for the fiscal year immediately preceding the fiscal year of the budget.  </t>
    </r>
    <r>
      <rPr>
        <i/>
        <sz val="8"/>
        <rFont val="Calibri"/>
        <family val="2"/>
        <scheme val="minor"/>
      </rPr>
      <t>All such contracts executed on or after July 1, 2007 must be approved by the school board.</t>
    </r>
  </si>
  <si>
    <r>
      <t xml:space="preserve">If required, is Deficit Reduction Plan Completed </t>
    </r>
    <r>
      <rPr>
        <b/>
        <sz val="10"/>
        <color indexed="16"/>
        <rFont val="Calibri"/>
        <family val="2"/>
        <scheme val="minor"/>
      </rPr>
      <t>(Page:  DefReductPlan 20-24)?</t>
    </r>
  </si>
  <si>
    <r>
      <t xml:space="preserve">Budget Summary:  Other Sources </t>
    </r>
    <r>
      <rPr>
        <b/>
        <sz val="9"/>
        <color indexed="16"/>
        <rFont val="Calibri"/>
        <family val="2"/>
        <scheme val="minor"/>
      </rPr>
      <t>(Page BudgetSum 2-3 - Acct 7000)</t>
    </r>
    <r>
      <rPr>
        <b/>
        <sz val="9"/>
        <rFont val="Calibri"/>
        <family val="2"/>
        <scheme val="minor"/>
      </rPr>
      <t xml:space="preserve">, must equal Other Uses </t>
    </r>
    <r>
      <rPr>
        <b/>
        <sz val="9"/>
        <color indexed="16"/>
        <rFont val="Calibri"/>
        <family val="2"/>
        <scheme val="minor"/>
      </rPr>
      <t>(BudgetSum 2-3 - Acct. 8000)</t>
    </r>
    <r>
      <rPr>
        <b/>
        <sz val="9"/>
        <rFont val="Calibri"/>
        <family val="2"/>
        <scheme val="minor"/>
      </rPr>
      <t>.</t>
    </r>
  </si>
  <si>
    <r>
      <t xml:space="preserve">Transfer Among Funds </t>
    </r>
    <r>
      <rPr>
        <b/>
        <sz val="9"/>
        <color indexed="16"/>
        <rFont val="Calibri"/>
        <family val="2"/>
        <scheme val="minor"/>
      </rPr>
      <t>(Funds 10, 20, 40 - Acct 7130 - Cells C29, D29, F29)</t>
    </r>
    <r>
      <rPr>
        <sz val="9"/>
        <rFont val="Calibri"/>
        <family val="2"/>
        <scheme val="minor"/>
      </rPr>
      <t xml:space="preserve">, must equal </t>
    </r>
    <r>
      <rPr>
        <b/>
        <sz val="9"/>
        <color indexed="16"/>
        <rFont val="Calibri"/>
        <family val="2"/>
        <scheme val="minor"/>
      </rPr>
      <t>(Funds 10, 20 &amp; 40 - Acct 8130 - Cells C52, D52, F52)</t>
    </r>
    <r>
      <rPr>
        <sz val="9"/>
        <rFont val="Calibri"/>
        <family val="2"/>
        <scheme val="minor"/>
      </rPr>
      <t>.</t>
    </r>
  </si>
  <si>
    <r>
      <t xml:space="preserve">Transfer of Interest </t>
    </r>
    <r>
      <rPr>
        <b/>
        <sz val="9"/>
        <color indexed="16"/>
        <rFont val="Calibri"/>
        <family val="2"/>
        <scheme val="minor"/>
      </rPr>
      <t>(Funds 10 thru 90 - Acct 7140 - Cells C30:K30)</t>
    </r>
    <r>
      <rPr>
        <sz val="9"/>
        <rFont val="Calibri"/>
        <family val="2"/>
        <scheme val="minor"/>
      </rPr>
      <t xml:space="preserve">, must equal </t>
    </r>
    <r>
      <rPr>
        <b/>
        <sz val="9"/>
        <color indexed="16"/>
        <rFont val="Calibri"/>
        <family val="2"/>
        <scheme val="minor"/>
      </rPr>
      <t>(Funds 10 thru 60, &amp; 80 - Acct 8140 - Cells C53:H53, J53)</t>
    </r>
    <r>
      <rPr>
        <sz val="9"/>
        <rFont val="Calibri"/>
        <family val="2"/>
        <scheme val="minor"/>
      </rPr>
      <t>.</t>
    </r>
  </si>
  <si>
    <r>
      <t xml:space="preserve">Transfer to Debt Service to Pay Principal on Capital Leases </t>
    </r>
    <r>
      <rPr>
        <b/>
        <sz val="9"/>
        <color indexed="16"/>
        <rFont val="Calibri"/>
        <family val="2"/>
        <scheme val="minor"/>
      </rPr>
      <t>(Fund 30 - Acct 7400 - Cell E39)</t>
    </r>
    <r>
      <rPr>
        <sz val="9"/>
        <rFont val="Calibri"/>
        <family val="2"/>
        <scheme val="minor"/>
      </rPr>
      <t xml:space="preserve"> must equal </t>
    </r>
    <r>
      <rPr>
        <b/>
        <sz val="9"/>
        <color indexed="16"/>
        <rFont val="Calibri"/>
        <family val="2"/>
        <scheme val="minor"/>
      </rPr>
      <t>(Funds 10, 20 &amp; 60 - Acct 8400 Cells C57:H60)</t>
    </r>
    <r>
      <rPr>
        <sz val="9"/>
        <rFont val="Calibri"/>
        <family val="2"/>
        <scheme val="minor"/>
      </rPr>
      <t>.</t>
    </r>
  </si>
  <si>
    <r>
      <t xml:space="preserve">Transfer to Debt Service to Pay Interest on Capital Leases </t>
    </r>
    <r>
      <rPr>
        <b/>
        <sz val="9"/>
        <color indexed="16"/>
        <rFont val="Calibri"/>
        <family val="2"/>
        <scheme val="minor"/>
      </rPr>
      <t>(Fund 30 - Acct 7500 - Cell E40)</t>
    </r>
    <r>
      <rPr>
        <sz val="9"/>
        <rFont val="Calibri"/>
        <family val="2"/>
        <scheme val="minor"/>
      </rPr>
      <t xml:space="preserve"> must equal </t>
    </r>
    <r>
      <rPr>
        <b/>
        <sz val="9"/>
        <color indexed="16"/>
        <rFont val="Calibri"/>
        <family val="2"/>
        <scheme val="minor"/>
      </rPr>
      <t>(Funds 10, 20 &amp; 60 - Acct 8500 - Cells C61:H64)</t>
    </r>
    <r>
      <rPr>
        <sz val="9"/>
        <rFont val="Calibri"/>
        <family val="2"/>
        <scheme val="minor"/>
      </rPr>
      <t>.</t>
    </r>
  </si>
  <si>
    <r>
      <t xml:space="preserve">Transfer to Debt Service Fund to Pay Principal on Revenue Bonds </t>
    </r>
    <r>
      <rPr>
        <b/>
        <sz val="9"/>
        <color indexed="16"/>
        <rFont val="Calibri"/>
        <family val="2"/>
        <scheme val="minor"/>
      </rPr>
      <t>(Fund 30 - Acct 7600 - Cell E41)</t>
    </r>
    <r>
      <rPr>
        <sz val="9"/>
        <rFont val="Calibri"/>
        <family val="2"/>
        <scheme val="minor"/>
      </rPr>
      <t xml:space="preserve"> must equal </t>
    </r>
    <r>
      <rPr>
        <b/>
        <sz val="9"/>
        <color indexed="16"/>
        <rFont val="Calibri"/>
        <family val="2"/>
        <scheme val="minor"/>
      </rPr>
      <t>(Funds 10 &amp; 20 - Acct 8600 - Cells C65:D68)</t>
    </r>
    <r>
      <rPr>
        <sz val="9"/>
        <rFont val="Calibri"/>
        <family val="2"/>
        <scheme val="minor"/>
      </rPr>
      <t>.</t>
    </r>
  </si>
  <si>
    <r>
      <t xml:space="preserve">Transfer to Debt Service to Pay Interest on Revenue Bonds </t>
    </r>
    <r>
      <rPr>
        <b/>
        <sz val="9"/>
        <color indexed="16"/>
        <rFont val="Calibri"/>
        <family val="2"/>
        <scheme val="minor"/>
      </rPr>
      <t>(Fund 30 - Acct 7700 - Cell E42)</t>
    </r>
    <r>
      <rPr>
        <sz val="9"/>
        <rFont val="Calibri"/>
        <family val="2"/>
        <scheme val="minor"/>
      </rPr>
      <t xml:space="preserve"> must equal </t>
    </r>
    <r>
      <rPr>
        <b/>
        <sz val="9"/>
        <color indexed="16"/>
        <rFont val="Calibri"/>
        <family val="2"/>
        <scheme val="minor"/>
      </rPr>
      <t>(Funds 10 &amp; 20 - Acct 8700 - Cells C69:D72)</t>
    </r>
    <r>
      <rPr>
        <sz val="9"/>
        <rFont val="Calibri"/>
        <family val="2"/>
        <scheme val="minor"/>
      </rPr>
      <t>.</t>
    </r>
  </si>
  <si>
    <r>
      <t xml:space="preserve">Transfer to Capital Projects Fund </t>
    </r>
    <r>
      <rPr>
        <b/>
        <sz val="9"/>
        <color indexed="16"/>
        <rFont val="Calibri"/>
        <family val="2"/>
        <scheme val="minor"/>
      </rPr>
      <t>(Fund 60 - Acct 7800 - Cell H43)</t>
    </r>
    <r>
      <rPr>
        <sz val="9"/>
        <rFont val="Calibri"/>
        <family val="2"/>
        <scheme val="minor"/>
      </rPr>
      <t xml:space="preserve"> must equal </t>
    </r>
    <r>
      <rPr>
        <b/>
        <sz val="9"/>
        <color indexed="16"/>
        <rFont val="Calibri"/>
        <family val="2"/>
        <scheme val="minor"/>
      </rPr>
      <t>(Fund 10 &amp; 20, Acct 8800 - Cells C73:D76)</t>
    </r>
    <r>
      <rPr>
        <sz val="9"/>
        <rFont val="Calibri"/>
        <family val="2"/>
        <scheme val="minor"/>
      </rPr>
      <t>.</t>
    </r>
  </si>
  <si>
    <r>
      <t xml:space="preserve"> Educational </t>
    </r>
    <r>
      <rPr>
        <b/>
        <sz val="9"/>
        <color indexed="16"/>
        <rFont val="Calibri"/>
        <family val="2"/>
        <scheme val="minor"/>
      </rPr>
      <t>(Fund 10 - Cell C3)</t>
    </r>
  </si>
  <si>
    <r>
      <t xml:space="preserve">Operations &amp; Maintenance </t>
    </r>
    <r>
      <rPr>
        <b/>
        <sz val="9"/>
        <color indexed="16"/>
        <rFont val="Calibri"/>
        <family val="2"/>
        <scheme val="minor"/>
      </rPr>
      <t>(Fund 20 - Cell D3)</t>
    </r>
  </si>
  <si>
    <r>
      <t xml:space="preserve">Debt Service </t>
    </r>
    <r>
      <rPr>
        <b/>
        <sz val="9"/>
        <color indexed="16"/>
        <rFont val="Calibri"/>
        <family val="2"/>
        <scheme val="minor"/>
      </rPr>
      <t>(Fund 30 - Cell E3)</t>
    </r>
  </si>
  <si>
    <r>
      <t xml:space="preserve">Transportation </t>
    </r>
    <r>
      <rPr>
        <b/>
        <sz val="9"/>
        <color indexed="16"/>
        <rFont val="Calibri"/>
        <family val="2"/>
        <scheme val="minor"/>
      </rPr>
      <t>(Fund 40 - Cell F3)</t>
    </r>
  </si>
  <si>
    <r>
      <t xml:space="preserve">Municipal Retirement/Social Security </t>
    </r>
    <r>
      <rPr>
        <b/>
        <sz val="9"/>
        <color indexed="16"/>
        <rFont val="Calibri"/>
        <family val="2"/>
        <scheme val="minor"/>
      </rPr>
      <t>(Fund 50 - Cell G3)</t>
    </r>
  </si>
  <si>
    <r>
      <t xml:space="preserve">Capital Projects </t>
    </r>
    <r>
      <rPr>
        <b/>
        <sz val="9"/>
        <color indexed="16"/>
        <rFont val="Calibri"/>
        <family val="2"/>
        <scheme val="minor"/>
      </rPr>
      <t>(Fund 60 - Cell H3)</t>
    </r>
  </si>
  <si>
    <r>
      <t xml:space="preserve">Working Cash </t>
    </r>
    <r>
      <rPr>
        <b/>
        <sz val="9"/>
        <color indexed="16"/>
        <rFont val="Calibri"/>
        <family val="2"/>
        <scheme val="minor"/>
      </rPr>
      <t>(Fund 70 - Cell I3)</t>
    </r>
  </si>
  <si>
    <r>
      <t xml:space="preserve">Tort </t>
    </r>
    <r>
      <rPr>
        <b/>
        <sz val="9"/>
        <color indexed="16"/>
        <rFont val="Calibri"/>
        <family val="2"/>
        <scheme val="minor"/>
      </rPr>
      <t>(Fund 80 - Cell J3)</t>
    </r>
  </si>
  <si>
    <r>
      <t xml:space="preserve">Fire Prevention &amp; Safety </t>
    </r>
    <r>
      <rPr>
        <b/>
        <sz val="9"/>
        <color indexed="16"/>
        <rFont val="Calibri"/>
        <family val="2"/>
        <scheme val="minor"/>
      </rPr>
      <t>(Fund 90 - Cell K3)</t>
    </r>
  </si>
  <si>
    <r>
      <t xml:space="preserve">Educational </t>
    </r>
    <r>
      <rPr>
        <b/>
        <sz val="9"/>
        <color indexed="16"/>
        <rFont val="Calibri"/>
        <family val="2"/>
        <scheme val="minor"/>
      </rPr>
      <t>(Fund 10 - Cell C21)</t>
    </r>
  </si>
  <si>
    <r>
      <t xml:space="preserve">Operations &amp; Maintenance </t>
    </r>
    <r>
      <rPr>
        <b/>
        <sz val="9"/>
        <color indexed="16"/>
        <rFont val="Calibri"/>
        <family val="2"/>
        <scheme val="minor"/>
      </rPr>
      <t>(Fund 20 - Cell D21)</t>
    </r>
  </si>
  <si>
    <r>
      <t xml:space="preserve">Debt Service </t>
    </r>
    <r>
      <rPr>
        <b/>
        <sz val="9"/>
        <color indexed="16"/>
        <rFont val="Calibri"/>
        <family val="2"/>
        <scheme val="minor"/>
      </rPr>
      <t>(Fund 30 - Cell E21)</t>
    </r>
  </si>
  <si>
    <r>
      <t xml:space="preserve">Transportation </t>
    </r>
    <r>
      <rPr>
        <b/>
        <sz val="9"/>
        <color indexed="16"/>
        <rFont val="Calibri"/>
        <family val="2"/>
        <scheme val="minor"/>
      </rPr>
      <t>(Fund 40 - F21)</t>
    </r>
  </si>
  <si>
    <r>
      <t xml:space="preserve">Municipal Retirement/Social Security </t>
    </r>
    <r>
      <rPr>
        <b/>
        <sz val="9"/>
        <color indexed="16"/>
        <rFont val="Calibri"/>
        <family val="2"/>
        <scheme val="minor"/>
      </rPr>
      <t>(Fund 50 - Cell G21)</t>
    </r>
  </si>
  <si>
    <r>
      <t>Capital Projects</t>
    </r>
    <r>
      <rPr>
        <b/>
        <sz val="9"/>
        <color indexed="16"/>
        <rFont val="Calibri"/>
        <family val="2"/>
        <scheme val="minor"/>
      </rPr>
      <t xml:space="preserve"> (Fund 60 - H21)</t>
    </r>
  </si>
  <si>
    <r>
      <t xml:space="preserve">Working Cash </t>
    </r>
    <r>
      <rPr>
        <b/>
        <sz val="9"/>
        <color indexed="16"/>
        <rFont val="Calibri"/>
        <family val="2"/>
        <scheme val="minor"/>
      </rPr>
      <t>(Fund 70 - Cell I21)</t>
    </r>
  </si>
  <si>
    <r>
      <t xml:space="preserve">Tort </t>
    </r>
    <r>
      <rPr>
        <b/>
        <sz val="9"/>
        <color indexed="16"/>
        <rFont val="Calibri"/>
        <family val="2"/>
        <scheme val="minor"/>
      </rPr>
      <t>(Fund 80 - Cell J21)</t>
    </r>
  </si>
  <si>
    <r>
      <t xml:space="preserve">Fire Prevention &amp; Safety </t>
    </r>
    <r>
      <rPr>
        <b/>
        <sz val="9"/>
        <color indexed="16"/>
        <rFont val="Calibri"/>
        <family val="2"/>
        <scheme val="minor"/>
      </rPr>
      <t>(Fund 90 - Cell K21)</t>
    </r>
  </si>
  <si>
    <r>
      <t xml:space="preserve">Interfund Loans Payable </t>
    </r>
    <r>
      <rPr>
        <b/>
        <sz val="9"/>
        <color indexed="16"/>
        <rFont val="Calibri"/>
        <family val="2"/>
        <scheme val="minor"/>
      </rPr>
      <t>(Funds 10:60, 80, 90 - Acct 411 - Cells C6:H6, J6:K6)</t>
    </r>
    <r>
      <rPr>
        <sz val="9"/>
        <rFont val="Calibri"/>
        <family val="2"/>
        <scheme val="minor"/>
      </rPr>
      <t xml:space="preserve"> must equal Interfund Loans Receivable </t>
    </r>
    <r>
      <rPr>
        <b/>
        <sz val="9"/>
        <color indexed="16"/>
        <rFont val="Calibri"/>
        <family val="2"/>
        <scheme val="minor"/>
      </rPr>
      <t>(Funds 10:20, 40, 70 - Acct 141 - Cells C15:D15, F15, I15)</t>
    </r>
    <r>
      <rPr>
        <sz val="9"/>
        <rFont val="Calibri"/>
        <family val="2"/>
        <scheme val="minor"/>
      </rPr>
      <t>.</t>
    </r>
  </si>
  <si>
    <r>
      <t xml:space="preserve">Interfund Loans Receivable </t>
    </r>
    <r>
      <rPr>
        <b/>
        <sz val="9"/>
        <color indexed="16"/>
        <rFont val="Calibri"/>
        <family val="2"/>
        <scheme val="minor"/>
      </rPr>
      <t>(Funds 10, 20, 40 &amp; 70 - Acct 141 - Cells C7:D7, F7, I7)</t>
    </r>
    <r>
      <rPr>
        <sz val="9"/>
        <rFont val="Calibri"/>
        <family val="2"/>
        <scheme val="minor"/>
      </rPr>
      <t xml:space="preserve"> must equal Interfund Loans Payable </t>
    </r>
    <r>
      <rPr>
        <b/>
        <sz val="9"/>
        <color indexed="16"/>
        <rFont val="Calibri"/>
        <family val="2"/>
        <scheme val="minor"/>
      </rPr>
      <t>(Funds 10:60, 80, 90 - Acct 411 - Cells C16:H16, J16, K16)</t>
    </r>
    <r>
      <rPr>
        <sz val="9"/>
        <rFont val="Calibri"/>
        <family val="2"/>
        <scheme val="minor"/>
      </rPr>
      <t>.</t>
    </r>
  </si>
  <si>
    <r>
      <t xml:space="preserve">Only tuition payments made to </t>
    </r>
    <r>
      <rPr>
        <u val="double"/>
        <sz val="8"/>
        <rFont val="Calibri"/>
        <family val="2"/>
        <scheme val="minor"/>
      </rPr>
      <t>private facilities</t>
    </r>
    <r>
      <rPr>
        <sz val="8"/>
        <rFont val="Calibri"/>
        <family val="2"/>
        <scheme val="minor"/>
      </rPr>
      <t>.  See Functions 4200 or 4400 for estimated public facility disbursements/expenditures.</t>
    </r>
  </si>
  <si>
    <r>
      <t>Payment towards the retirement of lease/purchase agreements or bonded/other indebtedness (</t>
    </r>
    <r>
      <rPr>
        <u val="double"/>
        <sz val="8"/>
        <rFont val="Calibri"/>
        <family val="2"/>
        <scheme val="minor"/>
      </rPr>
      <t>principal only</t>
    </r>
    <r>
      <rPr>
        <sz val="8"/>
        <rFont val="Calibri"/>
        <family val="2"/>
        <scheme val="minor"/>
      </rPr>
      <t>) otherwise reported within the fund - e.g.: alternate revenue bonds.  (Describe &amp; Itemize)</t>
    </r>
  </si>
  <si>
    <r>
      <t xml:space="preserve">Designated Purposes Levies  </t>
    </r>
    <r>
      <rPr>
        <vertAlign val="superscript"/>
        <sz val="9"/>
        <rFont val="Calibri"/>
        <family val="2"/>
        <scheme val="minor"/>
      </rPr>
      <t xml:space="preserve"> 11  (1110-1120)</t>
    </r>
  </si>
  <si>
    <r>
      <t xml:space="preserve">Transfer of Excess Fire Prev &amp; Safety Tax &amp; Interest </t>
    </r>
    <r>
      <rPr>
        <vertAlign val="superscript"/>
        <sz val="10"/>
        <rFont val="Calibri"/>
        <family val="2"/>
        <scheme val="minor"/>
      </rPr>
      <t>3</t>
    </r>
    <r>
      <rPr>
        <sz val="8"/>
        <rFont val="Calibri"/>
        <family val="2"/>
        <scheme val="minor"/>
      </rPr>
      <t xml:space="preserve"> Proceeds to O&amp;M Fund</t>
    </r>
  </si>
  <si>
    <r>
      <t xml:space="preserve">Transfer of Excess Fire Prev &amp; Safety Tax &amp; Interest </t>
    </r>
    <r>
      <rPr>
        <vertAlign val="superscript"/>
        <sz val="10"/>
        <rFont val="Calibri"/>
        <family val="2"/>
        <scheme val="minor"/>
      </rPr>
      <t xml:space="preserve">3 </t>
    </r>
    <r>
      <rPr>
        <sz val="8"/>
        <rFont val="Calibri"/>
        <family val="2"/>
        <scheme val="minor"/>
      </rPr>
      <t>Proceeds to O&amp;M Fund</t>
    </r>
  </si>
  <si>
    <r>
      <t xml:space="preserve">Transfer of Excess Accumulated Fire Prev &amp; Safety Bond </t>
    </r>
    <r>
      <rPr>
        <vertAlign val="superscript"/>
        <sz val="10"/>
        <rFont val="Calibri"/>
        <family val="2"/>
        <scheme val="minor"/>
      </rPr>
      <t>3a</t>
    </r>
    <r>
      <rPr>
        <sz val="8"/>
        <rFont val="Calibri"/>
        <family val="2"/>
        <scheme val="minor"/>
      </rPr>
      <t xml:space="preserve">                                  and Int Proceeds to Debt Service Fund                             </t>
    </r>
  </si>
  <si>
    <t>FLOW-THROUGH RECEIPTS/REVENUES FROM ONE                                               DISTRICT TO ANOTHER DISTRICT (2000)</t>
  </si>
  <si>
    <t>Other Unrestricted Grants-In-Aid From State Sources (Describe &amp; Itemize)</t>
  </si>
  <si>
    <t>UNRESTRICTED GRANTS-IN-AID RECEIVED DIRECTLY FROM FEDERAL GOVT. (4001-4009)</t>
  </si>
  <si>
    <t>RESTRICTED GRANTS-IN-AID RECEIVED DIRECTLY FROM FEDERAL GOVT                     (4045-4090)</t>
  </si>
  <si>
    <t>Other Restricted Grants-In-Aid Received Directly from Federal Govt.                      (Describe &amp; Itemize)</t>
  </si>
  <si>
    <t>RESTRICTED GRANTS-IN-AID RECEIVED FROM FEDERAL                                                     GOVT. THRU THE STATE  (4100-4999)</t>
  </si>
  <si>
    <t>Total Restricted Grants-In-Aid Received from Federal Govt. Thru the State</t>
  </si>
  <si>
    <t>5100</t>
  </si>
  <si>
    <t>2200</t>
  </si>
  <si>
    <t>FLOW-THROUGH RECEIPTS/REVENUES FROM ONE DISTRICT TO ANOTHER DISTRICT</t>
  </si>
  <si>
    <r>
      <t xml:space="preserve">Summary of Cash Transactions:  Other Receipts, </t>
    </r>
    <r>
      <rPr>
        <b/>
        <sz val="9"/>
        <color indexed="16"/>
        <rFont val="Calibri"/>
        <family val="2"/>
        <scheme val="minor"/>
      </rPr>
      <t>(Page CashSum 4)</t>
    </r>
    <r>
      <rPr>
        <b/>
        <sz val="9"/>
        <rFont val="Calibri"/>
        <family val="2"/>
        <scheme val="minor"/>
      </rPr>
      <t xml:space="preserve">, must equal Other Disbursements, </t>
    </r>
    <r>
      <rPr>
        <b/>
        <sz val="9"/>
        <color indexed="16"/>
        <rFont val="Calibri"/>
        <family val="2"/>
        <scheme val="minor"/>
      </rPr>
      <t>(Page CashSum 4)</t>
    </r>
    <r>
      <rPr>
        <b/>
        <sz val="9"/>
        <rFont val="Calibri"/>
        <family val="2"/>
        <scheme val="minor"/>
      </rPr>
      <t>.</t>
    </r>
  </si>
  <si>
    <t>2600</t>
  </si>
  <si>
    <t>4100</t>
  </si>
  <si>
    <t>2100</t>
  </si>
  <si>
    <t>new 2019 to add account 3030 in revenues</t>
  </si>
  <si>
    <t>new 2019 to add account 4981 in revenues</t>
  </si>
  <si>
    <t>new 2019 to add acount4982 in revenues</t>
  </si>
  <si>
    <t>Description:  Enter Whole Numbers Only</t>
  </si>
  <si>
    <t>to correct link 2019</t>
  </si>
  <si>
    <t>to fix link error 2019</t>
  </si>
  <si>
    <t>- EBF and Estimated New Tier Funding:</t>
  </si>
  <si>
    <r>
      <t xml:space="preserve">Summary of Cash Transactions:  Beginning Cash Balance on Hand July 1, 2019, </t>
    </r>
    <r>
      <rPr>
        <b/>
        <sz val="10"/>
        <color indexed="16"/>
        <rFont val="Calibri"/>
        <family val="2"/>
        <scheme val="minor"/>
      </rPr>
      <t>(CashSum 4, All Funds)</t>
    </r>
    <r>
      <rPr>
        <b/>
        <sz val="10"/>
        <rFont val="Calibri"/>
        <family val="2"/>
        <scheme val="minor"/>
      </rPr>
      <t>, cannot be negative.</t>
    </r>
  </si>
  <si>
    <r>
      <t xml:space="preserve">Summary of Cash Transactions:  Ending Cash Balance on Hand June 30, 2020, </t>
    </r>
    <r>
      <rPr>
        <b/>
        <sz val="9"/>
        <color indexed="16"/>
        <rFont val="Calibri"/>
        <family val="2"/>
        <scheme val="minor"/>
      </rPr>
      <t>(Page CashSum 4 - All Funds)</t>
    </r>
    <r>
      <rPr>
        <b/>
        <sz val="9"/>
        <rFont val="Calibri"/>
        <family val="2"/>
        <scheme val="minor"/>
      </rPr>
      <t>, cannot be negative.</t>
    </r>
  </si>
  <si>
    <t>July 1, 2019 - June 30, 2020</t>
  </si>
  <si>
    <t xml:space="preserve"> If your FY19 AFR states that you need to do a deficit reduction plan and your FY20 budget is balanced please state the measures you took to have your budget become balanced.  (Bckgrnd-Assumpt 25-26)</t>
  </si>
  <si>
    <r>
      <t xml:space="preserve">whichever comes first. Budgets are submitted to </t>
    </r>
    <r>
      <rPr>
        <b/>
        <sz val="8"/>
        <rFont val="Calibri"/>
        <family val="2"/>
        <scheme val="minor"/>
      </rPr>
      <t>School Finance Report (SFR)</t>
    </r>
    <r>
      <rPr>
        <sz val="8"/>
        <rFont val="Calibri"/>
        <family val="2"/>
        <scheme val="minor"/>
      </rPr>
      <t xml:space="preserve">: </t>
    </r>
  </si>
  <si>
    <t>The electronic version does not require member signatures, we do not accept PDF copies.</t>
  </si>
  <si>
    <t>ISBE 50-36 SB2020</t>
  </si>
  <si>
    <t xml:space="preserve"> 01/19</t>
  </si>
  <si>
    <r>
      <t xml:space="preserve">ESTIMATED BEGINNING FUND BALANCE July 1, 2019 </t>
    </r>
    <r>
      <rPr>
        <b/>
        <vertAlign val="superscript"/>
        <sz val="9"/>
        <rFont val="Calibri"/>
        <family val="2"/>
        <scheme val="minor"/>
      </rPr>
      <t>1</t>
    </r>
  </si>
  <si>
    <t>ESTIMATED ENDING FUND BALANCE June 30, 2020</t>
  </si>
  <si>
    <r>
      <t xml:space="preserve">BEGINNING CASH BALANCE ON HAND July 1, 2019 </t>
    </r>
    <r>
      <rPr>
        <b/>
        <vertAlign val="superscript"/>
        <sz val="9"/>
        <rFont val="Calibri"/>
        <family val="2"/>
        <scheme val="minor"/>
      </rPr>
      <t>7</t>
    </r>
  </si>
  <si>
    <r>
      <t xml:space="preserve">ENDING CASH BALANCE ON HAND June 30, 2020 </t>
    </r>
    <r>
      <rPr>
        <b/>
        <vertAlign val="superscript"/>
        <sz val="9"/>
        <rFont val="Calibri"/>
        <family val="2"/>
        <scheme val="minor"/>
      </rPr>
      <t>7</t>
    </r>
  </si>
  <si>
    <t>A deficit reduction plan is required if the local board of education adopts (or amends) the 2019-20 school district budget in which the “operating funds” listed above result in direct revenues (line 9) being less than direct expenditures (line 19) by an amount equal to or greater than one-third (1/3) of the ending fund balance (line 81).</t>
  </si>
  <si>
    <t>Estimated Fund Balance - June 30, 2020</t>
  </si>
  <si>
    <t>FY2022-2023</t>
  </si>
  <si>
    <t>Fiscal Year 2019-2020 through Fiscal Year 2022-2023</t>
  </si>
  <si>
    <t xml:space="preserve">The worksheet is intended for use during the budgeting process  to estimate the district's percent increase of FY2020 budgeted expenditures over FY2019 actual expenditures.  </t>
  </si>
  <si>
    <t>Estimated Percent Increase (Decrease) for FY2020 (Budgeted) over FY2019 (Actual)</t>
  </si>
  <si>
    <t>Estimated Actual Expenditures, Fiscal Year 2019</t>
  </si>
  <si>
    <t>Budgeted Expenditures, Fiscal Year 2020</t>
  </si>
  <si>
    <r>
      <t xml:space="preserve">Estimated Beginning Fund Balance July,1 2019 for all Funds </t>
    </r>
    <r>
      <rPr>
        <b/>
        <sz val="9"/>
        <color theme="5" tint="-0.249977111117893"/>
        <rFont val="Calibri"/>
        <family val="2"/>
        <scheme val="minor"/>
      </rPr>
      <t xml:space="preserve">(Cells C3 - K3)   </t>
    </r>
    <r>
      <rPr>
        <b/>
        <sz val="9"/>
        <color rgb="FFC00000"/>
        <rFont val="Calibri"/>
        <family val="2"/>
        <scheme val="minor"/>
      </rPr>
      <t xml:space="preserve">    </t>
    </r>
    <r>
      <rPr>
        <sz val="9"/>
        <color indexed="10"/>
        <rFont val="Calibri"/>
        <family val="2"/>
        <scheme val="minor"/>
      </rPr>
      <t xml:space="preserve">                      </t>
    </r>
    <r>
      <rPr>
        <b/>
        <sz val="9"/>
        <color indexed="10"/>
        <rFont val="Calibri"/>
        <family val="2"/>
        <scheme val="minor"/>
      </rPr>
      <t xml:space="preserve">  (Line must have a number or zero.  Do not leave blank.)</t>
    </r>
  </si>
  <si>
    <t>The School Code, Section 17-1 (105 ILCS 5/17-1) - If the 2018-2019 Annual Financial Report (AFR) reflects a deficit as defined above (page 36), then the school district shall adopt and submit a deficit reduction plan (found here on page 20-24) to ISBE within 30 days after acceptance of the AFR.</t>
  </si>
  <si>
    <r>
      <t xml:space="preserve">Evidence-Based Funding (EBF) Spending Plan - </t>
    </r>
    <r>
      <rPr>
        <b/>
        <i/>
        <sz val="14"/>
        <color theme="5"/>
        <rFont val="Calibri"/>
        <family val="2"/>
        <scheme val="minor"/>
      </rPr>
      <t>OPTIONAL</t>
    </r>
  </si>
  <si>
    <r>
      <t xml:space="preserve">This portion of the budget template is </t>
    </r>
    <r>
      <rPr>
        <b/>
        <i/>
        <sz val="11"/>
        <color theme="5"/>
        <rFont val="Calibri"/>
        <family val="2"/>
        <scheme val="minor"/>
      </rPr>
      <t xml:space="preserve">NOT REQUIRED </t>
    </r>
    <r>
      <rPr>
        <b/>
        <i/>
        <sz val="11"/>
        <rFont val="Calibri"/>
        <family val="2"/>
        <scheme val="minor"/>
      </rPr>
      <t>for approval or submission of the FY20 budget.</t>
    </r>
  </si>
  <si>
    <r>
      <t xml:space="preserve">This portion of the budget template is designed to prompt thinking related to the upcoming
</t>
    </r>
    <r>
      <rPr>
        <b/>
        <i/>
        <u/>
        <sz val="11"/>
        <color theme="5"/>
        <rFont val="Calibri"/>
        <family val="2"/>
        <scheme val="minor"/>
      </rPr>
      <t>EBF Spending Plan</t>
    </r>
    <r>
      <rPr>
        <b/>
        <i/>
        <sz val="11"/>
        <rFont val="Calibri"/>
        <family val="2"/>
        <scheme val="minor"/>
      </rPr>
      <t xml:space="preserve">, which must be submitted through IWAS by September 30, 2019.  The IWAS system will open for plan submission in late summer 2020.  Filling out this budget template tab </t>
    </r>
    <r>
      <rPr>
        <b/>
        <i/>
        <u/>
        <sz val="11"/>
        <rFont val="Calibri"/>
        <family val="2"/>
        <scheme val="minor"/>
      </rPr>
      <t xml:space="preserve">does NOT fulfill the requirement to </t>
    </r>
    <r>
      <rPr>
        <b/>
        <i/>
        <u/>
        <sz val="11"/>
        <color rgb="FFFF0000"/>
        <rFont val="Calibri"/>
        <family val="2"/>
        <scheme val="minor"/>
      </rPr>
      <t>submit an EBF Spending Plan through IWAS</t>
    </r>
    <r>
      <rPr>
        <b/>
        <i/>
        <sz val="11"/>
        <rFont val="Calibri"/>
        <family val="2"/>
        <scheme val="minor"/>
      </rPr>
      <t>.  This budget template tab will NOT pre-populate into IWAS for official EBF Spending Plan submission.</t>
    </r>
  </si>
  <si>
    <r>
      <t xml:space="preserve">When school systems coordinate their resources in service of common goals grounded in vision and data, great things for students are possible.  The EBF Spending Plan asks about your intended use of one major resource: money.  Specifically, it focuses on your intended use of </t>
    </r>
    <r>
      <rPr>
        <i/>
        <u/>
        <sz val="11"/>
        <rFont val="Calibri"/>
        <family val="2"/>
        <scheme val="minor"/>
      </rPr>
      <t>new Evidence-Based Funding (EBF) dollars</t>
    </r>
    <r>
      <rPr>
        <i/>
        <sz val="11"/>
        <rFont val="Calibri"/>
        <family val="2"/>
        <scheme val="minor"/>
      </rPr>
      <t xml:space="preserve"> (also called “Tier Funding” or “Additional State Assistance”) and your intended use of </t>
    </r>
    <r>
      <rPr>
        <b/>
        <i/>
        <u/>
        <sz val="11"/>
        <rFont val="Calibri"/>
        <family val="2"/>
        <scheme val="minor"/>
      </rPr>
      <t>all</t>
    </r>
    <r>
      <rPr>
        <i/>
        <u/>
        <sz val="11"/>
        <rFont val="Calibri"/>
        <family val="2"/>
        <scheme val="minor"/>
      </rPr>
      <t xml:space="preserve"> dollars for specific student groups</t>
    </r>
    <r>
      <rPr>
        <i/>
        <sz val="11"/>
        <rFont val="Calibri"/>
        <family val="2"/>
        <scheme val="minor"/>
      </rPr>
      <t xml:space="preserve">.  Money alone may not drive continuous improvement in a district or school; however, telling the story of where and why you choose to direct dollars is an important signal of what matters to your community. </t>
    </r>
  </si>
  <si>
    <t>FY20 is a refinement year in which ISBE will actively seek feedback on the EBF Spending Plan and collaboratively refine it for FY21 and beyond.  All school districts* are required to complete a spending plan, but they will not be published publicly.  ISBE may report statewide data in aggregate.  Any individual school district* may choose to share their data with their communities.  ISBE divisions may also refer to individual school district submissions* when supporting districts.*  Feedback on how to make the EBF Spending Plan more useful and effective for school districts* is welcome.  As a first opportunity for feedback, please see the survey questions at the end of this sheet.</t>
  </si>
  <si>
    <t xml:space="preserve">* - EBF state statute requires that all "Organizational Units" complete an annual spending plan.  "Organizational Units" includes not only school districts but also laboratory schools, Regional Offices of Education, and Intermediate Service Centers.  Although this EBF Spending Plan refers explicitly to school districts, its content should be understood as applying to the laboratory schools, Regional Offices of Education, and Intermediate Service Centers as well.   </t>
  </si>
  <si>
    <t>* - Laboratory schools, Regional Offices of Education, and Intermediate Service Centers are included here in addition to "school districts." State-authorized charter schools are NOT included here.</t>
  </si>
  <si>
    <t>Part I – What effects on student outcomes do you anticipate as a result of your EBF investments and other focused efforts?</t>
  </si>
  <si>
    <t>Context</t>
  </si>
  <si>
    <t>Although money alone may not drive continuous improvement in a school district or a school, investing it intentionally and leading with clear goals can maximize its impact. </t>
  </si>
  <si>
    <t>Practice Answer</t>
  </si>
  <si>
    <t xml:space="preserve">1) Mark with an X how the school district* intends to achieve student growth in FY20. </t>
  </si>
  <si>
    <t>* - School districts, laboratory schools, Regional Offices of Education, and Intermediate Service Centers (see previous note)</t>
  </si>
  <si>
    <t>Focus increased time and attention on specified populations (please list) </t>
  </si>
  <si>
    <t>Increase the ratio of educators and/or specifically high-quality educators dedicated to specific populations (please list) as compared to previous years </t>
  </si>
  <si>
    <t>Increase number and/or quality of professional development opportunities </t>
  </si>
  <si>
    <t>Improve programs, curriculum, and/or learning tools </t>
  </si>
  <si>
    <t>Invest in facilities, maintenance, infrastructure, and operations </t>
  </si>
  <si>
    <t>Increase number and/or quality of community, parent, and family engagement opportunities </t>
  </si>
  <si>
    <t>Other (please list) </t>
  </si>
  <si>
    <t xml:space="preserve">2) Mark with an X the State Board of Education goals (listed as of June 2019) on which your school district* intends to make progress in FY20. </t>
  </si>
  <si>
    <t>* - School districts, laboratory schools, Regional Offices of Education, and Intermediate Service Centers</t>
  </si>
  <si>
    <t>All kindergartners are assessed for readiness. </t>
  </si>
  <si>
    <r>
      <t>&gt;</t>
    </r>
    <r>
      <rPr>
        <sz val="11"/>
        <rFont val="Calibri"/>
        <family val="2"/>
      </rPr>
      <t> 90% of third-grade students are reading at or above grade level. </t>
    </r>
  </si>
  <si>
    <r>
      <t>&gt;</t>
    </r>
    <r>
      <rPr>
        <sz val="11"/>
        <rFont val="Calibri"/>
        <family val="2"/>
      </rPr>
      <t> 90% of fifth-grade students meet or exceed expectations in mathematics. </t>
    </r>
  </si>
  <si>
    <r>
      <t>&gt;</t>
    </r>
    <r>
      <rPr>
        <sz val="11"/>
        <rFont val="Calibri"/>
        <family val="2"/>
      </rPr>
      <t> 90% ninth-grade students are on track to graduate with their cohort. </t>
    </r>
  </si>
  <si>
    <r>
      <t>&gt;</t>
    </r>
    <r>
      <rPr>
        <sz val="11"/>
        <rFont val="Calibri"/>
        <family val="2"/>
      </rPr>
      <t> 90% of students graduate from high school ready for college and career. </t>
    </r>
  </si>
  <si>
    <t>All students are supported by highly prepared and effective teachers and school leaders. </t>
  </si>
  <si>
    <t>Every school offers a safe and healthy learning environment for all students. </t>
  </si>
  <si>
    <t>3) OPTIONAL - Further describe how your school district* will achieve student growth and ISBE goals</t>
  </si>
  <si>
    <t>Part II – What will you do with your EBF Tier Funding?  Why?</t>
  </si>
  <si>
    <t xml:space="preserve">EBF funding comes from the state in a series of disbursements.  Most of the sum total of these disbursements is an allocation equal to what school districts* received last year: the EBF Base Funding Minimum (BFM).  On top of the BFM and making up the other part of the sum total EBF disbursement, school districts* also receive a new allocation, called EBF Tier Funding. </t>
  </si>
  <si>
    <t>What is coming in IWAS?</t>
  </si>
  <si>
    <t>The EBF Spending Plan application in IWAS will ask every school district* to indicate on what categories the district* intends to spend EBF BFM dollars and EBF Tier Funding.  School districts* will use 4) and 5) key data points to 6) and 7) inform new selections for use of EBF Tier Funding.  School districts* will be able to verify or adjust their selections for 8) use of FY20 BFM dollars using their entries from last year.  Finally, school districts* will indicate the effect of increased funding on 9) total FTEs in the district*.
The IWAS application will be pre-populated with FY20 amounts for both EBF BFM and EBF Tier Funding for each individual school district.*  For this working document, school districts* may look up their FY20 allocations at https://www.isbe.net/_layouts/Download.aspx?SourceUrl=/Documents/FY20-EBF-Quick-Facts.xlsx</t>
  </si>
  <si>
    <t>4) Mark with an X the data sources the school district* team is reviewing in determining how to best allocate the school district's* new Evidence-Based Funding.  School districts* may consult the same data sources used in their Consolidated District Plan needs assessment (www.isbe.net/ileplan).</t>
  </si>
  <si>
    <t>School and/or school district* report card(s) </t>
  </si>
  <si>
    <t>Five Essentials Survey </t>
  </si>
  <si>
    <t>Student achievement data (disaggregated by student groups) </t>
  </si>
  <si>
    <t>Current recruitment and retention efforts and effectiveness data </t>
  </si>
  <si>
    <t>Professional development plan(s) </t>
  </si>
  <si>
    <t>School improvement plan(s) </t>
  </si>
  <si>
    <t>Title I plan(s) </t>
  </si>
  <si>
    <t>ED School Climate Survey (EDSCLS) </t>
  </si>
  <si>
    <t>CDC School Health Index </t>
  </si>
  <si>
    <t>National School Climate Center </t>
  </si>
  <si>
    <t>ASCD School Improvement Tool </t>
  </si>
  <si>
    <t>Illinois Quality Framework and Illinois Quality Framework Supporting Rubric </t>
  </si>
  <si>
    <t>ESSA site-based expenditure data </t>
  </si>
  <si>
    <t>Other (please list)</t>
  </si>
  <si>
    <t>5) OPTIONAL - Which data points most influenced your school district's* decision about where to allocate the incoming new EBF Tier Funding? </t>
  </si>
  <si>
    <t>6) Mark with an X the activities on which the school district* intends to spend FY20 EBF Tier Funding, given previous work to review student data on needs and outcomes, review best practices research, consult with both the programmatic and business sides of the school district office, and engage with school staff, families, and community members.</t>
  </si>
  <si>
    <t>Employ** licensed educators to provide instructions for students </t>
  </si>
  <si>
    <t>** - "Employ" may refer to hiring new licensed educators and/or retaining current licensed educators</t>
  </si>
  <si>
    <t>Provide educator professional development </t>
  </si>
  <si>
    <t>Purchase curriculum and learning tools </t>
  </si>
  <si>
    <t>Purchase programs or tangible supports </t>
  </si>
  <si>
    <t>Provide parent, family, and/or community engagement activities </t>
  </si>
  <si>
    <t>Invest in “innovative programming” (as defined by the school district*)</t>
  </si>
  <si>
    <t>Invest in infrastructure, capital, and/or operations </t>
  </si>
  <si>
    <t>Address debt service and fiscal solvency </t>
  </si>
  <si>
    <t>Other (please list) </t>
  </si>
  <si>
    <t>7) OPTIONAL - How did your data, other information considered, collaboration between school district* program areas and business offices, and/or engagement with school staff, families, and community members influence your intended use of EBF Tier Funding?</t>
  </si>
  <si>
    <t>8) Mark with an X the activities on which the school district* intends to spend FY20 EBF Base Funding Minimum dollars.</t>
  </si>
  <si>
    <t>Invest in “innovative programming” (as defined by the school district)</t>
  </si>
  <si>
    <t>9) Considering all funding sources, how many new FTEs does your school district* hope to fund for FY20?  (This number may not be the same as actual new FTEs hired for FY20.)</t>
  </si>
  <si>
    <r>
      <t xml:space="preserve">Part III – How will you support special student groups through </t>
    </r>
    <r>
      <rPr>
        <b/>
        <u/>
        <sz val="11"/>
        <rFont val="Calibri"/>
        <family val="2"/>
        <scheme val="minor"/>
      </rPr>
      <t>all</t>
    </r>
    <r>
      <rPr>
        <b/>
        <sz val="11"/>
        <rFont val="Calibri"/>
        <family val="2"/>
        <scheme val="minor"/>
      </rPr>
      <t xml:space="preserve"> FY20 funds received (federal, state, and local), 
especially in relation to the EBF dollars designated for them?</t>
    </r>
  </si>
  <si>
    <t>When a school district's* EBF disbursement is calculated, certain funds are attributable specifically to the school district's* populations of low-income students, English Learners, and students with disabilities.  All other EBF funds may be spent in any manner by the school district* but per statute these designated funds must be spent on programs and services specifically benefitting the specific student groups in question.  Moreover, these funds should be layered on top of a general program of instruction benefiting all students.  Beyond EBF funds, school districts* also receive dollars from federal, local, and other state funds to support both a general program of instruction and specific student groups.  In determining where to invest these funds, ISBE expects that school district* leaders will work in collaboration to review similar data and information as that which they considered for Part II of this EBF Spending Plan.  School districts may wish to refer to other tabs in this budget template, their Consolidated District Plan, their EL – Bilingual Service Plan, or any other existing documentation laying out plans for use of federal, state, and/or local funds in order to holistically consider how these funds may work together to serve students.</t>
  </si>
  <si>
    <t>The EBF Spending Plan application in IWAS will list out the FY20 EBF funds specifically attributable to low-income students, English Learners, and students with special needs for each individual school district.*  For this working document, school districts* may look up their FY19 allocations (FY20 allocations are not yet available) at https://www.isbe.net/_layouts/Download.aspx?SourceUrl=/Documents/FY19-Student-Population-Funding-Allocation-Summary.xlsx.  School districts* will indicate in which positions, programs, and/or services they intend to invest using all funds (not solely EBF funds) in service of students.  School districts* serving at least one English Learner will also complete assurances related to Article 14C of the School Code.</t>
  </si>
  <si>
    <t>Practice Answers</t>
  </si>
  <si>
    <t>10) EBF statute requires that school districts* use the EBF Spending Plan to specifically identify the intended utilization of funding on low-income students, English Learners, and special education programs.  EBF statute also clarifies that these resources specifically identified should be "in addition to and not in lieu of" all other funding supporting students.  The chart below provides a mechanism by which to distinguish between the funds spent on all students vs. these "additional" investments for the three identified student populations.  
Mark with an X the positions, programs, and/or services on which the school district* intends to spend FY20 dollars from all sources (including designated EBF funds) to benefit the whole student population through a general program of instruction.  Then, fill in the approximate dollar amounts that the school district* intends to spend on its specific student groups, keeping in mind that these dollars are on top of the general program of instruction already indicated.  If the school district* does not serve a specific student group, it does not need to fill out the column for that student group.  School districts* are not expected to have an entry for every row if not applicable.  
This chart is not intended to serve as a strict accounting exercise.  Instead, school districts* are asked to apply the spirit of "additional investments" as they fill in the chart and consider how they can use the chart to communicate the difference between dollars spent on all students vs. on students with greater need for additional resources.</t>
  </si>
  <si>
    <t>Positions, programs, and/or services to be provided  </t>
  </si>
  <si>
    <r>
      <t>Investments 
in </t>
    </r>
    <r>
      <rPr>
        <u/>
        <sz val="11"/>
        <rFont val="Calibri"/>
        <family val="2"/>
      </rPr>
      <t xml:space="preserve">general 
program of instruction </t>
    </r>
    <r>
      <rPr>
        <sz val="11"/>
        <rFont val="Calibri"/>
        <family val="2"/>
      </rPr>
      <t>benefiting all students </t>
    </r>
  </si>
  <si>
    <r>
      <t>Investments
additionally benefiting</t>
    </r>
    <r>
      <rPr>
        <b/>
        <sz val="11"/>
        <rFont val="Calibri"/>
        <family val="2"/>
      </rPr>
      <t> </t>
    </r>
    <r>
      <rPr>
        <u/>
        <sz val="11"/>
        <rFont val="Calibri"/>
        <family val="2"/>
      </rPr>
      <t>low-income students </t>
    </r>
  </si>
  <si>
    <r>
      <t>Investments additionally benefiting </t>
    </r>
    <r>
      <rPr>
        <u/>
        <sz val="11"/>
        <rFont val="Calibri"/>
        <family val="2"/>
      </rPr>
      <t>English Learners</t>
    </r>
    <r>
      <rPr>
        <sz val="11"/>
        <rFont val="Calibri"/>
        <family val="2"/>
      </rPr>
      <t>***  </t>
    </r>
  </si>
  <si>
    <r>
      <t xml:space="preserve">Investments additionally benefiting 
</t>
    </r>
    <r>
      <rPr>
        <u/>
        <sz val="11"/>
        <rFont val="Calibri"/>
        <family val="2"/>
      </rPr>
      <t>students with special needs </t>
    </r>
  </si>
  <si>
    <t>OPTIONAL - Explanation of allocation decisions and/or FTEs reflected in the dollar amount specified  </t>
  </si>
  <si>
    <t xml:space="preserve">*** - Planned investments for English Learners should highlight the investments already anticipated in the school district's submitted EL – Bilingual Service Plan. </t>
  </si>
  <si>
    <t>Core teacher(s) </t>
  </si>
  <si>
    <t>$</t>
  </si>
  <si>
    <t>EBF research base indicates that providing class sizes of 15 in grades K-3 has an effect size^ of 0.25 for overall student performance and an effect size of 0.5 for the student performance of low-income students and children of color.</t>
  </si>
  <si>
    <t>^ - "Effect size is the amount of standard deviation in the higher performance that the strategy produces for students compared to students who were not exposed to the strategy. An effect size of 1.0 would indicate that the average student’s performance would move from the 50th to the 83rd percentile. The research field generally recognizes effect sizes greater than 0.25 as significant and greater than 0.50 as substantial....It is important to note that strategies must be implemented in accordance with research-based assumptions in order for potential effects to be realized."</t>
  </si>
  <si>
    <t>Source of quotation and all effect sizes listed: Odden, A. R., Picus, L. O., Goetz, M., Mangan, M. T., &amp; Fermanich, M. (2006). An evidence based approach to school finance adequacy in Washington. Prepared for Washington Learns. North Hollywood, CA: Lawrence O. Picus and Associates. Retrieved from:
http://www.k12.wa.us/qec/pubdocs/EvidenceBasedReportFinal9-11-06_000.pdf.</t>
  </si>
  <si>
    <t>As quoted in (2016) Illinois evidence based funding for student success (Illinois EBFM): Research summaries contributing to current recommendations. Retrieved from: https://www.iasaedu.org/cms/lib/IL01923163/Centricity/domain/89/2018%20ebm-essa%20workshop%20resources/ebm%20participant%20folder%20feb%2023%202018/Evidence%20Based%20Funding%20for%20Student%20Success%20Research%20Brief.docx.pdf</t>
  </si>
  <si>
    <t>Intervention teacher(s) </t>
  </si>
  <si>
    <t>EBF research base indicates that providing tutoring with Tier 2 intervention teachers, one-on-one and small group, has an effect size^ of 0.4-2.5 for student performance.
Research indicates that providing English Learners direct intervention support has an effect size^ of 0.45 for student performance.</t>
  </si>
  <si>
    <t>school district leaders interested in effect sizes of interventions beyond monetary investments may find the work of John Hattie and others interesting.  As a starting point for further exploration, a frequently cited resource is https://visible-learning.org/hattie-ranking-influences-effect-sizes-learning-achievement/</t>
  </si>
  <si>
    <t>Instructional facilitators, coaches, and/or job-embedded professional development </t>
  </si>
  <si>
    <t>EBF research base indicates that providing professional development with classroom instructional coaches has an effect size^ of 1.25-2.7 for student performance.</t>
  </si>
  <si>
    <r>
      <t>Extended day staff, supports, and/or operations </t>
    </r>
    <r>
      <rPr>
        <sz val="11"/>
        <rFont val="Calibri"/>
        <family val="2"/>
      </rPr>
      <t> </t>
    </r>
  </si>
  <si>
    <t>Documentation of research base underway</t>
  </si>
  <si>
    <r>
      <t>Pupil support staff (e.g., counselor(s), psychologist(s), nurse(s), guidance counselor(s), social worker(s), speech pathologist(s))</t>
    </r>
    <r>
      <rPr>
        <sz val="11"/>
        <rFont val="Calibri"/>
        <family val="2"/>
      </rPr>
      <t> </t>
    </r>
  </si>
  <si>
    <r>
      <t>Instructional </t>
    </r>
    <r>
      <rPr>
        <sz val="11"/>
        <rFont val="Calibri"/>
        <family val="2"/>
      </rPr>
      <t>assistant(s), paraprofessional(s), and/or supervisory aide(s) </t>
    </r>
  </si>
  <si>
    <r>
      <t>Summer school staff, supports, and/or operations </t>
    </r>
    <r>
      <rPr>
        <sz val="11"/>
        <rFont val="Calibri"/>
        <family val="2"/>
      </rPr>
      <t> </t>
    </r>
  </si>
  <si>
    <t>EBF research base indicates that providing structured, academically focused summer school has an effect size^ of 0.45 for student performance.</t>
  </si>
  <si>
    <t>Early childhood services </t>
  </si>
  <si>
    <t>EBF research base indicates that providing full-day kindergarten has an effect size^ of 0.77 for student performance.</t>
  </si>
  <si>
    <r>
      <t>Family and community engagement and/or other community services </t>
    </r>
    <r>
      <rPr>
        <sz val="11"/>
        <rFont val="Calibri"/>
        <family val="2"/>
      </rPr>
      <t> </t>
    </r>
  </si>
  <si>
    <r>
      <t>College and career readiness services </t>
    </r>
    <r>
      <rPr>
        <sz val="11"/>
        <rFont val="Calibri"/>
        <family val="2"/>
      </rPr>
      <t> </t>
    </r>
  </si>
  <si>
    <r>
      <t>Innovation and school transformation efforts </t>
    </r>
    <r>
      <rPr>
        <sz val="11"/>
        <rFont val="Calibri"/>
        <family val="2"/>
      </rPr>
      <t> </t>
    </r>
  </si>
  <si>
    <r>
      <t>Instructional </t>
    </r>
    <r>
      <rPr>
        <sz val="11"/>
        <rFont val="Calibri"/>
        <family val="2"/>
      </rPr>
      <t>materials (e.g., curriculum, books, equipment) </t>
    </r>
  </si>
  <si>
    <t>Assessments </t>
  </si>
  <si>
    <r>
      <t>Educational media services </t>
    </r>
    <r>
      <rPr>
        <sz val="11"/>
        <rFont val="Calibri"/>
        <family val="2"/>
      </rPr>
      <t> </t>
    </r>
  </si>
  <si>
    <r>
      <t>Food services </t>
    </r>
    <r>
      <rPr>
        <sz val="11"/>
        <rFont val="Calibri"/>
        <family val="2"/>
      </rPr>
      <t> </t>
    </r>
  </si>
  <si>
    <r>
      <t>Computer and tech equipment or other infrastructural supports</t>
    </r>
    <r>
      <rPr>
        <sz val="11"/>
        <rFont val="Calibri"/>
        <family val="2"/>
      </rPr>
      <t> </t>
    </r>
  </si>
  <si>
    <t>EBF research base indicates that providing embedded technology has an effect size^ of 0.3-0.38 for student performance.</t>
  </si>
  <si>
    <t>Other designated central office supports </t>
  </si>
  <si>
    <t>Total $ intended for specific student groups </t>
  </si>
  <si>
    <t>N/A </t>
  </si>
  <si>
    <r>
      <t xml:space="preserve">The IWAS application will auto-calculate the sum total of dollars input for each of the specific student groups.  If the sum total is less than or equal to the FY20 EBF allocation for the specific student group, the EBF Spending Plan </t>
    </r>
    <r>
      <rPr>
        <u/>
        <sz val="10"/>
        <rFont val="Arial"/>
        <family val="2"/>
      </rPr>
      <t>will not be accepted</t>
    </r>
    <r>
      <rPr>
        <sz val="10"/>
        <rFont val="Arial"/>
      </rPr>
      <t xml:space="preserve"> for submission.</t>
    </r>
  </si>
  <si>
    <t>11) OPTIONAL - How did your data, other information considered, collaboration between school district* programmatic and business areas, and/or engagement with school staff, families, and community members influence your intended use of dollars on the student groups in question?</t>
  </si>
  <si>
    <t xml:space="preserve">School districts* serving at least one English Learner (EL) will also complete assurances related to Article 14C of the School Code, which stipulates allowable expenditures for English Learners.  These assurances will not appear in IWAS for school districts* serving zero English Learners.  School districts* completing the assurances should maintain supporting documentation (e.g., sign-in sheets, meeting agendas) to affirm their veracity.  These assurances only apply to the EBF Spending Plan.  A separate collection of the EL – Bilingual Service Plan takes place before each school year and must be separately reviewed by the Bilingual Parent Advisory Committee beginning with FY20. </t>
  </si>
  <si>
    <t>12) ONLY FOR SCHOOL DISTRICTS* SERVING ENGLISH LEARNERS - Mark with an X the appropriate box to indicate agreement or disagreement with each statement.</t>
  </si>
  <si>
    <t>Article 14C Assurance</t>
  </si>
  <si>
    <t>"Yes"</t>
  </si>
  <si>
    <t>"No"</t>
  </si>
  <si>
    <t xml:space="preserve">A) “I hereby affirm that at least 60% of the school district's* State funds attributable to ELs will be used for instructional costs of programs and services for ELs (Function 1000), in accordance with Article 14C of the Illinois School Code. The remaining balance of State funds attributable to ELs will also be used to serve ELs.” </t>
  </si>
  <si>
    <t xml:space="preserve">B) “My school district* has at least one attendance center with 20 or more English learners (including parental refusals) who speak the same home language other than English in grades K-12. Alternatively and/or additionally, my school district* has at least one attendance center with 20 or more English learners (including parent refusals) who speak the same home language other than English in pre-K.” </t>
  </si>
  <si>
    <t xml:space="preserve">C) IF THE ANSWER TO (B) ABOVE IS "YES" - “I hereby affirm that the school district's* Bilingual Parent Advisory Committee (BPAC) has reviewed the school district's* EBF Spending Plan submitted to the State Superintendent of Education.” </t>
  </si>
  <si>
    <t>D) IF THE ANSWER TO (B) ABOVE IS "YES" - Fill in the date of the meeting at which the BPAC reviewed the EBF Spending Plan and the name of the BPAC chair at the time of the meeting.</t>
  </si>
  <si>
    <t>Date:</t>
  </si>
  <si>
    <t>Name:</t>
  </si>
  <si>
    <t>Feedback Survey</t>
  </si>
  <si>
    <t xml:space="preserve">A version of this survey will appear at the end of the IWAS application for the official EBF Spending Plan submission.  The EBF Spending Plan due for submission this year was designed by ISBE and the Professional Review Panel with some school district voice included, but we know we have more to learn from the field.  This survey and other engagement opportunities throughout FY20 will directly influence the design of the FY21 EBF Spending Plan.  </t>
  </si>
  <si>
    <t>1) Mark with an X to indicate approximately how much time it will take your school district* to complete the FY20 EBF Spending Plan.</t>
  </si>
  <si>
    <t>* - School districts, laboratory schools, Regional Offices of Education, or Intermediate Service Centers</t>
  </si>
  <si>
    <r>
      <t>a.</t>
    </r>
    <r>
      <rPr>
        <sz val="7"/>
        <rFont val="Times New Roman"/>
        <family val="1"/>
      </rPr>
      <t xml:space="preserve">       </t>
    </r>
    <r>
      <rPr>
        <sz val="11"/>
        <rFont val="Calibri"/>
        <family val="2"/>
      </rPr>
      <t>Under 1 hour</t>
    </r>
  </si>
  <si>
    <r>
      <t>b.</t>
    </r>
    <r>
      <rPr>
        <sz val="7"/>
        <rFont val="Times New Roman"/>
        <family val="1"/>
      </rPr>
      <t xml:space="preserve">       </t>
    </r>
    <r>
      <rPr>
        <sz val="11"/>
        <rFont val="Calibri"/>
        <family val="2"/>
      </rPr>
      <t>1-2 hours</t>
    </r>
  </si>
  <si>
    <r>
      <t>c.</t>
    </r>
    <r>
      <rPr>
        <sz val="7"/>
        <rFont val="Times New Roman"/>
        <family val="1"/>
      </rPr>
      <t xml:space="preserve">       </t>
    </r>
    <r>
      <rPr>
        <sz val="11"/>
        <rFont val="Calibri"/>
        <family val="2"/>
      </rPr>
      <t>2-4 hours</t>
    </r>
  </si>
  <si>
    <r>
      <t>d.</t>
    </r>
    <r>
      <rPr>
        <sz val="7"/>
        <rFont val="Times New Roman"/>
        <family val="1"/>
      </rPr>
      <t xml:space="preserve">       </t>
    </r>
    <r>
      <rPr>
        <sz val="11"/>
        <rFont val="Calibri"/>
        <family val="2"/>
      </rPr>
      <t>5 hours or more</t>
    </r>
  </si>
  <si>
    <t>2) Mark with an X to indicate which different school positions or departments will have been involved in completing your FY20 EBF Spending Plan.</t>
  </si>
  <si>
    <r>
      <t>a.</t>
    </r>
    <r>
      <rPr>
        <sz val="7"/>
        <rFont val="Times New Roman"/>
        <family val="1"/>
      </rPr>
      <t xml:space="preserve">       </t>
    </r>
    <r>
      <rPr>
        <sz val="11"/>
        <rFont val="Calibri"/>
        <family val="2"/>
      </rPr>
      <t>Superintendent</t>
    </r>
  </si>
  <si>
    <r>
      <t>b.</t>
    </r>
    <r>
      <rPr>
        <sz val="7"/>
        <rFont val="Times New Roman"/>
        <family val="1"/>
      </rPr>
      <t xml:space="preserve">       </t>
    </r>
    <r>
      <rPr>
        <sz val="11"/>
        <rFont val="Calibri"/>
        <family val="2"/>
      </rPr>
      <t>Special Education</t>
    </r>
  </si>
  <si>
    <r>
      <t>c.</t>
    </r>
    <r>
      <rPr>
        <sz val="7"/>
        <rFont val="Times New Roman"/>
        <family val="1"/>
      </rPr>
      <t xml:space="preserve">       </t>
    </r>
    <r>
      <rPr>
        <sz val="11"/>
        <rFont val="Calibri"/>
        <family val="2"/>
      </rPr>
      <t>Bilingual/English Learners</t>
    </r>
  </si>
  <si>
    <r>
      <t>d.</t>
    </r>
    <r>
      <rPr>
        <sz val="7"/>
        <rFont val="Times New Roman"/>
        <family val="1"/>
      </rPr>
      <t xml:space="preserve">       </t>
    </r>
    <r>
      <rPr>
        <sz val="11"/>
        <rFont val="Calibri"/>
        <family val="2"/>
      </rPr>
      <t>Title I/Low-Income</t>
    </r>
  </si>
  <si>
    <r>
      <t>e.</t>
    </r>
    <r>
      <rPr>
        <sz val="7"/>
        <rFont val="Times New Roman"/>
        <family val="1"/>
      </rPr>
      <t xml:space="preserve">       </t>
    </r>
    <r>
      <rPr>
        <sz val="11"/>
        <rFont val="Calibri"/>
        <family val="2"/>
      </rPr>
      <t>Finance</t>
    </r>
  </si>
  <si>
    <r>
      <t>f.</t>
    </r>
    <r>
      <rPr>
        <sz val="7"/>
        <rFont val="Times New Roman"/>
        <family val="1"/>
      </rPr>
      <t xml:space="preserve">        </t>
    </r>
    <r>
      <rPr>
        <sz val="11"/>
        <rFont val="Calibri"/>
        <family val="2"/>
      </rPr>
      <t>Principal(s)</t>
    </r>
  </si>
  <si>
    <r>
      <t>g.</t>
    </r>
    <r>
      <rPr>
        <sz val="7"/>
        <rFont val="Times New Roman"/>
        <family val="1"/>
      </rPr>
      <t xml:space="preserve">       </t>
    </r>
    <r>
      <rPr>
        <sz val="11"/>
        <rFont val="Calibri"/>
        <family val="2"/>
      </rPr>
      <t>Other: ____________________</t>
    </r>
  </si>
  <si>
    <t>3) Mark with an X to indicate who do you believe should (ideally) be the primary audience for the EBF Spending Plan.</t>
  </si>
  <si>
    <t>a.       Your school district</t>
  </si>
  <si>
    <t>b.      Your school district’s community</t>
  </si>
  <si>
    <t>c.       ISBE</t>
  </si>
  <si>
    <t>d.      State legislators</t>
  </si>
  <si>
    <t>e.    Other: ____________________</t>
  </si>
  <si>
    <t>4) Mark with an X to indicate what other data, plans, or reports you wish that this EBF Spending Plan were integrated or better aligned with.</t>
  </si>
  <si>
    <r>
      <t>a.</t>
    </r>
    <r>
      <rPr>
        <sz val="7"/>
        <rFont val="Times New Roman"/>
        <family val="1"/>
      </rPr>
      <t xml:space="preserve">       </t>
    </r>
    <r>
      <rPr>
        <sz val="11"/>
        <rFont val="Calibri"/>
        <family val="2"/>
      </rPr>
      <t>Site-based expenditure reporting</t>
    </r>
  </si>
  <si>
    <r>
      <t>b.</t>
    </r>
    <r>
      <rPr>
        <sz val="7"/>
        <rFont val="Times New Roman"/>
        <family val="1"/>
      </rPr>
      <t xml:space="preserve">       </t>
    </r>
    <r>
      <rPr>
        <sz val="11"/>
        <rFont val="Calibri"/>
        <family val="2"/>
      </rPr>
      <t>English Learner expenditure report</t>
    </r>
  </si>
  <si>
    <r>
      <t>c.</t>
    </r>
    <r>
      <rPr>
        <sz val="7"/>
        <rFont val="Times New Roman"/>
        <family val="1"/>
      </rPr>
      <t xml:space="preserve">       </t>
    </r>
    <r>
      <rPr>
        <sz val="11"/>
        <rFont val="Calibri"/>
        <family val="2"/>
      </rPr>
      <t>Part 100 rules, annual school district budget, Annual Financial Report</t>
    </r>
  </si>
  <si>
    <r>
      <t>d.</t>
    </r>
    <r>
      <rPr>
        <sz val="7"/>
        <rFont val="Times New Roman"/>
        <family val="1"/>
      </rPr>
      <t xml:space="preserve">       </t>
    </r>
    <r>
      <rPr>
        <sz val="11"/>
        <rFont val="Calibri"/>
        <family val="2"/>
      </rPr>
      <t>Consolidated District Plan</t>
    </r>
  </si>
  <si>
    <r>
      <t xml:space="preserve">5) Mark with X to indicate how you would describe the </t>
    </r>
    <r>
      <rPr>
        <u/>
        <sz val="11"/>
        <color rgb="FF000000"/>
        <rFont val="Calibri"/>
        <family val="2"/>
      </rPr>
      <t>current</t>
    </r>
    <r>
      <rPr>
        <sz val="11"/>
        <color rgb="FF000000"/>
        <rFont val="Calibri"/>
        <family val="2"/>
      </rPr>
      <t xml:space="preserve"> value of the FY20 EBF Spending Plan.</t>
    </r>
  </si>
  <si>
    <r>
      <t xml:space="preserve">a.       </t>
    </r>
    <r>
      <rPr>
        <b/>
        <i/>
        <sz val="11"/>
        <rFont val="Calibri"/>
        <family val="2"/>
      </rPr>
      <t>Very valuable.</t>
    </r>
    <r>
      <rPr>
        <sz val="11"/>
        <rFont val="Calibri"/>
        <family val="2"/>
      </rPr>
      <t xml:space="preserve">  I will be using it to ____________________________.</t>
    </r>
  </si>
  <si>
    <r>
      <t>b.      </t>
    </r>
    <r>
      <rPr>
        <b/>
        <i/>
        <sz val="11"/>
        <rFont val="Calibri"/>
        <family val="2"/>
      </rPr>
      <t>Somewhat valuable.</t>
    </r>
    <r>
      <rPr>
        <sz val="11"/>
        <rFont val="Calibri"/>
        <family val="2"/>
      </rPr>
      <t xml:space="preserve">  I want to use it to ____________________________.  It would be more valuable if _____________________.</t>
    </r>
  </si>
  <si>
    <r>
      <t xml:space="preserve">c.       </t>
    </r>
    <r>
      <rPr>
        <b/>
        <i/>
        <sz val="11"/>
        <rFont val="Calibri"/>
        <family val="2"/>
      </rPr>
      <t xml:space="preserve">Not very valuable. </t>
    </r>
    <r>
      <rPr>
        <sz val="11"/>
        <rFont val="Calibri"/>
        <family val="2"/>
      </rPr>
      <t xml:space="preserve"> It would be more valuable if _____________________</t>
    </r>
  </si>
  <si>
    <r>
      <t xml:space="preserve">d.       </t>
    </r>
    <r>
      <rPr>
        <b/>
        <i/>
        <sz val="11"/>
        <rFont val="Calibri"/>
        <family val="2"/>
      </rPr>
      <t>Not at all valuable.</t>
    </r>
    <r>
      <rPr>
        <sz val="11"/>
        <rFont val="Calibri"/>
        <family val="2"/>
      </rPr>
      <t xml:space="preserve">  I wish ISBE would _____________________.</t>
    </r>
  </si>
  <si>
    <r>
      <t xml:space="preserve">6) Mark with an X what you see as the </t>
    </r>
    <r>
      <rPr>
        <u/>
        <sz val="11"/>
        <color rgb="FF000000"/>
        <rFont val="Calibri"/>
        <family val="2"/>
      </rPr>
      <t>potential</t>
    </r>
    <r>
      <rPr>
        <sz val="11"/>
        <color rgb="FF000000"/>
        <rFont val="Calibri"/>
        <family val="2"/>
      </rPr>
      <t xml:space="preserve"> value of the EBF Spending Plan.</t>
    </r>
  </si>
  <si>
    <r>
      <t xml:space="preserve">a.       Increasing and supporting </t>
    </r>
    <r>
      <rPr>
        <b/>
        <i/>
        <sz val="11"/>
        <rFont val="Calibri"/>
        <family val="2"/>
      </rPr>
      <t>strategic resource allocation</t>
    </r>
    <r>
      <rPr>
        <sz val="11"/>
        <rFont val="Calibri"/>
        <family val="2"/>
      </rPr>
      <t xml:space="preserve"> based in student need data, student outcome data, and best practices research</t>
    </r>
  </si>
  <si>
    <r>
      <t>b.      Increasing and supporting</t>
    </r>
    <r>
      <rPr>
        <b/>
        <i/>
        <sz val="11"/>
        <rFont val="Calibri"/>
        <family val="2"/>
      </rPr>
      <t xml:space="preserve"> intra-district collaboration</t>
    </r>
    <r>
      <rPr>
        <sz val="11"/>
        <rFont val="Calibri"/>
        <family val="2"/>
      </rPr>
      <t xml:space="preserve"> between program areas, business offices, and leadership for more holistic planning and strategic resources allocation in service to students</t>
    </r>
  </si>
  <si>
    <r>
      <t xml:space="preserve">c.       </t>
    </r>
    <r>
      <rPr>
        <b/>
        <i/>
        <sz val="11"/>
        <rFont val="Calibri"/>
        <family val="2"/>
      </rPr>
      <t>Focusing</t>
    </r>
    <r>
      <rPr>
        <sz val="11"/>
        <rFont val="Calibri"/>
        <family val="2"/>
      </rPr>
      <t xml:space="preserve"> on dollars for English Learners, low-income students, students with disabilities, and any other student populations with significant need</t>
    </r>
  </si>
  <si>
    <r>
      <t xml:space="preserve">d.       Facilitating </t>
    </r>
    <r>
      <rPr>
        <b/>
        <i/>
        <sz val="11"/>
        <rFont val="Calibri"/>
        <family val="2"/>
      </rPr>
      <t>inquiry</t>
    </r>
    <r>
      <rPr>
        <sz val="11"/>
        <rFont val="Calibri"/>
        <family val="2"/>
      </rPr>
      <t xml:space="preserve"> into resource allocation decisions</t>
    </r>
  </si>
  <si>
    <r>
      <t xml:space="preserve">e.      Making </t>
    </r>
    <r>
      <rPr>
        <b/>
        <i/>
        <sz val="11"/>
        <rFont val="Calibri"/>
        <family val="2"/>
      </rPr>
      <t>connections</t>
    </r>
    <r>
      <rPr>
        <sz val="11"/>
        <rFont val="Calibri"/>
        <family val="2"/>
      </rPr>
      <t xml:space="preserve"> to existing plans and requirements</t>
    </r>
  </si>
  <si>
    <t>7) Mark with an X to indicate your level of interest in joining FY20 focus groups to refine the EBF Spending Plan for FY21 and beyond.</t>
  </si>
  <si>
    <r>
      <t>a.</t>
    </r>
    <r>
      <rPr>
        <sz val="7"/>
        <rFont val="Times New Roman"/>
        <family val="1"/>
      </rPr>
      <t xml:space="preserve">       </t>
    </r>
    <r>
      <rPr>
        <sz val="11"/>
        <rFont val="Calibri"/>
        <family val="2"/>
      </rPr>
      <t>Definitely interested</t>
    </r>
  </si>
  <si>
    <r>
      <t>b.</t>
    </r>
    <r>
      <rPr>
        <sz val="7"/>
        <rFont val="Times New Roman"/>
        <family val="1"/>
      </rPr>
      <t xml:space="preserve">       </t>
    </r>
    <r>
      <rPr>
        <sz val="11"/>
        <rFont val="Calibri"/>
        <family val="2"/>
      </rPr>
      <t>Possibly interested</t>
    </r>
  </si>
  <si>
    <r>
      <t>c.</t>
    </r>
    <r>
      <rPr>
        <sz val="7"/>
        <rFont val="Times New Roman"/>
        <family val="1"/>
      </rPr>
      <t xml:space="preserve">       </t>
    </r>
    <r>
      <rPr>
        <sz val="11"/>
        <rFont val="Calibri"/>
        <family val="2"/>
      </rPr>
      <t>Not interested</t>
    </r>
  </si>
  <si>
    <t>X</t>
  </si>
  <si>
    <t>Glencoe School District #35</t>
  </si>
  <si>
    <t>05-016-0350-02</t>
  </si>
  <si>
    <t>Cook</t>
  </si>
  <si>
    <t>September</t>
  </si>
  <si>
    <t>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</si>
</sst>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1">
    <numFmt numFmtId="5" formatCode="&quot;$&quot;#,##0_);\(&quot;$&quot;#,##0\)"/>
    <numFmt numFmtId="44" formatCode="_(&quot;$&quot;* #,##0.00_);_(&quot;$&quot;* \(#,##0.00\);_(&quot;$&quot;* &quot;-&quot;??_);_(@_)"/>
    <numFmt numFmtId="164" formatCode="00\-000\-0000\-00"/>
    <numFmt numFmtId="165" formatCode="##\-###\-####\-##"/>
    <numFmt numFmtId="166" formatCode="0."/>
    <numFmt numFmtId="167" formatCode="#"/>
    <numFmt numFmtId="168" formatCode="[$-409]mmmm\ d\,\ yyyy;@"/>
    <numFmt numFmtId="169" formatCode="0#\-###\-####\-##"/>
    <numFmt numFmtId="170" formatCode="mm/dd/yy;@"/>
    <numFmt numFmtId="171" formatCode="0_);[Red]\(0\)"/>
    <numFmt numFmtId="172" formatCode="##."/>
  </numFmts>
  <fonts count="82" x14ac:knownFonts="1">
    <font>
      <sz val="10"/>
      <name val="Arial"/>
    </font>
    <font>
      <sz val="10"/>
      <name val="Arial"/>
      <family val="2"/>
    </font>
    <font>
      <sz val="10"/>
      <name val="MS Sans Serif"/>
      <family val="2"/>
    </font>
    <font>
      <sz val="10"/>
      <name val="Tms Rmn"/>
    </font>
    <font>
      <sz val="8"/>
      <name val="Arial"/>
      <family val="2"/>
    </font>
    <font>
      <u/>
      <sz val="7.5"/>
      <color indexed="12"/>
      <name val="Arial"/>
      <family val="2"/>
    </font>
    <font>
      <b/>
      <sz val="7"/>
      <name val="Arial"/>
      <family val="2"/>
    </font>
    <font>
      <sz val="8"/>
      <color indexed="81"/>
      <name val="Tahoma"/>
      <family val="2"/>
    </font>
    <font>
      <b/>
      <sz val="8"/>
      <color indexed="81"/>
      <name val="Tahoma"/>
      <family val="2"/>
    </font>
    <font>
      <vertAlign val="superscript"/>
      <sz val="10"/>
      <color indexed="81"/>
      <name val="Tahoma"/>
      <family val="2"/>
    </font>
    <font>
      <sz val="10"/>
      <color indexed="81"/>
      <name val="Arial"/>
      <family val="2"/>
    </font>
    <font>
      <sz val="8"/>
      <color indexed="81"/>
      <name val="Arial"/>
      <family val="2"/>
    </font>
    <font>
      <vertAlign val="superscript"/>
      <sz val="10"/>
      <color indexed="81"/>
      <name val="Arial"/>
      <family val="2"/>
    </font>
    <font>
      <vertAlign val="superscript"/>
      <sz val="9"/>
      <color indexed="81"/>
      <name val="Arial"/>
      <family val="2"/>
    </font>
    <font>
      <strike/>
      <sz val="10"/>
      <name val="Arial"/>
      <family val="2"/>
    </font>
    <font>
      <strike/>
      <sz val="8"/>
      <name val="Arial"/>
      <family val="2"/>
    </font>
    <font>
      <u/>
      <sz val="8"/>
      <color indexed="81"/>
      <name val="Tahoma"/>
      <family val="2"/>
    </font>
    <font>
      <sz val="9"/>
      <color indexed="81"/>
      <name val="Tahoma"/>
      <family val="2"/>
    </font>
    <font>
      <sz val="8"/>
      <name val="Calibri"/>
      <family val="2"/>
      <scheme val="minor"/>
    </font>
    <font>
      <sz val="7"/>
      <name val="Calibri"/>
      <family val="2"/>
      <scheme val="minor"/>
    </font>
    <font>
      <b/>
      <sz val="9"/>
      <name val="Calibri"/>
      <family val="2"/>
      <scheme val="minor"/>
    </font>
    <font>
      <b/>
      <sz val="8"/>
      <name val="Calibri"/>
      <family val="2"/>
      <scheme val="minor"/>
    </font>
    <font>
      <sz val="9"/>
      <name val="Calibri"/>
      <family val="2"/>
      <scheme val="minor"/>
    </font>
    <font>
      <sz val="10"/>
      <name val="Calibri"/>
      <family val="2"/>
      <scheme val="minor"/>
    </font>
    <font>
      <vertAlign val="superscript"/>
      <sz val="10"/>
      <name val="Calibri"/>
      <family val="2"/>
      <scheme val="minor"/>
    </font>
    <font>
      <vertAlign val="superscript"/>
      <sz val="9"/>
      <name val="Calibri"/>
      <family val="2"/>
      <scheme val="minor"/>
    </font>
    <font>
      <sz val="12"/>
      <name val="Calibri"/>
      <family val="2"/>
      <scheme val="minor"/>
    </font>
    <font>
      <strike/>
      <sz val="9"/>
      <name val="Calibri"/>
      <family val="2"/>
      <scheme val="minor"/>
    </font>
    <font>
      <b/>
      <u/>
      <sz val="9"/>
      <name val="Calibri"/>
      <family val="2"/>
      <scheme val="minor"/>
    </font>
    <font>
      <b/>
      <sz val="8"/>
      <color indexed="12"/>
      <name val="Calibri"/>
      <family val="2"/>
      <scheme val="minor"/>
    </font>
    <font>
      <b/>
      <sz val="11"/>
      <name val="Calibri"/>
      <family val="2"/>
      <scheme val="minor"/>
    </font>
    <font>
      <b/>
      <sz val="10"/>
      <name val="Calibri"/>
      <family val="2"/>
      <scheme val="minor"/>
    </font>
    <font>
      <sz val="11"/>
      <name val="Calibri"/>
      <family val="2"/>
      <scheme val="minor"/>
    </font>
    <font>
      <sz val="10"/>
      <color indexed="12"/>
      <name val="Calibri"/>
      <family val="2"/>
      <scheme val="minor"/>
    </font>
    <font>
      <b/>
      <i/>
      <sz val="9"/>
      <name val="Calibri"/>
      <family val="2"/>
      <scheme val="minor"/>
    </font>
    <font>
      <b/>
      <sz val="12"/>
      <name val="Calibri"/>
      <family val="2"/>
      <scheme val="minor"/>
    </font>
    <font>
      <i/>
      <sz val="8"/>
      <name val="Calibri"/>
      <family val="2"/>
      <scheme val="minor"/>
    </font>
    <font>
      <b/>
      <i/>
      <sz val="10"/>
      <color indexed="10"/>
      <name val="Calibri"/>
      <family val="2"/>
      <scheme val="minor"/>
    </font>
    <font>
      <i/>
      <sz val="9"/>
      <name val="Calibri"/>
      <family val="2"/>
      <scheme val="minor"/>
    </font>
    <font>
      <i/>
      <sz val="9"/>
      <color indexed="10"/>
      <name val="Calibri"/>
      <family val="2"/>
      <scheme val="minor"/>
    </font>
    <font>
      <u/>
      <sz val="7.5"/>
      <color indexed="12"/>
      <name val="Calibri"/>
      <family val="2"/>
      <scheme val="minor"/>
    </font>
    <font>
      <b/>
      <i/>
      <sz val="9"/>
      <color indexed="10"/>
      <name val="Calibri"/>
      <family val="2"/>
      <scheme val="minor"/>
    </font>
    <font>
      <b/>
      <vertAlign val="superscript"/>
      <sz val="8"/>
      <name val="Calibri"/>
      <family val="2"/>
      <scheme val="minor"/>
    </font>
    <font>
      <b/>
      <vertAlign val="superscript"/>
      <sz val="10"/>
      <name val="Calibri"/>
      <family val="2"/>
      <scheme val="minor"/>
    </font>
    <font>
      <b/>
      <vertAlign val="superscript"/>
      <sz val="9"/>
      <name val="Calibri"/>
      <family val="2"/>
      <scheme val="minor"/>
    </font>
    <font>
      <b/>
      <i/>
      <sz val="8"/>
      <name val="Calibri"/>
      <family val="2"/>
      <scheme val="minor"/>
    </font>
    <font>
      <b/>
      <sz val="11"/>
      <color indexed="10"/>
      <name val="Calibri"/>
      <family val="2"/>
      <scheme val="minor"/>
    </font>
    <font>
      <i/>
      <sz val="10"/>
      <name val="Calibri"/>
      <family val="2"/>
      <scheme val="minor"/>
    </font>
    <font>
      <b/>
      <sz val="10"/>
      <color indexed="12"/>
      <name val="Calibri"/>
      <family val="2"/>
      <scheme val="minor"/>
    </font>
    <font>
      <b/>
      <i/>
      <sz val="10"/>
      <name val="Calibri"/>
      <family val="2"/>
      <scheme val="minor"/>
    </font>
    <font>
      <b/>
      <i/>
      <sz val="12"/>
      <name val="Calibri"/>
      <family val="2"/>
      <scheme val="minor"/>
    </font>
    <font>
      <b/>
      <i/>
      <sz val="11"/>
      <name val="Calibri"/>
      <family val="2"/>
      <scheme val="minor"/>
    </font>
    <font>
      <b/>
      <sz val="10"/>
      <color indexed="10"/>
      <name val="Calibri"/>
      <family val="2"/>
      <scheme val="minor"/>
    </font>
    <font>
      <b/>
      <i/>
      <u/>
      <sz val="9"/>
      <name val="Calibri"/>
      <family val="2"/>
      <scheme val="minor"/>
    </font>
    <font>
      <b/>
      <i/>
      <u/>
      <sz val="8"/>
      <name val="Calibri"/>
      <family val="2"/>
      <scheme val="minor"/>
    </font>
    <font>
      <i/>
      <u/>
      <sz val="8"/>
      <color indexed="12"/>
      <name val="Calibri"/>
      <family val="2"/>
      <scheme val="minor"/>
    </font>
    <font>
      <b/>
      <sz val="10"/>
      <color indexed="16"/>
      <name val="Calibri"/>
      <family val="2"/>
      <scheme val="minor"/>
    </font>
    <font>
      <b/>
      <sz val="9"/>
      <color indexed="10"/>
      <name val="Calibri"/>
      <family val="2"/>
      <scheme val="minor"/>
    </font>
    <font>
      <b/>
      <sz val="9"/>
      <color indexed="16"/>
      <name val="Calibri"/>
      <family val="2"/>
      <scheme val="minor"/>
    </font>
    <font>
      <b/>
      <sz val="9"/>
      <color theme="5" tint="-0.249977111117893"/>
      <name val="Calibri"/>
      <family val="2"/>
      <scheme val="minor"/>
    </font>
    <font>
      <b/>
      <sz val="9"/>
      <color rgb="FFC00000"/>
      <name val="Calibri"/>
      <family val="2"/>
      <scheme val="minor"/>
    </font>
    <font>
      <sz val="9"/>
      <color indexed="10"/>
      <name val="Calibri"/>
      <family val="2"/>
      <scheme val="minor"/>
    </font>
    <font>
      <i/>
      <sz val="12"/>
      <name val="Calibri"/>
      <family val="2"/>
      <scheme val="minor"/>
    </font>
    <font>
      <u val="double"/>
      <sz val="8"/>
      <name val="Calibri"/>
      <family val="2"/>
      <scheme val="minor"/>
    </font>
    <font>
      <b/>
      <i/>
      <sz val="14"/>
      <name val="Calibri"/>
      <family val="2"/>
      <scheme val="minor"/>
    </font>
    <font>
      <b/>
      <i/>
      <sz val="14"/>
      <color theme="5"/>
      <name val="Calibri"/>
      <family val="2"/>
      <scheme val="minor"/>
    </font>
    <font>
      <b/>
      <i/>
      <sz val="11"/>
      <color theme="5"/>
      <name val="Calibri"/>
      <family val="2"/>
      <scheme val="minor"/>
    </font>
    <font>
      <b/>
      <i/>
      <u/>
      <sz val="11"/>
      <color theme="5"/>
      <name val="Calibri"/>
      <family val="2"/>
      <scheme val="minor"/>
    </font>
    <font>
      <b/>
      <i/>
      <u/>
      <sz val="11"/>
      <name val="Calibri"/>
      <family val="2"/>
      <scheme val="minor"/>
    </font>
    <font>
      <b/>
      <i/>
      <u/>
      <sz val="11"/>
      <color rgb="FFFF0000"/>
      <name val="Calibri"/>
      <family val="2"/>
      <scheme val="minor"/>
    </font>
    <font>
      <i/>
      <sz val="11"/>
      <name val="Calibri"/>
      <family val="2"/>
      <scheme val="minor"/>
    </font>
    <font>
      <i/>
      <u/>
      <sz val="11"/>
      <name val="Calibri"/>
      <family val="2"/>
      <scheme val="minor"/>
    </font>
    <font>
      <sz val="11"/>
      <name val="Calibri"/>
      <family val="2"/>
    </font>
    <font>
      <u/>
      <sz val="11"/>
      <name val="Calibri"/>
      <family val="2"/>
    </font>
    <font>
      <sz val="11"/>
      <color rgb="FF000000"/>
      <name val="Calibri"/>
      <family val="2"/>
    </font>
    <font>
      <b/>
      <u/>
      <sz val="11"/>
      <name val="Calibri"/>
      <family val="2"/>
      <scheme val="minor"/>
    </font>
    <font>
      <b/>
      <sz val="11"/>
      <name val="Calibri"/>
      <family val="2"/>
    </font>
    <font>
      <i/>
      <sz val="10"/>
      <name val="Arial"/>
      <family val="2"/>
    </font>
    <font>
      <u/>
      <sz val="10"/>
      <name val="Arial"/>
      <family val="2"/>
    </font>
    <font>
      <sz val="7"/>
      <name val="Times New Roman"/>
      <family val="1"/>
    </font>
    <font>
      <u/>
      <sz val="11"/>
      <color rgb="FF000000"/>
      <name val="Calibri"/>
      <family val="2"/>
    </font>
    <font>
      <b/>
      <i/>
      <sz val="11"/>
      <name val="Calibri"/>
      <family val="2"/>
    </font>
  </fonts>
  <fills count="21">
    <fill>
      <patternFill patternType="none"/>
    </fill>
    <fill>
      <patternFill patternType="gray125"/>
    </fill>
    <fill>
      <patternFill patternType="solid">
        <fgColor indexed="44"/>
        <bgColor indexed="64"/>
      </patternFill>
    </fill>
    <fill>
      <patternFill patternType="solid">
        <fgColor indexed="47"/>
        <bgColor indexed="64"/>
      </patternFill>
    </fill>
    <fill>
      <patternFill patternType="solid">
        <fgColor indexed="26"/>
        <bgColor indexed="64"/>
      </patternFill>
    </fill>
    <fill>
      <patternFill patternType="solid">
        <fgColor indexed="24"/>
        <bgColor indexed="64"/>
      </patternFill>
    </fill>
    <fill>
      <patternFill patternType="solid">
        <fgColor indexed="9"/>
        <bgColor indexed="64"/>
      </patternFill>
    </fill>
    <fill>
      <patternFill patternType="solid">
        <fgColor indexed="28"/>
        <bgColor indexed="64"/>
      </patternFill>
    </fill>
    <fill>
      <patternFill patternType="solid">
        <fgColor indexed="8"/>
        <bgColor indexed="64"/>
      </patternFill>
    </fill>
    <fill>
      <patternFill patternType="solid">
        <fgColor indexed="46"/>
        <bgColor indexed="64"/>
      </patternFill>
    </fill>
    <fill>
      <patternFill patternType="solid">
        <fgColor rgb="FFFFFFCC"/>
        <bgColor indexed="64"/>
      </patternFill>
    </fill>
    <fill>
      <patternFill patternType="solid">
        <fgColor theme="9" tint="0.59999389629810485"/>
        <bgColor indexed="64"/>
      </patternFill>
    </fill>
    <fill>
      <patternFill patternType="solid">
        <fgColor rgb="FFA6CAF0"/>
        <bgColor indexed="64"/>
      </patternFill>
    </fill>
    <fill>
      <patternFill patternType="solid">
        <fgColor rgb="FFA6CAF0"/>
        <bgColor indexed="44"/>
      </patternFill>
    </fill>
    <fill>
      <patternFill patternType="solid">
        <fgColor theme="0" tint="-0.249977111117893"/>
        <bgColor indexed="64"/>
      </patternFill>
    </fill>
    <fill>
      <patternFill patternType="solid">
        <fgColor theme="0" tint="-0.14999847407452621"/>
        <bgColor indexed="64"/>
      </patternFill>
    </fill>
    <fill>
      <patternFill patternType="solid">
        <fgColor rgb="FFFCD8BA"/>
        <bgColor indexed="64"/>
      </patternFill>
    </fill>
    <fill>
      <patternFill patternType="solid">
        <fgColor theme="4" tint="0.79998168889431442"/>
        <bgColor indexed="64"/>
      </patternFill>
    </fill>
    <fill>
      <patternFill patternType="solid">
        <fgColor rgb="FFFFFF00"/>
        <bgColor indexed="64"/>
      </patternFill>
    </fill>
    <fill>
      <patternFill patternType="solid">
        <fgColor theme="2" tint="-9.9978637043366805E-2"/>
        <bgColor indexed="64"/>
      </patternFill>
    </fill>
    <fill>
      <patternFill patternType="solid">
        <fgColor theme="6" tint="0.79998168889431442"/>
        <bgColor indexed="64"/>
      </patternFill>
    </fill>
  </fills>
  <borders count="130">
    <border>
      <left/>
      <right/>
      <top/>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55"/>
      </left>
      <right style="thin">
        <color indexed="55"/>
      </right>
      <top style="thin">
        <color indexed="55"/>
      </top>
      <bottom/>
      <diagonal/>
    </border>
    <border>
      <left style="thin">
        <color indexed="55"/>
      </left>
      <right style="thin">
        <color indexed="55"/>
      </right>
      <top/>
      <bottom style="thin">
        <color indexed="55"/>
      </bottom>
      <diagonal/>
    </border>
    <border>
      <left/>
      <right/>
      <top style="thin">
        <color indexed="55"/>
      </top>
      <bottom/>
      <diagonal/>
    </border>
    <border>
      <left style="thin">
        <color indexed="23"/>
      </left>
      <right/>
      <top style="thin">
        <color indexed="23"/>
      </top>
      <bottom style="thin">
        <color indexed="23"/>
      </bottom>
      <diagonal/>
    </border>
    <border>
      <left style="thin">
        <color indexed="23"/>
      </left>
      <right/>
      <top style="thin">
        <color indexed="23"/>
      </top>
      <bottom style="thin">
        <color indexed="55"/>
      </bottom>
      <diagonal/>
    </border>
    <border>
      <left style="thin">
        <color indexed="55"/>
      </left>
      <right/>
      <top style="thin">
        <color indexed="55"/>
      </top>
      <bottom style="thin">
        <color indexed="55"/>
      </bottom>
      <diagonal/>
    </border>
    <border>
      <left style="thin">
        <color indexed="55"/>
      </left>
      <right style="thin">
        <color indexed="55"/>
      </right>
      <top/>
      <bottom/>
      <diagonal/>
    </border>
    <border>
      <left style="thin">
        <color indexed="55"/>
      </left>
      <right style="thin">
        <color indexed="55"/>
      </right>
      <top style="double">
        <color indexed="55"/>
      </top>
      <bottom/>
      <diagonal/>
    </border>
    <border>
      <left style="thin">
        <color indexed="55"/>
      </left>
      <right style="thin">
        <color indexed="55"/>
      </right>
      <top style="double">
        <color indexed="55"/>
      </top>
      <bottom style="double">
        <color indexed="55"/>
      </bottom>
      <diagonal/>
    </border>
    <border>
      <left/>
      <right style="thin">
        <color indexed="55"/>
      </right>
      <top style="double">
        <color indexed="55"/>
      </top>
      <bottom/>
      <diagonal/>
    </border>
    <border>
      <left style="thin">
        <color indexed="55"/>
      </left>
      <right/>
      <top/>
      <bottom/>
      <diagonal/>
    </border>
    <border>
      <left/>
      <right style="thin">
        <color indexed="55"/>
      </right>
      <top/>
      <bottom/>
      <diagonal/>
    </border>
    <border>
      <left style="thin">
        <color indexed="55"/>
      </left>
      <right/>
      <top/>
      <bottom style="thin">
        <color indexed="55"/>
      </bottom>
      <diagonal/>
    </border>
    <border>
      <left style="thin">
        <color indexed="55"/>
      </left>
      <right style="thin">
        <color indexed="55"/>
      </right>
      <top style="thin">
        <color indexed="55"/>
      </top>
      <bottom style="thin">
        <color indexed="55"/>
      </bottom>
      <diagonal/>
    </border>
    <border>
      <left/>
      <right style="thin">
        <color indexed="55"/>
      </right>
      <top style="thin">
        <color indexed="55"/>
      </top>
      <bottom style="thin">
        <color indexed="55"/>
      </bottom>
      <diagonal/>
    </border>
    <border>
      <left style="thin">
        <color indexed="55"/>
      </left>
      <right style="thin">
        <color indexed="23"/>
      </right>
      <top/>
      <bottom/>
      <diagonal/>
    </border>
    <border>
      <left style="thin">
        <color indexed="23"/>
      </left>
      <right style="thin">
        <color indexed="23"/>
      </right>
      <top/>
      <bottom/>
      <diagonal/>
    </border>
    <border>
      <left style="thin">
        <color indexed="55"/>
      </left>
      <right style="thin">
        <color indexed="23"/>
      </right>
      <top style="thin">
        <color indexed="23"/>
      </top>
      <bottom style="thin">
        <color indexed="23"/>
      </bottom>
      <diagonal/>
    </border>
    <border>
      <left style="thin">
        <color indexed="55"/>
      </left>
      <right style="thin">
        <color indexed="55"/>
      </right>
      <top style="thin">
        <color indexed="55"/>
      </top>
      <bottom style="double">
        <color indexed="55"/>
      </bottom>
      <diagonal/>
    </border>
    <border>
      <left style="thin">
        <color indexed="55"/>
      </left>
      <right style="thin">
        <color indexed="55"/>
      </right>
      <top style="double">
        <color indexed="55"/>
      </top>
      <bottom style="thin">
        <color indexed="55"/>
      </bottom>
      <diagonal/>
    </border>
    <border>
      <left style="thin">
        <color indexed="55"/>
      </left>
      <right/>
      <top style="double">
        <color indexed="55"/>
      </top>
      <bottom style="thin">
        <color indexed="55"/>
      </bottom>
      <diagonal/>
    </border>
    <border>
      <left style="thin">
        <color indexed="55"/>
      </left>
      <right/>
      <top style="double">
        <color indexed="55"/>
      </top>
      <bottom/>
      <diagonal/>
    </border>
    <border>
      <left style="thin">
        <color indexed="55"/>
      </left>
      <right style="thin">
        <color indexed="55"/>
      </right>
      <top/>
      <bottom style="double">
        <color indexed="55"/>
      </bottom>
      <diagonal/>
    </border>
    <border>
      <left style="thin">
        <color indexed="55"/>
      </left>
      <right/>
      <top style="double">
        <color indexed="55"/>
      </top>
      <bottom style="double">
        <color indexed="55"/>
      </bottom>
      <diagonal/>
    </border>
    <border>
      <left/>
      <right/>
      <top style="thin">
        <color indexed="55"/>
      </top>
      <bottom style="thin">
        <color indexed="55"/>
      </bottom>
      <diagonal/>
    </border>
    <border>
      <left/>
      <right/>
      <top style="thin">
        <color indexed="55"/>
      </top>
      <bottom style="double">
        <color indexed="55"/>
      </bottom>
      <diagonal/>
    </border>
    <border>
      <left/>
      <right/>
      <top/>
      <bottom style="double">
        <color indexed="55"/>
      </bottom>
      <diagonal/>
    </border>
    <border>
      <left style="thin">
        <color indexed="55"/>
      </left>
      <right/>
      <top style="thin">
        <color indexed="55"/>
      </top>
      <bottom style="double">
        <color indexed="55"/>
      </bottom>
      <diagonal/>
    </border>
    <border>
      <left style="thin">
        <color indexed="22"/>
      </left>
      <right/>
      <top style="thin">
        <color indexed="22"/>
      </top>
      <bottom/>
      <diagonal/>
    </border>
    <border>
      <left/>
      <right/>
      <top style="thin">
        <color indexed="22"/>
      </top>
      <bottom/>
      <diagonal/>
    </border>
    <border>
      <left style="thin">
        <color indexed="22"/>
      </left>
      <right style="thin">
        <color indexed="22"/>
      </right>
      <top style="thin">
        <color indexed="22"/>
      </top>
      <bottom/>
      <diagonal/>
    </border>
    <border>
      <left style="thin">
        <color indexed="22"/>
      </left>
      <right/>
      <top/>
      <bottom/>
      <diagonal/>
    </border>
    <border>
      <left style="thin">
        <color indexed="22"/>
      </left>
      <right style="thin">
        <color indexed="22"/>
      </right>
      <top/>
      <bottom/>
      <diagonal/>
    </border>
    <border>
      <left/>
      <right style="thin">
        <color indexed="22"/>
      </right>
      <top style="thin">
        <color indexed="22"/>
      </top>
      <bottom/>
      <diagonal/>
    </border>
    <border>
      <left style="thin">
        <color indexed="22"/>
      </left>
      <right/>
      <top/>
      <bottom style="thin">
        <color indexed="22"/>
      </bottom>
      <diagonal/>
    </border>
    <border>
      <left/>
      <right/>
      <top/>
      <bottom style="thin">
        <color indexed="22"/>
      </bottom>
      <diagonal/>
    </border>
    <border>
      <left/>
      <right style="thin">
        <color indexed="22"/>
      </right>
      <top/>
      <bottom style="thin">
        <color indexed="22"/>
      </bottom>
      <diagonal/>
    </border>
    <border>
      <left style="thin">
        <color indexed="22"/>
      </left>
      <right style="thin">
        <color indexed="22"/>
      </right>
      <top/>
      <bottom style="thin">
        <color indexed="22"/>
      </bottom>
      <diagonal/>
    </border>
    <border>
      <left style="thin">
        <color indexed="22"/>
      </left>
      <right/>
      <top style="thin">
        <color indexed="22"/>
      </top>
      <bottom style="thin">
        <color indexed="22"/>
      </bottom>
      <diagonal/>
    </border>
    <border>
      <left/>
      <right/>
      <top style="thin">
        <color indexed="22"/>
      </top>
      <bottom style="thin">
        <color indexed="22"/>
      </bottom>
      <diagonal/>
    </border>
    <border>
      <left/>
      <right style="thin">
        <color indexed="22"/>
      </right>
      <top style="thin">
        <color indexed="22"/>
      </top>
      <bottom style="thin">
        <color indexed="22"/>
      </bottom>
      <diagonal/>
    </border>
    <border>
      <left/>
      <right/>
      <top/>
      <bottom style="dashDot">
        <color auto="1"/>
      </bottom>
      <diagonal/>
    </border>
    <border>
      <left style="thin">
        <color indexed="22"/>
      </left>
      <right style="thin">
        <color indexed="22"/>
      </right>
      <top style="double">
        <color indexed="22"/>
      </top>
      <bottom style="thin">
        <color indexed="22"/>
      </bottom>
      <diagonal/>
    </border>
    <border>
      <left/>
      <right/>
      <top/>
      <bottom style="dashDot">
        <color indexed="55"/>
      </bottom>
      <diagonal/>
    </border>
    <border>
      <left/>
      <right/>
      <top/>
      <bottom style="thin">
        <color indexed="55"/>
      </bottom>
      <diagonal/>
    </border>
    <border>
      <left/>
      <right/>
      <top style="medium">
        <color indexed="55"/>
      </top>
      <bottom style="double">
        <color indexed="55"/>
      </bottom>
      <diagonal/>
    </border>
    <border>
      <left/>
      <right/>
      <top style="double">
        <color indexed="55"/>
      </top>
      <bottom/>
      <diagonal/>
    </border>
    <border>
      <left/>
      <right style="thin">
        <color indexed="55"/>
      </right>
      <top style="thin">
        <color indexed="55"/>
      </top>
      <bottom/>
      <diagonal/>
    </border>
    <border>
      <left/>
      <right style="thin">
        <color indexed="55"/>
      </right>
      <top/>
      <bottom style="thin">
        <color indexed="55"/>
      </bottom>
      <diagonal/>
    </border>
    <border>
      <left style="thin">
        <color indexed="55"/>
      </left>
      <right/>
      <top style="thin">
        <color indexed="55"/>
      </top>
      <bottom/>
      <diagonal/>
    </border>
    <border>
      <left style="thin">
        <color indexed="22"/>
      </left>
      <right style="thin">
        <color indexed="22"/>
      </right>
      <top style="thin">
        <color indexed="22"/>
      </top>
      <bottom style="double">
        <color indexed="22"/>
      </bottom>
      <diagonal/>
    </border>
    <border>
      <left/>
      <right style="thin">
        <color indexed="55"/>
      </right>
      <top style="thin">
        <color indexed="55"/>
      </top>
      <bottom style="double">
        <color indexed="55"/>
      </bottom>
      <diagonal/>
    </border>
    <border>
      <left style="thin">
        <color indexed="22"/>
      </left>
      <right style="thin">
        <color indexed="22"/>
      </right>
      <top style="thin">
        <color indexed="22"/>
      </top>
      <bottom style="medium">
        <color indexed="23"/>
      </bottom>
      <diagonal/>
    </border>
    <border>
      <left style="thin">
        <color indexed="23"/>
      </left>
      <right style="thin">
        <color indexed="55"/>
      </right>
      <top style="thin">
        <color indexed="23"/>
      </top>
      <bottom style="thin">
        <color indexed="23"/>
      </bottom>
      <diagonal/>
    </border>
    <border>
      <left/>
      <right style="thin">
        <color indexed="23"/>
      </right>
      <top style="thin">
        <color indexed="23"/>
      </top>
      <bottom style="thin">
        <color indexed="55"/>
      </bottom>
      <diagonal/>
    </border>
    <border>
      <left style="thin">
        <color indexed="23"/>
      </left>
      <right style="thin">
        <color indexed="23"/>
      </right>
      <top style="thin">
        <color indexed="23"/>
      </top>
      <bottom/>
      <diagonal/>
    </border>
    <border>
      <left/>
      <right style="thin">
        <color indexed="23"/>
      </right>
      <top style="thin">
        <color indexed="23"/>
      </top>
      <bottom/>
      <diagonal/>
    </border>
    <border>
      <left/>
      <right style="thin">
        <color indexed="23"/>
      </right>
      <top/>
      <bottom/>
      <diagonal/>
    </border>
    <border>
      <left style="thin">
        <color indexed="23"/>
      </left>
      <right style="thin">
        <color indexed="23"/>
      </right>
      <top/>
      <bottom style="thin">
        <color indexed="55"/>
      </bottom>
      <diagonal/>
    </border>
    <border>
      <left/>
      <right style="thin">
        <color indexed="23"/>
      </right>
      <top/>
      <bottom style="thin">
        <color indexed="55"/>
      </bottom>
      <diagonal/>
    </border>
    <border>
      <left style="thin">
        <color indexed="55"/>
      </left>
      <right style="thin">
        <color indexed="23"/>
      </right>
      <top style="thin">
        <color indexed="23"/>
      </top>
      <bottom/>
      <diagonal/>
    </border>
    <border>
      <left style="thin">
        <color indexed="55"/>
      </left>
      <right style="thin">
        <color indexed="23"/>
      </right>
      <top/>
      <bottom style="thin">
        <color indexed="55"/>
      </bottom>
      <diagonal/>
    </border>
    <border>
      <left style="thin">
        <color indexed="55"/>
      </left>
      <right/>
      <top/>
      <bottom style="double">
        <color indexed="55"/>
      </bottom>
      <diagonal/>
    </border>
    <border>
      <left/>
      <right style="thin">
        <color indexed="55"/>
      </right>
      <top style="thin">
        <color indexed="23"/>
      </top>
      <bottom style="thin">
        <color indexed="23"/>
      </bottom>
      <diagonal/>
    </border>
    <border>
      <left/>
      <right/>
      <top style="thin">
        <color indexed="23"/>
      </top>
      <bottom/>
      <diagonal/>
    </border>
    <border>
      <left/>
      <right style="thin">
        <color indexed="55"/>
      </right>
      <top style="double">
        <color indexed="55"/>
      </top>
      <bottom style="thin">
        <color indexed="55"/>
      </bottom>
      <diagonal/>
    </border>
    <border>
      <left/>
      <right style="thin">
        <color indexed="22"/>
      </right>
      <top/>
      <bottom/>
      <diagonal/>
    </border>
    <border>
      <left/>
      <right style="thin">
        <color indexed="55"/>
      </right>
      <top/>
      <bottom style="double">
        <color indexed="55"/>
      </bottom>
      <diagonal/>
    </border>
    <border>
      <left/>
      <right style="thin">
        <color indexed="55"/>
      </right>
      <top style="double">
        <color indexed="55"/>
      </top>
      <bottom style="double">
        <color indexed="55"/>
      </bottom>
      <diagonal/>
    </border>
    <border>
      <left/>
      <right/>
      <top/>
      <bottom style="thin">
        <color indexed="23"/>
      </bottom>
      <diagonal/>
    </border>
    <border>
      <left/>
      <right/>
      <top style="thin">
        <color indexed="23"/>
      </top>
      <bottom style="thin">
        <color indexed="23"/>
      </bottom>
      <diagonal/>
    </border>
    <border>
      <left/>
      <right style="thin">
        <color indexed="23"/>
      </right>
      <top style="thin">
        <color indexed="23"/>
      </top>
      <bottom style="thin">
        <color indexed="23"/>
      </bottom>
      <diagonal/>
    </border>
    <border>
      <left/>
      <right/>
      <top style="double">
        <color indexed="55"/>
      </top>
      <bottom style="thin">
        <color indexed="55"/>
      </bottom>
      <diagonal/>
    </border>
    <border>
      <left/>
      <right/>
      <top style="medium">
        <color indexed="23"/>
      </top>
      <bottom style="double">
        <color indexed="23"/>
      </bottom>
      <diagonal/>
    </border>
    <border>
      <left style="thin">
        <color indexed="23"/>
      </left>
      <right/>
      <top style="thin">
        <color indexed="23"/>
      </top>
      <bottom/>
      <diagonal/>
    </border>
    <border>
      <left style="thin">
        <color indexed="23"/>
      </left>
      <right style="thin">
        <color indexed="23"/>
      </right>
      <top/>
      <bottom style="thin">
        <color indexed="23"/>
      </bottom>
      <diagonal/>
    </border>
    <border>
      <left style="thin">
        <color indexed="23"/>
      </left>
      <right style="thin">
        <color indexed="55"/>
      </right>
      <top style="thin">
        <color indexed="23"/>
      </top>
      <bottom style="thin">
        <color indexed="55"/>
      </bottom>
      <diagonal/>
    </border>
    <border>
      <left/>
      <right/>
      <top style="double">
        <color indexed="23"/>
      </top>
      <bottom style="thin">
        <color indexed="23"/>
      </bottom>
      <diagonal/>
    </border>
    <border>
      <left/>
      <right/>
      <top style="double">
        <color indexed="23"/>
      </top>
      <bottom/>
      <diagonal/>
    </border>
    <border>
      <left style="double">
        <color indexed="55"/>
      </left>
      <right/>
      <top style="double">
        <color indexed="55"/>
      </top>
      <bottom style="double">
        <color indexed="55"/>
      </bottom>
      <diagonal/>
    </border>
    <border>
      <left/>
      <right/>
      <top style="double">
        <color indexed="55"/>
      </top>
      <bottom style="double">
        <color indexed="55"/>
      </bottom>
      <diagonal/>
    </border>
    <border>
      <left style="thin">
        <color indexed="55"/>
      </left>
      <right style="double">
        <color indexed="55"/>
      </right>
      <top style="double">
        <color indexed="55"/>
      </top>
      <bottom style="double">
        <color indexed="55"/>
      </bottom>
      <diagonal/>
    </border>
    <border>
      <left style="thin">
        <color indexed="23"/>
      </left>
      <right/>
      <top/>
      <bottom style="thin">
        <color indexed="23"/>
      </bottom>
      <diagonal/>
    </border>
    <border>
      <left/>
      <right/>
      <top/>
      <bottom style="thin">
        <color indexed="18"/>
      </bottom>
      <diagonal/>
    </border>
    <border>
      <left/>
      <right/>
      <top style="thin">
        <color indexed="18"/>
      </top>
      <bottom/>
      <diagonal/>
    </border>
    <border>
      <left style="thin">
        <color indexed="18"/>
      </left>
      <right/>
      <top style="thin">
        <color indexed="18"/>
      </top>
      <bottom/>
      <diagonal/>
    </border>
    <border>
      <left/>
      <right style="thin">
        <color indexed="18"/>
      </right>
      <top style="thin">
        <color indexed="18"/>
      </top>
      <bottom/>
      <diagonal/>
    </border>
    <border>
      <left style="thin">
        <color indexed="18"/>
      </left>
      <right/>
      <top/>
      <bottom/>
      <diagonal/>
    </border>
    <border>
      <left/>
      <right style="thin">
        <color indexed="18"/>
      </right>
      <top/>
      <bottom/>
      <diagonal/>
    </border>
    <border>
      <left style="thin">
        <color indexed="18"/>
      </left>
      <right/>
      <top/>
      <bottom style="thin">
        <color indexed="18"/>
      </bottom>
      <diagonal/>
    </border>
    <border>
      <left/>
      <right style="thin">
        <color indexed="18"/>
      </right>
      <top/>
      <bottom style="thin">
        <color indexed="18"/>
      </bottom>
      <diagonal/>
    </border>
    <border>
      <left style="dotted">
        <color indexed="48"/>
      </left>
      <right/>
      <top style="double">
        <color indexed="55"/>
      </top>
      <bottom style="dotted">
        <color indexed="48"/>
      </bottom>
      <diagonal/>
    </border>
    <border>
      <left/>
      <right/>
      <top style="double">
        <color indexed="55"/>
      </top>
      <bottom style="dotted">
        <color indexed="48"/>
      </bottom>
      <diagonal/>
    </border>
    <border>
      <left/>
      <right style="dotted">
        <color indexed="48"/>
      </right>
      <top style="double">
        <color indexed="55"/>
      </top>
      <bottom style="dotted">
        <color indexed="48"/>
      </bottom>
      <diagonal/>
    </border>
    <border>
      <left style="thin">
        <color indexed="55"/>
      </left>
      <right style="thin">
        <color auto="1"/>
      </right>
      <top style="double">
        <color indexed="55"/>
      </top>
      <bottom style="double">
        <color indexed="55"/>
      </bottom>
      <diagonal/>
    </border>
    <border>
      <left style="thin">
        <color auto="1"/>
      </left>
      <right style="thin">
        <color indexed="55"/>
      </right>
      <top style="double">
        <color indexed="55"/>
      </top>
      <bottom style="double">
        <color indexed="55"/>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thin">
        <color indexed="55"/>
      </left>
      <right style="thin">
        <color indexed="55"/>
      </right>
      <top style="double">
        <color indexed="55"/>
      </top>
      <bottom style="thin">
        <color indexed="23"/>
      </bottom>
      <diagonal/>
    </border>
    <border>
      <left style="thin">
        <color theme="0" tint="-0.24994659260841701"/>
      </left>
      <right/>
      <top style="thin">
        <color theme="0" tint="-0.24994659260841701"/>
      </top>
      <bottom style="thin">
        <color theme="0" tint="-0.24994659260841701"/>
      </bottom>
      <diagonal/>
    </border>
    <border>
      <left/>
      <right/>
      <top style="thin">
        <color theme="0" tint="-0.24994659260841701"/>
      </top>
      <bottom style="thin">
        <color theme="0" tint="-0.24994659260841701"/>
      </bottom>
      <diagonal/>
    </border>
    <border>
      <left/>
      <right style="thin">
        <color theme="0" tint="-0.24994659260841701"/>
      </right>
      <top style="thin">
        <color theme="0" tint="-0.24994659260841701"/>
      </top>
      <bottom style="thin">
        <color theme="0" tint="-0.24994659260841701"/>
      </bottom>
      <diagonal/>
    </border>
    <border>
      <left/>
      <right style="thin">
        <color theme="0" tint="-0.24994659260841701"/>
      </right>
      <top style="thin">
        <color theme="0" tint="-0.24994659260841701"/>
      </top>
      <bottom/>
      <diagonal/>
    </border>
    <border>
      <left/>
      <right style="thin">
        <color theme="0" tint="-0.24994659260841701"/>
      </right>
      <top/>
      <bottom style="thin">
        <color indexed="22"/>
      </bottom>
      <diagonal/>
    </border>
    <border>
      <left style="thin">
        <color indexed="55"/>
      </left>
      <right style="thin">
        <color indexed="23"/>
      </right>
      <top/>
      <bottom style="thin">
        <color indexed="23"/>
      </bottom>
      <diagonal/>
    </border>
    <border>
      <left style="thin">
        <color indexed="23"/>
      </left>
      <right style="thin">
        <color indexed="55"/>
      </right>
      <top/>
      <bottom style="thin">
        <color indexed="23"/>
      </bottom>
      <diagonal/>
    </border>
    <border>
      <left/>
      <right/>
      <top/>
      <bottom style="thick">
        <color theme="0" tint="-0.34998626667073579"/>
      </bottom>
      <diagonal/>
    </border>
    <border>
      <left style="thin">
        <color indexed="22"/>
      </left>
      <right style="thin">
        <color indexed="22"/>
      </right>
      <top style="double">
        <color indexed="55"/>
      </top>
      <bottom style="double">
        <color indexed="22"/>
      </bottom>
      <diagonal/>
    </border>
    <border>
      <left/>
      <right style="thin">
        <color indexed="22"/>
      </right>
      <top/>
      <bottom style="thin">
        <color indexed="55"/>
      </bottom>
      <diagonal/>
    </border>
    <border>
      <left/>
      <right/>
      <top/>
      <bottom style="thin">
        <color theme="0" tint="-0.499984740745262"/>
      </bottom>
      <diagonal/>
    </border>
    <border>
      <left/>
      <right/>
      <top style="double">
        <color indexed="55"/>
      </top>
      <bottom style="thin">
        <color indexed="22"/>
      </bottom>
      <diagonal/>
    </border>
    <border>
      <left/>
      <right style="thin">
        <color indexed="22"/>
      </right>
      <top style="double">
        <color indexed="55"/>
      </top>
      <bottom style="thin">
        <color indexed="22"/>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rgb="FF000000"/>
      </left>
      <right style="medium">
        <color rgb="FF000000"/>
      </right>
      <top/>
      <bottom/>
      <diagonal/>
    </border>
    <border>
      <left/>
      <right style="medium">
        <color rgb="FF000000"/>
      </right>
      <top/>
      <bottom/>
      <diagonal/>
    </border>
    <border>
      <left/>
      <right style="thin">
        <color rgb="FF000000"/>
      </right>
      <top/>
      <bottom/>
      <diagonal/>
    </border>
    <border>
      <left/>
      <right style="thin">
        <color auto="1"/>
      </right>
      <top style="thin">
        <color auto="1"/>
      </top>
      <bottom style="thin">
        <color auto="1"/>
      </bottom>
      <diagonal/>
    </border>
    <border>
      <left/>
      <right style="medium">
        <color rgb="FF000000"/>
      </right>
      <top style="thin">
        <color rgb="FF000000"/>
      </top>
      <bottom style="thin">
        <color rgb="FF000000"/>
      </bottom>
      <diagonal/>
    </border>
    <border>
      <left/>
      <right style="thin">
        <color rgb="FF000000"/>
      </right>
      <top style="thin">
        <color rgb="FF000000"/>
      </top>
      <bottom style="thin">
        <color rgb="FF000000"/>
      </bottom>
      <diagonal/>
    </border>
  </borders>
  <cellStyleXfs count="54">
    <xf numFmtId="0" fontId="0" fillId="0" borderId="0"/>
    <xf numFmtId="0" fontId="5" fillId="0" borderId="0" applyNumberFormat="0" applyFill="0" applyBorder="0" applyAlignment="0" applyProtection="0">
      <alignment vertical="top"/>
      <protection locked="0"/>
    </xf>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44" fontId="1" fillId="0" borderId="0" applyFont="0" applyFill="0" applyBorder="0" applyAlignment="0" applyProtection="0"/>
  </cellStyleXfs>
  <cellXfs count="1930">
    <xf numFmtId="0" fontId="0" fillId="0" borderId="0" xfId="0"/>
    <xf numFmtId="0" fontId="0" fillId="0" borderId="0" xfId="0" applyFill="1"/>
    <xf numFmtId="0" fontId="0" fillId="0" borderId="0" xfId="0" applyFill="1" applyProtection="1"/>
    <xf numFmtId="0" fontId="14" fillId="0" borderId="0" xfId="0" applyFont="1"/>
    <xf numFmtId="0" fontId="1" fillId="0" borderId="0" xfId="0" applyFont="1"/>
    <xf numFmtId="0" fontId="4" fillId="0" borderId="0" xfId="0" applyFont="1"/>
    <xf numFmtId="0" fontId="4" fillId="0" borderId="0" xfId="0" applyFont="1" applyProtection="1"/>
    <xf numFmtId="0" fontId="15" fillId="0" borderId="0" xfId="0" applyFont="1" applyProtection="1"/>
    <xf numFmtId="0" fontId="15" fillId="0" borderId="0" xfId="0" applyFont="1" applyProtection="1">
      <protection locked="0"/>
    </xf>
    <xf numFmtId="0" fontId="4" fillId="0" borderId="0" xfId="0" applyFont="1" applyProtection="1">
      <protection locked="0"/>
    </xf>
    <xf numFmtId="0" fontId="15" fillId="0" borderId="0" xfId="0" applyFont="1" applyFill="1" applyProtection="1"/>
    <xf numFmtId="0" fontId="4" fillId="0" borderId="0" xfId="0" applyFont="1" applyFill="1" applyProtection="1"/>
    <xf numFmtId="0" fontId="4" fillId="0" borderId="0" xfId="0" applyNumberFormat="1" applyFont="1" applyProtection="1"/>
    <xf numFmtId="0" fontId="14" fillId="0" borderId="0" xfId="0" applyNumberFormat="1" applyFont="1"/>
    <xf numFmtId="0" fontId="0" fillId="0" borderId="0" xfId="0" applyNumberFormat="1" applyFill="1" applyAlignment="1">
      <alignment horizontal="right"/>
    </xf>
    <xf numFmtId="38" fontId="0" fillId="0" borderId="0" xfId="0" applyNumberFormat="1" applyFill="1" applyAlignment="1">
      <alignment horizontal="right"/>
    </xf>
    <xf numFmtId="0" fontId="1" fillId="0" borderId="0" xfId="0" applyNumberFormat="1" applyFont="1" applyFill="1" applyAlignment="1">
      <alignment horizontal="right"/>
    </xf>
    <xf numFmtId="0" fontId="0" fillId="0" borderId="0" xfId="0" applyNumberFormat="1" applyFill="1" applyAlignment="1">
      <alignment horizontal="left"/>
    </xf>
    <xf numFmtId="0" fontId="4" fillId="0" borderId="0" xfId="0" applyFont="1" applyProtection="1"/>
    <xf numFmtId="0" fontId="18" fillId="0" borderId="5" xfId="51" applyFont="1" applyBorder="1" applyAlignment="1">
      <alignment horizontal="left" vertical="top"/>
    </xf>
    <xf numFmtId="49" fontId="20" fillId="0" borderId="3" xfId="51" applyNumberFormat="1" applyFont="1" applyBorder="1" applyAlignment="1">
      <alignment horizontal="center"/>
    </xf>
    <xf numFmtId="49" fontId="20" fillId="0" borderId="3" xfId="2" applyNumberFormat="1" applyFont="1" applyBorder="1" applyAlignment="1">
      <alignment horizontal="center"/>
    </xf>
    <xf numFmtId="0" fontId="19" fillId="0" borderId="0" xfId="51" applyFont="1" applyAlignment="1">
      <alignment vertical="top"/>
    </xf>
    <xf numFmtId="0" fontId="20" fillId="0" borderId="15" xfId="51" applyFont="1" applyBorder="1" applyAlignment="1">
      <alignment horizontal="center" vertical="top" wrapText="1"/>
    </xf>
    <xf numFmtId="49" fontId="20" fillId="0" borderId="4" xfId="51" applyNumberFormat="1" applyFont="1" applyBorder="1" applyAlignment="1">
      <alignment horizontal="center" vertical="top" wrapText="1"/>
    </xf>
    <xf numFmtId="49" fontId="20" fillId="0" borderId="4" xfId="2" applyNumberFormat="1" applyFont="1" applyBorder="1" applyAlignment="1">
      <alignment horizontal="center" vertical="top" wrapText="1"/>
    </xf>
    <xf numFmtId="0" fontId="18" fillId="0" borderId="0" xfId="51" applyFont="1"/>
    <xf numFmtId="49" fontId="20" fillId="11" borderId="8" xfId="51" applyNumberFormat="1" applyFont="1" applyFill="1" applyBorder="1" applyAlignment="1">
      <alignment horizontal="center" vertical="center"/>
    </xf>
    <xf numFmtId="49" fontId="21" fillId="11" borderId="27" xfId="51" applyNumberFormat="1" applyFont="1" applyFill="1" applyBorder="1" applyAlignment="1">
      <alignment horizontal="center" vertical="center"/>
    </xf>
    <xf numFmtId="38" fontId="22" fillId="11" borderId="5" xfId="51" applyNumberFormat="1" applyFont="1" applyFill="1" applyBorder="1" applyAlignment="1" applyProtection="1">
      <alignment horizontal="right"/>
    </xf>
    <xf numFmtId="38" fontId="22" fillId="11" borderId="5" xfId="2" applyNumberFormat="1" applyFont="1" applyFill="1" applyBorder="1" applyAlignment="1" applyProtection="1">
      <alignment horizontal="right"/>
    </xf>
    <xf numFmtId="38" fontId="22" fillId="11" borderId="50" xfId="2" applyNumberFormat="1" applyFont="1" applyFill="1" applyBorder="1" applyAlignment="1" applyProtection="1">
      <alignment horizontal="right"/>
    </xf>
    <xf numFmtId="0" fontId="19" fillId="0" borderId="0" xfId="51" applyFont="1" applyBorder="1" applyAlignment="1">
      <alignment vertical="top"/>
    </xf>
    <xf numFmtId="0" fontId="21" fillId="13" borderId="16" xfId="0" applyFont="1" applyFill="1" applyBorder="1" applyAlignment="1">
      <alignment horizontal="center" vertical="center" wrapText="1"/>
    </xf>
    <xf numFmtId="38" fontId="22" fillId="3" borderId="8" xfId="51" applyNumberFormat="1" applyFont="1" applyFill="1" applyBorder="1" applyAlignment="1" applyProtection="1">
      <alignment horizontal="right"/>
    </xf>
    <xf numFmtId="38" fontId="22" fillId="3" borderId="27" xfId="51" applyNumberFormat="1" applyFont="1" applyFill="1" applyBorder="1" applyAlignment="1" applyProtection="1">
      <alignment horizontal="right"/>
    </xf>
    <xf numFmtId="38" fontId="22" fillId="3" borderId="27" xfId="2" applyNumberFormat="1" applyFont="1" applyFill="1" applyBorder="1" applyAlignment="1" applyProtection="1">
      <alignment horizontal="right"/>
    </xf>
    <xf numFmtId="38" fontId="22" fillId="3" borderId="17" xfId="2" applyNumberFormat="1" applyFont="1" applyFill="1" applyBorder="1" applyAlignment="1" applyProtection="1">
      <alignment horizontal="right"/>
    </xf>
    <xf numFmtId="38" fontId="22" fillId="0" borderId="16" xfId="51" applyNumberFormat="1" applyFont="1" applyBorder="1" applyAlignment="1" applyProtection="1">
      <alignment horizontal="right"/>
      <protection locked="0"/>
    </xf>
    <xf numFmtId="0" fontId="18" fillId="0" borderId="4" xfId="51" applyFont="1" applyBorder="1" applyAlignment="1">
      <alignment horizontal="center"/>
    </xf>
    <xf numFmtId="38" fontId="22" fillId="0" borderId="16" xfId="51" applyNumberFormat="1" applyFont="1" applyFill="1" applyBorder="1" applyAlignment="1" applyProtection="1">
      <alignment horizontal="right"/>
      <protection locked="0"/>
    </xf>
    <xf numFmtId="38" fontId="22" fillId="0" borderId="4" xfId="51" applyNumberFormat="1" applyFont="1" applyFill="1" applyBorder="1" applyAlignment="1" applyProtection="1">
      <alignment horizontal="right"/>
      <protection locked="0"/>
    </xf>
    <xf numFmtId="38" fontId="22" fillId="3" borderId="9" xfId="51" applyNumberFormat="1" applyFont="1" applyFill="1" applyBorder="1" applyAlignment="1" applyProtection="1">
      <alignment horizontal="right"/>
    </xf>
    <xf numFmtId="38" fontId="22" fillId="3" borderId="9" xfId="2" applyNumberFormat="1" applyFont="1" applyFill="1" applyBorder="1" applyAlignment="1" applyProtection="1">
      <alignment horizontal="right"/>
    </xf>
    <xf numFmtId="0" fontId="18" fillId="0" borderId="9" xfId="51" applyFont="1" applyBorder="1" applyAlignment="1">
      <alignment horizontal="center" vertical="center"/>
    </xf>
    <xf numFmtId="38" fontId="22" fillId="0" borderId="16" xfId="2" applyNumberFormat="1" applyFont="1" applyBorder="1" applyAlignment="1" applyProtection="1">
      <alignment horizontal="right"/>
      <protection locked="0"/>
    </xf>
    <xf numFmtId="38" fontId="22" fillId="0" borderId="16" xfId="2" applyNumberFormat="1" applyFont="1" applyFill="1" applyBorder="1" applyAlignment="1" applyProtection="1">
      <alignment horizontal="right"/>
      <protection locked="0"/>
    </xf>
    <xf numFmtId="0" fontId="19" fillId="0" borderId="0" xfId="51" applyFont="1" applyBorder="1" applyAlignment="1"/>
    <xf numFmtId="0" fontId="18" fillId="0" borderId="16" xfId="51" applyFont="1" applyBorder="1" applyAlignment="1">
      <alignment horizontal="center" vertical="center"/>
    </xf>
    <xf numFmtId="38" fontId="22" fillId="0" borderId="4" xfId="51" applyNumberFormat="1" applyFont="1" applyBorder="1" applyAlignment="1" applyProtection="1">
      <alignment horizontal="right"/>
      <protection locked="0"/>
    </xf>
    <xf numFmtId="49" fontId="21" fillId="4" borderId="30" xfId="51" applyNumberFormat="1" applyFont="1" applyFill="1" applyBorder="1" applyAlignment="1">
      <alignment horizontal="left" vertical="center" wrapText="1" indent="2"/>
    </xf>
    <xf numFmtId="0" fontId="21" fillId="4" borderId="54" xfId="0" applyFont="1" applyFill="1" applyBorder="1" applyAlignment="1">
      <alignment horizontal="center" vertical="center"/>
    </xf>
    <xf numFmtId="38" fontId="22" fillId="4" borderId="25" xfId="51" applyNumberFormat="1" applyFont="1" applyFill="1" applyBorder="1" applyAlignment="1" applyProtection="1">
      <alignment horizontal="right"/>
    </xf>
    <xf numFmtId="0" fontId="21" fillId="12" borderId="22" xfId="51" applyFont="1" applyFill="1" applyBorder="1" applyAlignment="1">
      <alignment horizontal="center" vertical="center"/>
    </xf>
    <xf numFmtId="38" fontId="22" fillId="3" borderId="22" xfId="51" applyNumberFormat="1" applyFont="1" applyFill="1" applyBorder="1" applyAlignment="1" applyProtection="1">
      <alignment horizontal="right"/>
    </xf>
    <xf numFmtId="38" fontId="22" fillId="3" borderId="22" xfId="2" applyNumberFormat="1" applyFont="1" applyFill="1" applyBorder="1" applyAlignment="1" applyProtection="1">
      <alignment horizontal="right"/>
    </xf>
    <xf numFmtId="0" fontId="18" fillId="0" borderId="16" xfId="51" applyFont="1" applyBorder="1" applyAlignment="1">
      <alignment horizontal="center"/>
    </xf>
    <xf numFmtId="49" fontId="21" fillId="4" borderId="30" xfId="51" applyNumberFormat="1" applyFont="1" applyFill="1" applyBorder="1" applyAlignment="1">
      <alignment horizontal="left" vertical="center" indent="2"/>
    </xf>
    <xf numFmtId="0" fontId="21" fillId="4" borderId="54" xfId="51" applyFont="1" applyFill="1" applyBorder="1" applyAlignment="1">
      <alignment horizontal="center" vertical="top"/>
    </xf>
    <xf numFmtId="38" fontId="22" fillId="4" borderId="21" xfId="51" applyNumberFormat="1" applyFont="1" applyFill="1" applyBorder="1" applyAlignment="1" applyProtection="1">
      <alignment horizontal="right"/>
    </xf>
    <xf numFmtId="49" fontId="20" fillId="12" borderId="13" xfId="51" applyNumberFormat="1" applyFont="1" applyFill="1" applyBorder="1" applyAlignment="1">
      <alignment horizontal="left" vertical="center"/>
    </xf>
    <xf numFmtId="0" fontId="21" fillId="12" borderId="51" xfId="51" applyFont="1" applyFill="1" applyBorder="1" applyAlignment="1">
      <alignment horizontal="center" vertical="center"/>
    </xf>
    <xf numFmtId="38" fontId="22" fillId="3" borderId="10" xfId="51" applyNumberFormat="1" applyFont="1" applyFill="1" applyBorder="1" applyAlignment="1" applyProtection="1">
      <alignment horizontal="right"/>
    </xf>
    <xf numFmtId="38" fontId="22" fillId="3" borderId="10" xfId="2" applyNumberFormat="1" applyFont="1" applyFill="1" applyBorder="1" applyAlignment="1" applyProtection="1">
      <alignment horizontal="right"/>
    </xf>
    <xf numFmtId="0" fontId="18" fillId="0" borderId="3" xfId="51" applyFont="1" applyBorder="1" applyAlignment="1">
      <alignment horizontal="center" vertical="center"/>
    </xf>
    <xf numFmtId="49" fontId="18" fillId="0" borderId="16" xfId="3" applyNumberFormat="1" applyFont="1" applyBorder="1" applyAlignment="1">
      <alignment horizontal="center" vertical="center"/>
    </xf>
    <xf numFmtId="38" fontId="22" fillId="0" borderId="16" xfId="3" applyNumberFormat="1" applyFont="1" applyBorder="1" applyAlignment="1" applyProtection="1">
      <alignment horizontal="right"/>
      <protection locked="0"/>
    </xf>
    <xf numFmtId="38" fontId="22" fillId="3" borderId="9" xfId="3" applyNumberFormat="1" applyFont="1" applyFill="1" applyBorder="1" applyAlignment="1" applyProtection="1">
      <alignment horizontal="right"/>
    </xf>
    <xf numFmtId="38" fontId="22" fillId="3" borderId="9" xfId="3" applyNumberFormat="1" applyFont="1" applyFill="1" applyBorder="1" applyAlignment="1">
      <alignment horizontal="right"/>
    </xf>
    <xf numFmtId="38" fontId="22" fillId="3" borderId="9" xfId="4" applyNumberFormat="1" applyFont="1" applyFill="1" applyBorder="1" applyAlignment="1" applyProtection="1">
      <alignment horizontal="right"/>
    </xf>
    <xf numFmtId="0" fontId="23" fillId="0" borderId="0" xfId="51" applyFont="1" applyAlignment="1"/>
    <xf numFmtId="0" fontId="18" fillId="0" borderId="16" xfId="3" applyFont="1" applyBorder="1" applyAlignment="1">
      <alignment horizontal="center" vertical="center"/>
    </xf>
    <xf numFmtId="0" fontId="19" fillId="0" borderId="0" xfId="51" applyFont="1" applyAlignment="1"/>
    <xf numFmtId="0" fontId="19" fillId="0" borderId="0" xfId="51" applyFont="1"/>
    <xf numFmtId="38" fontId="22" fillId="0" borderId="16" xfId="3" applyNumberFormat="1" applyFont="1" applyFill="1" applyBorder="1" applyAlignment="1" applyProtection="1">
      <alignment horizontal="right"/>
      <protection locked="0"/>
    </xf>
    <xf numFmtId="38" fontId="22" fillId="0" borderId="3" xfId="3" applyNumberFormat="1" applyFont="1" applyFill="1" applyBorder="1" applyAlignment="1" applyProtection="1">
      <alignment horizontal="right"/>
      <protection locked="0"/>
    </xf>
    <xf numFmtId="49" fontId="21" fillId="4" borderId="30" xfId="3" applyNumberFormat="1" applyFont="1" applyFill="1" applyBorder="1" applyAlignment="1">
      <alignment horizontal="left" vertical="center" indent="2"/>
    </xf>
    <xf numFmtId="0" fontId="21" fillId="4" borderId="54" xfId="3" applyFont="1" applyFill="1" applyBorder="1" applyAlignment="1">
      <alignment horizontal="center" vertical="center"/>
    </xf>
    <xf numFmtId="38" fontId="22" fillId="4" borderId="21" xfId="3" applyNumberFormat="1" applyFont="1" applyFill="1" applyBorder="1" applyAlignment="1" applyProtection="1">
      <alignment horizontal="right"/>
    </xf>
    <xf numFmtId="49" fontId="20" fillId="12" borderId="15" xfId="3" applyNumberFormat="1" applyFont="1" applyFill="1" applyBorder="1" applyAlignment="1">
      <alignment horizontal="left" vertical="center"/>
    </xf>
    <xf numFmtId="0" fontId="21" fillId="12" borderId="51" xfId="3" applyFont="1" applyFill="1" applyBorder="1" applyAlignment="1">
      <alignment horizontal="center" vertical="center"/>
    </xf>
    <xf numFmtId="49" fontId="18" fillId="0" borderId="16" xfId="3" applyNumberFormat="1" applyFont="1" applyBorder="1" applyAlignment="1">
      <alignment horizontal="left" vertical="center" wrapText="1" indent="1"/>
    </xf>
    <xf numFmtId="49" fontId="18" fillId="0" borderId="3" xfId="3" applyNumberFormat="1" applyFont="1" applyBorder="1" applyAlignment="1">
      <alignment horizontal="left" vertical="center" wrapText="1" indent="1"/>
    </xf>
    <xf numFmtId="0" fontId="18" fillId="0" borderId="3" xfId="3" applyFont="1" applyBorder="1" applyAlignment="1">
      <alignment horizontal="center" vertical="top"/>
    </xf>
    <xf numFmtId="49" fontId="18" fillId="0" borderId="16" xfId="5" applyNumberFormat="1" applyFont="1" applyBorder="1" applyAlignment="1">
      <alignment horizontal="left" vertical="center" wrapText="1" indent="1"/>
    </xf>
    <xf numFmtId="49" fontId="18" fillId="0" borderId="16" xfId="5" applyNumberFormat="1" applyFont="1" applyBorder="1" applyAlignment="1">
      <alignment horizontal="center" vertical="center"/>
    </xf>
    <xf numFmtId="38" fontId="22" fillId="3" borderId="9" xfId="5" applyNumberFormat="1" applyFont="1" applyFill="1" applyBorder="1" applyAlignment="1" applyProtection="1">
      <alignment horizontal="right"/>
    </xf>
    <xf numFmtId="38" fontId="22" fillId="3" borderId="9" xfId="5" applyNumberFormat="1" applyFont="1" applyFill="1" applyBorder="1" applyAlignment="1" applyProtection="1">
      <alignment horizontal="left"/>
    </xf>
    <xf numFmtId="38" fontId="22" fillId="0" borderId="16" xfId="5" applyNumberFormat="1" applyFont="1" applyBorder="1" applyAlignment="1" applyProtection="1">
      <alignment horizontal="right"/>
      <protection locked="0"/>
    </xf>
    <xf numFmtId="38" fontId="22" fillId="3" borderId="9" xfId="6" applyNumberFormat="1" applyFont="1" applyFill="1" applyBorder="1" applyAlignment="1" applyProtection="1">
      <alignment horizontal="right"/>
    </xf>
    <xf numFmtId="49" fontId="18" fillId="0" borderId="16" xfId="5" applyNumberFormat="1" applyFont="1" applyBorder="1" applyAlignment="1">
      <alignment horizontal="left" vertical="center" indent="1"/>
    </xf>
    <xf numFmtId="49" fontId="18" fillId="0" borderId="3" xfId="5" applyNumberFormat="1" applyFont="1" applyBorder="1" applyAlignment="1">
      <alignment horizontal="center" vertical="center"/>
    </xf>
    <xf numFmtId="49" fontId="18" fillId="0" borderId="8" xfId="5" applyNumberFormat="1" applyFont="1" applyBorder="1" applyAlignment="1">
      <alignment horizontal="left" vertical="center" indent="1"/>
    </xf>
    <xf numFmtId="49" fontId="18" fillId="0" borderId="16" xfId="5" applyNumberFormat="1" applyFont="1" applyBorder="1" applyAlignment="1">
      <alignment horizontal="center" vertical="top"/>
    </xf>
    <xf numFmtId="49" fontId="18" fillId="0" borderId="17" xfId="5" applyNumberFormat="1" applyFont="1" applyBorder="1" applyAlignment="1">
      <alignment horizontal="center" vertical="center"/>
    </xf>
    <xf numFmtId="49" fontId="21" fillId="4" borderId="30" xfId="5" applyNumberFormat="1" applyFont="1" applyFill="1" applyBorder="1" applyAlignment="1">
      <alignment horizontal="left" vertical="center" indent="2"/>
    </xf>
    <xf numFmtId="49" fontId="21" fillId="4" borderId="54" xfId="5" applyNumberFormat="1" applyFont="1" applyFill="1" applyBorder="1" applyAlignment="1">
      <alignment horizontal="center" vertical="center"/>
    </xf>
    <xf numFmtId="38" fontId="22" fillId="4" borderId="21" xfId="5" applyNumberFormat="1" applyFont="1" applyFill="1" applyBorder="1" applyAlignment="1" applyProtection="1">
      <alignment horizontal="right"/>
    </xf>
    <xf numFmtId="49" fontId="20" fillId="12" borderId="15" xfId="5" applyNumberFormat="1" applyFont="1" applyFill="1" applyBorder="1" applyAlignment="1">
      <alignment horizontal="left" vertical="center"/>
    </xf>
    <xf numFmtId="49" fontId="21" fillId="12" borderId="51" xfId="5" applyNumberFormat="1" applyFont="1" applyFill="1" applyBorder="1" applyAlignment="1">
      <alignment horizontal="center" vertical="center"/>
    </xf>
    <xf numFmtId="38" fontId="22" fillId="0" borderId="16" xfId="6" applyNumberFormat="1" applyFont="1" applyBorder="1" applyAlignment="1" applyProtection="1">
      <alignment horizontal="right"/>
      <protection locked="0"/>
    </xf>
    <xf numFmtId="38" fontId="20" fillId="3" borderId="9" xfId="5" applyNumberFormat="1" applyFont="1" applyFill="1" applyBorder="1" applyAlignment="1" applyProtection="1">
      <alignment horizontal="right"/>
    </xf>
    <xf numFmtId="49" fontId="18" fillId="0" borderId="16" xfId="7" applyNumberFormat="1" applyFont="1" applyBorder="1" applyAlignment="1">
      <alignment horizontal="left" vertical="center" indent="1"/>
    </xf>
    <xf numFmtId="49" fontId="18" fillId="0" borderId="16" xfId="7" applyNumberFormat="1" applyFont="1" applyBorder="1" applyAlignment="1">
      <alignment horizontal="center" vertical="center"/>
    </xf>
    <xf numFmtId="38" fontId="22" fillId="0" borderId="16" xfId="7" applyNumberFormat="1" applyFont="1" applyBorder="1" applyAlignment="1" applyProtection="1">
      <alignment horizontal="right"/>
      <protection locked="0"/>
    </xf>
    <xf numFmtId="38" fontId="22" fillId="3" borderId="9" xfId="7" applyNumberFormat="1" applyFont="1" applyFill="1" applyBorder="1" applyAlignment="1" applyProtection="1">
      <alignment horizontal="right"/>
    </xf>
    <xf numFmtId="38" fontId="22" fillId="3" borderId="9" xfId="8" applyNumberFormat="1" applyFont="1" applyFill="1" applyBorder="1" applyAlignment="1" applyProtection="1">
      <alignment horizontal="right"/>
    </xf>
    <xf numFmtId="49" fontId="21" fillId="4" borderId="30" xfId="7" applyNumberFormat="1" applyFont="1" applyFill="1" applyBorder="1" applyAlignment="1">
      <alignment horizontal="left" vertical="center" indent="2"/>
    </xf>
    <xf numFmtId="49" fontId="21" fillId="4" borderId="54" xfId="7" applyNumberFormat="1" applyFont="1" applyFill="1" applyBorder="1" applyAlignment="1">
      <alignment horizontal="center" vertical="center"/>
    </xf>
    <xf numFmtId="38" fontId="22" fillId="4" borderId="21" xfId="7" applyNumberFormat="1" applyFont="1" applyFill="1" applyBorder="1" applyAlignment="1" applyProtection="1">
      <alignment horizontal="right"/>
    </xf>
    <xf numFmtId="49" fontId="20" fillId="12" borderId="15" xfId="7" applyNumberFormat="1" applyFont="1" applyFill="1" applyBorder="1" applyAlignment="1">
      <alignment horizontal="left" vertical="center"/>
    </xf>
    <xf numFmtId="49" fontId="21" fillId="12" borderId="51" xfId="7" applyNumberFormat="1" applyFont="1" applyFill="1" applyBorder="1" applyAlignment="1">
      <alignment horizontal="center" vertical="center"/>
    </xf>
    <xf numFmtId="49" fontId="18" fillId="0" borderId="8" xfId="7" applyNumberFormat="1" applyFont="1" applyBorder="1" applyAlignment="1">
      <alignment horizontal="left" vertical="center" indent="1"/>
    </xf>
    <xf numFmtId="49" fontId="20" fillId="12" borderId="15" xfId="9" applyNumberFormat="1" applyFont="1" applyFill="1" applyBorder="1" applyAlignment="1">
      <alignment horizontal="left" vertical="center"/>
    </xf>
    <xf numFmtId="49" fontId="21" fillId="12" borderId="51" xfId="9" applyNumberFormat="1" applyFont="1" applyFill="1" applyBorder="1" applyAlignment="1">
      <alignment horizontal="center" vertical="center"/>
    </xf>
    <xf numFmtId="38" fontId="22" fillId="3" borderId="9" xfId="9" applyNumberFormat="1" applyFont="1" applyFill="1" applyBorder="1" applyAlignment="1" applyProtection="1">
      <alignment horizontal="right"/>
    </xf>
    <xf numFmtId="38" fontId="22" fillId="3" borderId="9" xfId="10" applyNumberFormat="1" applyFont="1" applyFill="1" applyBorder="1" applyAlignment="1" applyProtection="1">
      <alignment horizontal="right"/>
    </xf>
    <xf numFmtId="49" fontId="18" fillId="0" borderId="16" xfId="9" applyNumberFormat="1" applyFont="1" applyBorder="1" applyAlignment="1">
      <alignment horizontal="left" vertical="center" indent="1"/>
    </xf>
    <xf numFmtId="49" fontId="18" fillId="0" borderId="16" xfId="9" applyNumberFormat="1" applyFont="1" applyBorder="1" applyAlignment="1">
      <alignment horizontal="center" vertical="center"/>
    </xf>
    <xf numFmtId="38" fontId="22" fillId="0" borderId="16" xfId="9" applyNumberFormat="1" applyFont="1" applyBorder="1" applyAlignment="1" applyProtection="1">
      <alignment horizontal="right"/>
      <protection locked="0"/>
    </xf>
    <xf numFmtId="0" fontId="18" fillId="0" borderId="16" xfId="9" applyNumberFormat="1" applyFont="1" applyBorder="1" applyAlignment="1">
      <alignment horizontal="center" vertical="center"/>
    </xf>
    <xf numFmtId="38" fontId="22" fillId="0" borderId="16" xfId="10" applyNumberFormat="1" applyFont="1" applyBorder="1" applyAlignment="1" applyProtection="1">
      <alignment horizontal="right"/>
      <protection locked="0"/>
    </xf>
    <xf numFmtId="38" fontId="22" fillId="0" borderId="3" xfId="9" applyNumberFormat="1" applyFont="1" applyBorder="1" applyAlignment="1" applyProtection="1">
      <alignment horizontal="right"/>
      <protection locked="0"/>
    </xf>
    <xf numFmtId="38" fontId="22" fillId="0" borderId="3" xfId="10" applyNumberFormat="1" applyFont="1" applyBorder="1" applyAlignment="1" applyProtection="1">
      <alignment horizontal="right"/>
      <protection locked="0"/>
    </xf>
    <xf numFmtId="38" fontId="22" fillId="0" borderId="16" xfId="9" applyNumberFormat="1" applyFont="1" applyFill="1" applyBorder="1" applyAlignment="1" applyProtection="1">
      <alignment horizontal="right"/>
      <protection locked="0"/>
    </xf>
    <xf numFmtId="38" fontId="22" fillId="0" borderId="16" xfId="10" applyNumberFormat="1" applyFont="1" applyFill="1" applyBorder="1" applyAlignment="1" applyProtection="1">
      <alignment horizontal="right"/>
      <protection locked="0"/>
    </xf>
    <xf numFmtId="38" fontId="22" fillId="3" borderId="16" xfId="9" applyNumberFormat="1" applyFont="1" applyFill="1" applyBorder="1" applyAlignment="1" applyProtection="1">
      <alignment horizontal="right"/>
    </xf>
    <xf numFmtId="38" fontId="22" fillId="3" borderId="16" xfId="10" applyNumberFormat="1" applyFont="1" applyFill="1" applyBorder="1" applyAlignment="1" applyProtection="1">
      <alignment horizontal="right"/>
    </xf>
    <xf numFmtId="38" fontId="22" fillId="3" borderId="3" xfId="10" applyNumberFormat="1" applyFont="1" applyFill="1" applyBorder="1" applyAlignment="1" applyProtection="1">
      <alignment horizontal="right"/>
    </xf>
    <xf numFmtId="38" fontId="22" fillId="0" borderId="4" xfId="9" applyNumberFormat="1" applyFont="1" applyBorder="1" applyAlignment="1" applyProtection="1">
      <alignment horizontal="right"/>
      <protection locked="0"/>
    </xf>
    <xf numFmtId="38" fontId="22" fillId="0" borderId="4" xfId="10" applyNumberFormat="1" applyFont="1" applyBorder="1" applyAlignment="1" applyProtection="1">
      <alignment horizontal="right"/>
      <protection locked="0"/>
    </xf>
    <xf numFmtId="38" fontId="22" fillId="3" borderId="4" xfId="9" applyNumberFormat="1" applyFont="1" applyFill="1" applyBorder="1" applyAlignment="1" applyProtection="1">
      <alignment horizontal="right"/>
    </xf>
    <xf numFmtId="38" fontId="22" fillId="3" borderId="4" xfId="10" applyNumberFormat="1" applyFont="1" applyFill="1" applyBorder="1" applyAlignment="1" applyProtection="1">
      <alignment horizontal="right"/>
    </xf>
    <xf numFmtId="49" fontId="21" fillId="4" borderId="30" xfId="9" applyNumberFormat="1" applyFont="1" applyFill="1" applyBorder="1" applyAlignment="1">
      <alignment horizontal="left" vertical="center" indent="2"/>
    </xf>
    <xf numFmtId="49" fontId="21" fillId="4" borderId="54" xfId="0" applyNumberFormat="1" applyFont="1" applyFill="1" applyBorder="1" applyAlignment="1">
      <alignment horizontal="center" vertical="center"/>
    </xf>
    <xf numFmtId="38" fontId="22" fillId="4" borderId="21" xfId="9" applyNumberFormat="1" applyFont="1" applyFill="1" applyBorder="1" applyAlignment="1" applyProtection="1">
      <alignment horizontal="right"/>
    </xf>
    <xf numFmtId="49" fontId="21" fillId="4" borderId="26" xfId="9" applyNumberFormat="1" applyFont="1" applyFill="1" applyBorder="1" applyAlignment="1">
      <alignment horizontal="left" vertical="center" wrapText="1" indent="2"/>
    </xf>
    <xf numFmtId="49" fontId="21" fillId="4" borderId="11" xfId="0" applyNumberFormat="1" applyFont="1" applyFill="1" applyBorder="1" applyAlignment="1">
      <alignment horizontal="center" vertical="center"/>
    </xf>
    <xf numFmtId="38" fontId="22" fillId="4" borderId="11" xfId="9" applyNumberFormat="1" applyFont="1" applyFill="1" applyBorder="1" applyAlignment="1" applyProtection="1">
      <alignment horizontal="right"/>
    </xf>
    <xf numFmtId="49" fontId="20" fillId="11" borderId="23" xfId="9" applyNumberFormat="1" applyFont="1" applyFill="1" applyBorder="1" applyAlignment="1">
      <alignment horizontal="left" vertical="center" wrapText="1"/>
    </xf>
    <xf numFmtId="38" fontId="22" fillId="11" borderId="75" xfId="9" applyNumberFormat="1" applyFont="1" applyFill="1" applyBorder="1" applyAlignment="1" applyProtection="1">
      <alignment horizontal="right"/>
    </xf>
    <xf numFmtId="38" fontId="22" fillId="11" borderId="75" xfId="10" applyNumberFormat="1" applyFont="1" applyFill="1" applyBorder="1" applyAlignment="1" applyProtection="1">
      <alignment horizontal="right"/>
    </xf>
    <xf numFmtId="38" fontId="22" fillId="11" borderId="68" xfId="10" applyNumberFormat="1" applyFont="1" applyFill="1" applyBorder="1" applyAlignment="1" applyProtection="1">
      <alignment horizontal="right"/>
    </xf>
    <xf numFmtId="49" fontId="18" fillId="0" borderId="15" xfId="9" applyNumberFormat="1" applyFont="1" applyBorder="1" applyAlignment="1">
      <alignment horizontal="left" vertical="center" indent="1"/>
    </xf>
    <xf numFmtId="0" fontId="18" fillId="0" borderId="4" xfId="9" applyNumberFormat="1" applyFont="1" applyBorder="1" applyAlignment="1">
      <alignment horizontal="center" vertical="center"/>
    </xf>
    <xf numFmtId="49" fontId="18" fillId="0" borderId="8" xfId="9" applyNumberFormat="1" applyFont="1" applyBorder="1" applyAlignment="1">
      <alignment horizontal="left" vertical="center" indent="1"/>
    </xf>
    <xf numFmtId="49" fontId="21" fillId="4" borderId="30" xfId="9" applyNumberFormat="1" applyFont="1" applyFill="1" applyBorder="1" applyAlignment="1">
      <alignment horizontal="left" vertical="center" wrapText="1" indent="2"/>
    </xf>
    <xf numFmtId="49" fontId="21" fillId="4" borderId="21" xfId="0" applyNumberFormat="1" applyFont="1" applyFill="1" applyBorder="1" applyAlignment="1">
      <alignment horizontal="center" vertical="center"/>
    </xf>
    <xf numFmtId="49" fontId="20" fillId="11" borderId="15" xfId="9" applyNumberFormat="1" applyFont="1" applyFill="1" applyBorder="1" applyAlignment="1">
      <alignment horizontal="left" vertical="center"/>
    </xf>
    <xf numFmtId="0" fontId="21" fillId="11" borderId="68" xfId="9" applyNumberFormat="1" applyFont="1" applyFill="1" applyBorder="1" applyAlignment="1">
      <alignment horizontal="center" vertical="center"/>
    </xf>
    <xf numFmtId="38" fontId="22" fillId="11" borderId="15" xfId="9" applyNumberFormat="1" applyFont="1" applyFill="1" applyBorder="1" applyAlignment="1" applyProtection="1">
      <alignment horizontal="right"/>
    </xf>
    <xf numFmtId="38" fontId="22" fillId="11" borderId="47" xfId="9" applyNumberFormat="1" applyFont="1" applyFill="1" applyBorder="1" applyAlignment="1" applyProtection="1">
      <alignment horizontal="right"/>
    </xf>
    <xf numFmtId="38" fontId="22" fillId="11" borderId="27" xfId="9" applyNumberFormat="1" applyFont="1" applyFill="1" applyBorder="1" applyAlignment="1" applyProtection="1">
      <alignment horizontal="right"/>
    </xf>
    <xf numFmtId="38" fontId="22" fillId="11" borderId="47" xfId="10" applyNumberFormat="1" applyFont="1" applyFill="1" applyBorder="1" applyAlignment="1" applyProtection="1">
      <alignment horizontal="right"/>
    </xf>
    <xf numFmtId="38" fontId="22" fillId="11" borderId="27" xfId="10" applyNumberFormat="1" applyFont="1" applyFill="1" applyBorder="1" applyAlignment="1" applyProtection="1">
      <alignment horizontal="right"/>
    </xf>
    <xf numFmtId="38" fontId="22" fillId="11" borderId="17" xfId="10" applyNumberFormat="1" applyFont="1" applyFill="1" applyBorder="1" applyAlignment="1" applyProtection="1">
      <alignment horizontal="right"/>
    </xf>
    <xf numFmtId="49" fontId="20" fillId="12" borderId="8" xfId="9" applyNumberFormat="1" applyFont="1" applyFill="1" applyBorder="1" applyAlignment="1">
      <alignment horizontal="left" vertical="center"/>
    </xf>
    <xf numFmtId="49" fontId="21" fillId="12" borderId="17" xfId="9" applyNumberFormat="1" applyFont="1" applyFill="1" applyBorder="1" applyAlignment="1">
      <alignment horizontal="center" vertical="center"/>
    </xf>
    <xf numFmtId="49" fontId="18" fillId="0" borderId="8" xfId="9" applyNumberFormat="1" applyFont="1" applyBorder="1" applyAlignment="1">
      <alignment horizontal="left" vertical="center" wrapText="1" indent="1"/>
    </xf>
    <xf numFmtId="49" fontId="18" fillId="0" borderId="8" xfId="11" applyNumberFormat="1" applyFont="1" applyBorder="1" applyAlignment="1">
      <alignment horizontal="left" vertical="center" wrapText="1" indent="1"/>
    </xf>
    <xf numFmtId="49" fontId="18" fillId="0" borderId="16" xfId="11" applyNumberFormat="1" applyFont="1" applyBorder="1" applyAlignment="1">
      <alignment horizontal="center" vertical="top"/>
    </xf>
    <xf numFmtId="38" fontId="22" fillId="0" borderId="16" xfId="11" applyNumberFormat="1" applyFont="1" applyBorder="1" applyAlignment="1" applyProtection="1">
      <alignment horizontal="right"/>
      <protection locked="0"/>
    </xf>
    <xf numFmtId="38" fontId="22" fillId="0" borderId="16" xfId="12" applyNumberFormat="1" applyFont="1" applyBorder="1" applyAlignment="1" applyProtection="1">
      <alignment horizontal="right"/>
      <protection locked="0"/>
    </xf>
    <xf numFmtId="38" fontId="22" fillId="3" borderId="9" xfId="12" applyNumberFormat="1" applyFont="1" applyFill="1" applyBorder="1" applyAlignment="1" applyProtection="1">
      <alignment horizontal="right"/>
    </xf>
    <xf numFmtId="49" fontId="21" fillId="4" borderId="30" xfId="11" applyNumberFormat="1" applyFont="1" applyFill="1" applyBorder="1" applyAlignment="1">
      <alignment horizontal="left" vertical="center" indent="2"/>
    </xf>
    <xf numFmtId="0" fontId="18" fillId="4" borderId="54" xfId="0" applyFont="1" applyFill="1" applyBorder="1" applyAlignment="1">
      <alignment horizontal="left" vertical="center"/>
    </xf>
    <xf numFmtId="38" fontId="22" fillId="4" borderId="21" xfId="11" applyNumberFormat="1" applyFont="1" applyFill="1" applyBorder="1" applyAlignment="1" applyProtection="1">
      <alignment horizontal="right"/>
    </xf>
    <xf numFmtId="49" fontId="20" fillId="12" borderId="15" xfId="11" applyNumberFormat="1" applyFont="1" applyFill="1" applyBorder="1" applyAlignment="1">
      <alignment horizontal="left" vertical="center"/>
    </xf>
    <xf numFmtId="0" fontId="21" fillId="12" borderId="68" xfId="0" applyFont="1" applyFill="1" applyBorder="1" applyAlignment="1">
      <alignment horizontal="center" vertical="center"/>
    </xf>
    <xf numFmtId="38" fontId="22" fillId="3" borderId="9" xfId="11" applyNumberFormat="1" applyFont="1" applyFill="1" applyBorder="1" applyAlignment="1" applyProtection="1">
      <alignment horizontal="right"/>
    </xf>
    <xf numFmtId="38" fontId="20" fillId="3" borderId="9" xfId="11" applyNumberFormat="1" applyFont="1" applyFill="1" applyBorder="1" applyAlignment="1" applyProtection="1">
      <alignment horizontal="right"/>
    </xf>
    <xf numFmtId="0" fontId="21" fillId="3" borderId="17" xfId="0" applyFont="1" applyFill="1" applyBorder="1" applyAlignment="1"/>
    <xf numFmtId="49" fontId="18" fillId="0" borderId="8" xfId="11" applyNumberFormat="1" applyFont="1" applyBorder="1" applyAlignment="1">
      <alignment horizontal="left" vertical="center" indent="1"/>
    </xf>
    <xf numFmtId="49" fontId="18" fillId="0" borderId="16" xfId="11" applyNumberFormat="1" applyFont="1" applyBorder="1" applyAlignment="1">
      <alignment horizontal="center" vertical="center"/>
    </xf>
    <xf numFmtId="0" fontId="18" fillId="0" borderId="16" xfId="11" applyNumberFormat="1" applyFont="1" applyBorder="1" applyAlignment="1">
      <alignment horizontal="center" vertical="center"/>
    </xf>
    <xf numFmtId="0" fontId="21" fillId="4" borderId="54" xfId="11" applyNumberFormat="1" applyFont="1" applyFill="1" applyBorder="1" applyAlignment="1">
      <alignment horizontal="center" vertical="center"/>
    </xf>
    <xf numFmtId="0" fontId="21" fillId="3" borderId="51" xfId="11" applyNumberFormat="1" applyFont="1" applyFill="1" applyBorder="1" applyAlignment="1">
      <alignment horizontal="center" vertical="center"/>
    </xf>
    <xf numFmtId="38" fontId="22" fillId="3" borderId="22" xfId="11" applyNumberFormat="1" applyFont="1" applyFill="1" applyBorder="1" applyAlignment="1" applyProtection="1">
      <alignment horizontal="right"/>
    </xf>
    <xf numFmtId="49" fontId="18" fillId="0" borderId="8" xfId="13" applyNumberFormat="1" applyFont="1" applyBorder="1" applyAlignment="1">
      <alignment horizontal="left" vertical="center" indent="1"/>
    </xf>
    <xf numFmtId="0" fontId="18" fillId="0" borderId="16" xfId="13" applyNumberFormat="1" applyFont="1" applyBorder="1" applyAlignment="1">
      <alignment horizontal="center" vertical="center"/>
    </xf>
    <xf numFmtId="38" fontId="22" fillId="0" borderId="9" xfId="13" applyNumberFormat="1" applyFont="1" applyBorder="1" applyAlignment="1" applyProtection="1">
      <alignment horizontal="right"/>
      <protection locked="0"/>
    </xf>
    <xf numFmtId="38" fontId="22" fillId="3" borderId="9" xfId="13" applyNumberFormat="1" applyFont="1" applyFill="1" applyBorder="1" applyAlignment="1" applyProtection="1">
      <alignment horizontal="right"/>
    </xf>
    <xf numFmtId="38" fontId="22" fillId="0" borderId="16" xfId="14" applyNumberFormat="1" applyFont="1" applyBorder="1" applyAlignment="1" applyProtection="1">
      <alignment horizontal="right"/>
      <protection locked="0"/>
    </xf>
    <xf numFmtId="38" fontId="22" fillId="3" borderId="9" xfId="14" applyNumberFormat="1" applyFont="1" applyFill="1" applyBorder="1" applyAlignment="1" applyProtection="1">
      <alignment horizontal="right"/>
    </xf>
    <xf numFmtId="38" fontId="22" fillId="0" borderId="16" xfId="13" applyNumberFormat="1" applyFont="1" applyBorder="1" applyAlignment="1" applyProtection="1">
      <alignment horizontal="right"/>
      <protection locked="0"/>
    </xf>
    <xf numFmtId="38" fontId="22" fillId="0" borderId="9" xfId="14" applyNumberFormat="1" applyFont="1" applyFill="1" applyBorder="1" applyAlignment="1" applyProtection="1">
      <alignment horizontal="right"/>
      <protection locked="0"/>
    </xf>
    <xf numFmtId="49" fontId="18" fillId="0" borderId="8" xfId="13" applyNumberFormat="1" applyFont="1" applyBorder="1" applyAlignment="1">
      <alignment horizontal="left" vertical="center" wrapText="1" indent="1"/>
    </xf>
    <xf numFmtId="49" fontId="21" fillId="4" borderId="30" xfId="13" applyNumberFormat="1" applyFont="1" applyFill="1" applyBorder="1" applyAlignment="1">
      <alignment horizontal="left" vertical="center" indent="2"/>
    </xf>
    <xf numFmtId="0" fontId="18" fillId="4" borderId="54" xfId="13" applyFont="1" applyFill="1" applyBorder="1" applyAlignment="1">
      <alignment horizontal="center" vertical="center"/>
    </xf>
    <xf numFmtId="38" fontId="22" fillId="4" borderId="21" xfId="13" applyNumberFormat="1" applyFont="1" applyFill="1" applyBorder="1" applyAlignment="1" applyProtection="1">
      <alignment horizontal="right"/>
    </xf>
    <xf numFmtId="0" fontId="21" fillId="3" borderId="51" xfId="13" applyFont="1" applyFill="1" applyBorder="1" applyAlignment="1">
      <alignment horizontal="center" vertical="center"/>
    </xf>
    <xf numFmtId="38" fontId="22" fillId="3" borderId="22" xfId="13" applyNumberFormat="1" applyFont="1" applyFill="1" applyBorder="1" applyAlignment="1" applyProtection="1">
      <alignment horizontal="right"/>
    </xf>
    <xf numFmtId="38" fontId="22" fillId="3" borderId="10" xfId="13" applyNumberFormat="1" applyFont="1" applyFill="1" applyBorder="1" applyAlignment="1" applyProtection="1">
      <alignment horizontal="right"/>
    </xf>
    <xf numFmtId="38" fontId="22" fillId="0" borderId="9" xfId="14" applyNumberFormat="1" applyFont="1" applyBorder="1" applyAlignment="1" applyProtection="1">
      <alignment horizontal="right"/>
      <protection locked="0"/>
    </xf>
    <xf numFmtId="38" fontId="22" fillId="0" borderId="3" xfId="14" applyNumberFormat="1" applyFont="1" applyBorder="1" applyAlignment="1" applyProtection="1">
      <alignment horizontal="right"/>
      <protection locked="0"/>
    </xf>
    <xf numFmtId="0" fontId="21" fillId="4" borderId="54" xfId="13" applyNumberFormat="1" applyFont="1" applyFill="1" applyBorder="1" applyAlignment="1">
      <alignment horizontal="center" vertical="center"/>
    </xf>
    <xf numFmtId="38" fontId="22" fillId="4" borderId="9" xfId="13" applyNumberFormat="1" applyFont="1" applyFill="1" applyBorder="1" applyAlignment="1" applyProtection="1">
      <alignment horizontal="right"/>
    </xf>
    <xf numFmtId="49" fontId="18" fillId="0" borderId="4" xfId="13" applyNumberFormat="1" applyFont="1" applyBorder="1" applyAlignment="1">
      <alignment horizontal="left" vertical="center" indent="1"/>
    </xf>
    <xf numFmtId="0" fontId="18" fillId="0" borderId="4" xfId="13" applyNumberFormat="1" applyFont="1" applyBorder="1" applyAlignment="1">
      <alignment horizontal="center" vertical="center"/>
    </xf>
    <xf numFmtId="38" fontId="22" fillId="0" borderId="11" xfId="13" applyNumberFormat="1" applyFont="1" applyBorder="1" applyAlignment="1" applyProtection="1">
      <alignment horizontal="right"/>
      <protection locked="0"/>
    </xf>
    <xf numFmtId="0" fontId="18" fillId="0" borderId="16" xfId="0" applyFont="1" applyBorder="1" applyAlignment="1">
      <alignment horizontal="left" vertical="center" indent="1"/>
    </xf>
    <xf numFmtId="0" fontId="18" fillId="0" borderId="16" xfId="0" applyFont="1" applyBorder="1" applyAlignment="1">
      <alignment horizontal="center" vertical="center"/>
    </xf>
    <xf numFmtId="38" fontId="22" fillId="0" borderId="21" xfId="13" applyNumberFormat="1" applyFont="1" applyFill="1" applyBorder="1" applyAlignment="1" applyProtection="1">
      <alignment horizontal="right"/>
      <protection locked="0"/>
    </xf>
    <xf numFmtId="38" fontId="22" fillId="0" borderId="21" xfId="14" applyNumberFormat="1" applyFont="1" applyFill="1" applyBorder="1" applyAlignment="1" applyProtection="1">
      <alignment horizontal="right"/>
      <protection locked="0"/>
    </xf>
    <xf numFmtId="49" fontId="18" fillId="0" borderId="16" xfId="13" applyNumberFormat="1" applyFont="1" applyBorder="1" applyAlignment="1">
      <alignment horizontal="left" vertical="center" indent="1"/>
    </xf>
    <xf numFmtId="49" fontId="18" fillId="0" borderId="16" xfId="15" applyNumberFormat="1" applyFont="1" applyBorder="1" applyAlignment="1">
      <alignment horizontal="left" vertical="center" indent="1"/>
    </xf>
    <xf numFmtId="0" fontId="18" fillId="0" borderId="16" xfId="15" applyNumberFormat="1" applyFont="1" applyBorder="1" applyAlignment="1">
      <alignment horizontal="center" vertical="center"/>
    </xf>
    <xf numFmtId="38" fontId="22" fillId="0" borderId="11" xfId="15" applyNumberFormat="1" applyFont="1" applyBorder="1" applyAlignment="1" applyProtection="1">
      <alignment horizontal="right"/>
      <protection locked="0"/>
    </xf>
    <xf numFmtId="38" fontId="22" fillId="0" borderId="21" xfId="15" applyNumberFormat="1" applyFont="1" applyFill="1" applyBorder="1" applyAlignment="1" applyProtection="1">
      <alignment horizontal="right"/>
      <protection locked="0"/>
    </xf>
    <xf numFmtId="38" fontId="22" fillId="0" borderId="21" xfId="16" applyNumberFormat="1" applyFont="1" applyFill="1" applyBorder="1" applyAlignment="1" applyProtection="1">
      <alignment horizontal="right"/>
      <protection locked="0"/>
    </xf>
    <xf numFmtId="38" fontId="22" fillId="0" borderId="25" xfId="15" applyNumberFormat="1" applyFont="1" applyBorder="1" applyAlignment="1" applyProtection="1">
      <alignment horizontal="right"/>
      <protection locked="0"/>
    </xf>
    <xf numFmtId="38" fontId="22" fillId="0" borderId="11" xfId="15" applyNumberFormat="1" applyFont="1" applyFill="1" applyBorder="1" applyAlignment="1" applyProtection="1">
      <alignment horizontal="right"/>
      <protection locked="0"/>
    </xf>
    <xf numFmtId="38" fontId="22" fillId="0" borderId="25" xfId="15" applyNumberFormat="1" applyFont="1" applyFill="1" applyBorder="1" applyAlignment="1" applyProtection="1">
      <alignment horizontal="right"/>
      <protection locked="0"/>
    </xf>
    <xf numFmtId="38" fontId="22" fillId="0" borderId="25" xfId="16" applyNumberFormat="1" applyFont="1" applyFill="1" applyBorder="1" applyAlignment="1" applyProtection="1">
      <alignment horizontal="right"/>
      <protection locked="0"/>
    </xf>
    <xf numFmtId="38" fontId="22" fillId="0" borderId="11" xfId="16" applyNumberFormat="1" applyFont="1" applyFill="1" applyBorder="1" applyAlignment="1" applyProtection="1">
      <alignment horizontal="right"/>
      <protection locked="0"/>
    </xf>
    <xf numFmtId="0" fontId="21" fillId="3" borderId="17" xfId="0" applyFont="1" applyFill="1" applyBorder="1" applyAlignment="1">
      <alignment horizontal="center" vertical="center"/>
    </xf>
    <xf numFmtId="38" fontId="22" fillId="3" borderId="22" xfId="15" applyNumberFormat="1" applyFont="1" applyFill="1" applyBorder="1" applyAlignment="1" applyProtection="1">
      <alignment horizontal="right"/>
    </xf>
    <xf numFmtId="38" fontId="22" fillId="3" borderId="9" xfId="15" applyNumberFormat="1" applyFont="1" applyFill="1" applyBorder="1" applyAlignment="1" applyProtection="1">
      <alignment horizontal="right"/>
    </xf>
    <xf numFmtId="38" fontId="22" fillId="3" borderId="9" xfId="16" applyNumberFormat="1" applyFont="1" applyFill="1" applyBorder="1" applyAlignment="1" applyProtection="1">
      <alignment horizontal="right"/>
    </xf>
    <xf numFmtId="49" fontId="18" fillId="0" borderId="16" xfId="15" applyNumberFormat="1" applyFont="1" applyBorder="1" applyAlignment="1">
      <alignment horizontal="center" vertical="center"/>
    </xf>
    <xf numFmtId="38" fontId="22" fillId="0" borderId="9" xfId="15" applyNumberFormat="1" applyFont="1" applyBorder="1" applyAlignment="1" applyProtection="1">
      <alignment horizontal="right"/>
      <protection locked="0"/>
    </xf>
    <xf numFmtId="38" fontId="22" fillId="0" borderId="16" xfId="16" applyNumberFormat="1" applyFont="1" applyFill="1" applyBorder="1" applyAlignment="1" applyProtection="1">
      <alignment horizontal="right"/>
      <protection locked="0"/>
    </xf>
    <xf numFmtId="38" fontId="22" fillId="0" borderId="16" xfId="15" applyNumberFormat="1" applyFont="1" applyBorder="1" applyAlignment="1" applyProtection="1">
      <alignment horizontal="right"/>
      <protection locked="0"/>
    </xf>
    <xf numFmtId="49" fontId="21" fillId="4" borderId="30" xfId="15" applyNumberFormat="1" applyFont="1" applyFill="1" applyBorder="1" applyAlignment="1">
      <alignment horizontal="left" vertical="center" indent="2"/>
    </xf>
    <xf numFmtId="49" fontId="21" fillId="4" borderId="54" xfId="15" applyNumberFormat="1" applyFont="1" applyFill="1" applyBorder="1" applyAlignment="1">
      <alignment horizontal="left" vertical="center"/>
    </xf>
    <xf numFmtId="38" fontId="22" fillId="4" borderId="21" xfId="15" applyNumberFormat="1" applyFont="1" applyFill="1" applyBorder="1" applyAlignment="1" applyProtection="1">
      <alignment horizontal="right"/>
    </xf>
    <xf numFmtId="49" fontId="18" fillId="0" borderId="15" xfId="15" applyNumberFormat="1" applyFont="1" applyBorder="1" applyAlignment="1">
      <alignment horizontal="left" vertical="center" indent="1"/>
    </xf>
    <xf numFmtId="0" fontId="18" fillId="0" borderId="4" xfId="15" applyNumberFormat="1" applyFont="1" applyBorder="1" applyAlignment="1">
      <alignment horizontal="center" vertical="center"/>
    </xf>
    <xf numFmtId="49" fontId="18" fillId="0" borderId="8" xfId="15" applyNumberFormat="1" applyFont="1" applyBorder="1" applyAlignment="1">
      <alignment horizontal="left" vertical="center" indent="1"/>
    </xf>
    <xf numFmtId="49" fontId="18" fillId="0" borderId="8" xfId="17" applyNumberFormat="1" applyFont="1" applyBorder="1" applyAlignment="1">
      <alignment horizontal="left" vertical="center" indent="1"/>
    </xf>
    <xf numFmtId="38" fontId="22" fillId="0" borderId="11" xfId="17" applyNumberFormat="1" applyFont="1" applyBorder="1" applyAlignment="1" applyProtection="1">
      <alignment horizontal="right"/>
      <protection locked="0"/>
    </xf>
    <xf numFmtId="38" fontId="22" fillId="3" borderId="9" xfId="17" applyNumberFormat="1" applyFont="1" applyFill="1" applyBorder="1" applyAlignment="1" applyProtection="1">
      <alignment horizontal="right"/>
    </xf>
    <xf numFmtId="38" fontId="22" fillId="0" borderId="11" xfId="18" applyNumberFormat="1" applyFont="1" applyBorder="1" applyAlignment="1" applyProtection="1">
      <alignment horizontal="right"/>
      <protection locked="0"/>
    </xf>
    <xf numFmtId="38" fontId="22" fillId="3" borderId="9" xfId="18" applyNumberFormat="1" applyFont="1" applyFill="1" applyBorder="1" applyAlignment="1" applyProtection="1">
      <alignment horizontal="right"/>
    </xf>
    <xf numFmtId="49" fontId="18" fillId="0" borderId="16" xfId="17" applyNumberFormat="1" applyFont="1" applyBorder="1" applyAlignment="1">
      <alignment horizontal="left" vertical="center" indent="1"/>
    </xf>
    <xf numFmtId="0" fontId="18" fillId="0" borderId="16" xfId="17" applyNumberFormat="1" applyFont="1" applyBorder="1" applyAlignment="1">
      <alignment horizontal="center" vertical="center"/>
    </xf>
    <xf numFmtId="38" fontId="22" fillId="0" borderId="21" xfId="17" applyNumberFormat="1" applyFont="1" applyBorder="1" applyAlignment="1" applyProtection="1">
      <alignment horizontal="right"/>
      <protection locked="0"/>
    </xf>
    <xf numFmtId="38" fontId="22" fillId="0" borderId="11" xfId="18" applyNumberFormat="1" applyFont="1" applyFill="1" applyBorder="1" applyAlignment="1" applyProtection="1">
      <alignment horizontal="right"/>
      <protection locked="0"/>
    </xf>
    <xf numFmtId="38" fontId="22" fillId="0" borderId="21" xfId="18" applyNumberFormat="1" applyFont="1" applyFill="1" applyBorder="1" applyAlignment="1" applyProtection="1">
      <alignment horizontal="right"/>
      <protection locked="0"/>
    </xf>
    <xf numFmtId="49" fontId="18" fillId="0" borderId="16" xfId="19" applyNumberFormat="1" applyFont="1" applyBorder="1" applyAlignment="1">
      <alignment horizontal="left" vertical="center" indent="1"/>
    </xf>
    <xf numFmtId="0" fontId="18" fillId="0" borderId="16" xfId="19" applyNumberFormat="1" applyFont="1" applyBorder="1" applyAlignment="1">
      <alignment horizontal="center" vertical="center"/>
    </xf>
    <xf numFmtId="38" fontId="22" fillId="0" borderId="11" xfId="19" applyNumberFormat="1" applyFont="1" applyBorder="1" applyAlignment="1" applyProtection="1">
      <alignment horizontal="right"/>
      <protection locked="0"/>
    </xf>
    <xf numFmtId="38" fontId="22" fillId="3" borderId="9" xfId="19" applyNumberFormat="1" applyFont="1" applyFill="1" applyBorder="1" applyAlignment="1" applyProtection="1">
      <alignment horizontal="right"/>
    </xf>
    <xf numFmtId="38" fontId="22" fillId="3" borderId="9" xfId="20" applyNumberFormat="1" applyFont="1" applyFill="1" applyBorder="1" applyAlignment="1" applyProtection="1">
      <alignment horizontal="right"/>
    </xf>
    <xf numFmtId="0" fontId="18" fillId="0" borderId="14" xfId="19" applyNumberFormat="1" applyFont="1" applyBorder="1" applyAlignment="1">
      <alignment horizontal="center" vertical="center"/>
    </xf>
    <xf numFmtId="49" fontId="18" fillId="0" borderId="16" xfId="19" applyNumberFormat="1" applyFont="1" applyBorder="1" applyAlignment="1">
      <alignment horizontal="left" vertical="center" wrapText="1" indent="1"/>
    </xf>
    <xf numFmtId="38" fontId="22" fillId="0" borderId="21" xfId="19" applyNumberFormat="1" applyFont="1" applyBorder="1" applyAlignment="1" applyProtection="1">
      <alignment horizontal="right"/>
      <protection locked="0"/>
    </xf>
    <xf numFmtId="38" fontId="22" fillId="0" borderId="11" xfId="17" applyNumberFormat="1" applyFont="1" applyFill="1" applyBorder="1" applyAlignment="1" applyProtection="1">
      <alignment horizontal="right"/>
      <protection locked="0"/>
    </xf>
    <xf numFmtId="0" fontId="18" fillId="0" borderId="16" xfId="19" applyNumberFormat="1" applyFont="1" applyBorder="1" applyAlignment="1">
      <alignment horizontal="center" vertical="top"/>
    </xf>
    <xf numFmtId="38" fontId="22" fillId="0" borderId="25" xfId="17" applyNumberFormat="1" applyFont="1" applyBorder="1" applyAlignment="1" applyProtection="1">
      <alignment horizontal="right"/>
      <protection locked="0"/>
    </xf>
    <xf numFmtId="38" fontId="22" fillId="0" borderId="21" xfId="20" applyNumberFormat="1" applyFont="1" applyBorder="1" applyAlignment="1" applyProtection="1">
      <alignment horizontal="right"/>
      <protection locked="0"/>
    </xf>
    <xf numFmtId="38" fontId="22" fillId="0" borderId="25" xfId="20" applyNumberFormat="1" applyFont="1" applyBorder="1" applyAlignment="1" applyProtection="1">
      <alignment horizontal="right"/>
      <protection locked="0"/>
    </xf>
    <xf numFmtId="38" fontId="22" fillId="0" borderId="21" xfId="20" applyNumberFormat="1" applyFont="1" applyFill="1" applyBorder="1" applyAlignment="1" applyProtection="1">
      <alignment horizontal="right"/>
      <protection locked="0"/>
    </xf>
    <xf numFmtId="49" fontId="21" fillId="4" borderId="30" xfId="19" applyNumberFormat="1" applyFont="1" applyFill="1" applyBorder="1" applyAlignment="1">
      <alignment horizontal="left" vertical="center" wrapText="1" indent="2"/>
    </xf>
    <xf numFmtId="38" fontId="22" fillId="4" borderId="25" xfId="19" quotePrefix="1" applyNumberFormat="1" applyFont="1" applyFill="1" applyBorder="1" applyAlignment="1" applyProtection="1">
      <alignment horizontal="right"/>
    </xf>
    <xf numFmtId="49" fontId="21" fillId="4" borderId="26" xfId="19" applyNumberFormat="1" applyFont="1" applyFill="1" applyBorder="1" applyAlignment="1">
      <alignment horizontal="left" vertical="center" wrapText="1" indent="2"/>
    </xf>
    <xf numFmtId="0" fontId="21" fillId="4" borderId="11" xfId="0" applyFont="1" applyFill="1" applyBorder="1" applyAlignment="1">
      <alignment horizontal="center" wrapText="1"/>
    </xf>
    <xf numFmtId="38" fontId="22" fillId="4" borderId="11" xfId="19" applyNumberFormat="1" applyFont="1" applyFill="1" applyBorder="1" applyAlignment="1" applyProtection="1">
      <alignment horizontal="right"/>
    </xf>
    <xf numFmtId="49" fontId="20" fillId="11" borderId="23" xfId="21" applyNumberFormat="1" applyFont="1" applyFill="1" applyBorder="1" applyAlignment="1">
      <alignment horizontal="left" vertical="center"/>
    </xf>
    <xf numFmtId="38" fontId="22" fillId="11" borderId="75" xfId="21" applyNumberFormat="1" applyFont="1" applyFill="1" applyBorder="1" applyAlignment="1" applyProtection="1">
      <alignment horizontal="right"/>
    </xf>
    <xf numFmtId="38" fontId="22" fillId="11" borderId="75" xfId="22" applyNumberFormat="1" applyFont="1" applyFill="1" applyBorder="1" applyAlignment="1" applyProtection="1">
      <alignment horizontal="right"/>
    </xf>
    <xf numFmtId="38" fontId="22" fillId="11" borderId="68" xfId="22" applyNumberFormat="1" applyFont="1" applyFill="1" applyBorder="1" applyAlignment="1" applyProtection="1">
      <alignment horizontal="right"/>
    </xf>
    <xf numFmtId="38" fontId="22" fillId="3" borderId="8" xfId="21" applyNumberFormat="1" applyFont="1" applyFill="1" applyBorder="1" applyAlignment="1" applyProtection="1">
      <alignment horizontal="right"/>
    </xf>
    <xf numFmtId="38" fontId="22" fillId="3" borderId="27" xfId="21" applyNumberFormat="1" applyFont="1" applyFill="1" applyBorder="1" applyAlignment="1" applyProtection="1">
      <alignment horizontal="right"/>
    </xf>
    <xf numFmtId="38" fontId="22" fillId="3" borderId="27" xfId="22" applyNumberFormat="1" applyFont="1" applyFill="1" applyBorder="1" applyAlignment="1" applyProtection="1">
      <alignment horizontal="right"/>
    </xf>
    <xf numFmtId="38" fontId="22" fillId="3" borderId="17" xfId="22" applyNumberFormat="1" applyFont="1" applyFill="1" applyBorder="1" applyAlignment="1" applyProtection="1">
      <alignment horizontal="right"/>
    </xf>
    <xf numFmtId="49" fontId="18" fillId="0" borderId="8" xfId="21" applyNumberFormat="1" applyFont="1" applyBorder="1" applyAlignment="1">
      <alignment horizontal="left" vertical="center" indent="1"/>
    </xf>
    <xf numFmtId="0" fontId="18" fillId="0" borderId="16" xfId="21" applyNumberFormat="1" applyFont="1" applyBorder="1" applyAlignment="1">
      <alignment horizontal="center" vertical="center"/>
    </xf>
    <xf numFmtId="38" fontId="22" fillId="0" borderId="16" xfId="21" applyNumberFormat="1" applyFont="1" applyBorder="1" applyAlignment="1" applyProtection="1">
      <alignment horizontal="right"/>
      <protection locked="0"/>
    </xf>
    <xf numFmtId="38" fontId="22" fillId="0" borderId="16" xfId="21" applyNumberFormat="1" applyFont="1" applyFill="1" applyBorder="1" applyAlignment="1" applyProtection="1">
      <alignment horizontal="right"/>
      <protection locked="0"/>
    </xf>
    <xf numFmtId="38" fontId="22" fillId="0" borderId="16" xfId="22" applyNumberFormat="1" applyFont="1" applyFill="1" applyBorder="1" applyAlignment="1" applyProtection="1">
      <alignment horizontal="right"/>
      <protection locked="0"/>
    </xf>
    <xf numFmtId="49" fontId="18" fillId="0" borderId="8" xfId="21" applyNumberFormat="1" applyFont="1" applyBorder="1" applyAlignment="1">
      <alignment horizontal="left" vertical="center" wrapText="1" indent="1"/>
    </xf>
    <xf numFmtId="0" fontId="18" fillId="0" borderId="16" xfId="21" applyNumberFormat="1" applyFont="1" applyBorder="1" applyAlignment="1">
      <alignment horizontal="center" vertical="top"/>
    </xf>
    <xf numFmtId="38" fontId="22" fillId="4" borderId="21" xfId="21" applyNumberFormat="1" applyFont="1" applyFill="1" applyBorder="1" applyAlignment="1" applyProtection="1">
      <alignment horizontal="right"/>
    </xf>
    <xf numFmtId="38" fontId="22" fillId="3" borderId="14" xfId="21" applyNumberFormat="1" applyFont="1" applyFill="1" applyBorder="1" applyAlignment="1" applyProtection="1">
      <alignment horizontal="right"/>
    </xf>
    <xf numFmtId="38" fontId="22" fillId="3" borderId="9" xfId="21" applyNumberFormat="1" applyFont="1" applyFill="1" applyBorder="1" applyAlignment="1" applyProtection="1">
      <alignment horizontal="right"/>
    </xf>
    <xf numFmtId="38" fontId="22" fillId="3" borderId="9" xfId="22" applyNumberFormat="1" applyFont="1" applyFill="1" applyBorder="1" applyAlignment="1" applyProtection="1">
      <alignment horizontal="right"/>
    </xf>
    <xf numFmtId="49" fontId="18" fillId="0" borderId="16" xfId="21" applyNumberFormat="1" applyFont="1" applyBorder="1" applyAlignment="1">
      <alignment horizontal="left" vertical="center" indent="1"/>
    </xf>
    <xf numFmtId="38" fontId="22" fillId="3" borderId="9" xfId="0" applyNumberFormat="1" applyFont="1" applyFill="1" applyBorder="1" applyAlignment="1">
      <alignment horizontal="right"/>
    </xf>
    <xf numFmtId="38" fontId="27" fillId="3" borderId="9" xfId="22" applyNumberFormat="1" applyFont="1" applyFill="1" applyBorder="1" applyAlignment="1" applyProtection="1">
      <alignment horizontal="right"/>
    </xf>
    <xf numFmtId="49" fontId="18" fillId="0" borderId="16" xfId="21" applyNumberFormat="1" applyFont="1" applyBorder="1" applyAlignment="1">
      <alignment horizontal="left" vertical="center" wrapText="1" indent="1"/>
    </xf>
    <xf numFmtId="38" fontId="22" fillId="0" borderId="9" xfId="21" applyNumberFormat="1" applyFont="1" applyBorder="1" applyAlignment="1" applyProtection="1">
      <alignment horizontal="right"/>
      <protection locked="0"/>
    </xf>
    <xf numFmtId="38" fontId="22" fillId="0" borderId="9" xfId="22" applyNumberFormat="1" applyFont="1" applyFill="1" applyBorder="1" applyAlignment="1" applyProtection="1">
      <alignment horizontal="right"/>
      <protection locked="0"/>
    </xf>
    <xf numFmtId="49" fontId="21" fillId="4" borderId="30" xfId="21" applyNumberFormat="1" applyFont="1" applyFill="1" applyBorder="1" applyAlignment="1">
      <alignment horizontal="left" vertical="center" wrapText="1" indent="2"/>
    </xf>
    <xf numFmtId="0" fontId="21" fillId="4" borderId="54" xfId="0" applyFont="1" applyFill="1" applyBorder="1" applyAlignment="1">
      <alignment horizontal="center" vertical="top" wrapText="1"/>
    </xf>
    <xf numFmtId="0" fontId="21" fillId="3" borderId="17" xfId="0" applyFont="1" applyFill="1" applyBorder="1" applyAlignment="1">
      <alignment horizontal="center" vertical="center" wrapText="1"/>
    </xf>
    <xf numFmtId="49" fontId="18" fillId="0" borderId="16" xfId="21" applyNumberFormat="1" applyFont="1" applyBorder="1" applyAlignment="1">
      <alignment horizontal="center" vertical="center"/>
    </xf>
    <xf numFmtId="49" fontId="18" fillId="0" borderId="16" xfId="0" applyNumberFormat="1" applyFont="1" applyBorder="1" applyAlignment="1">
      <alignment horizontal="center" vertical="center"/>
    </xf>
    <xf numFmtId="49" fontId="21" fillId="4" borderId="30" xfId="21" applyNumberFormat="1" applyFont="1" applyFill="1" applyBorder="1" applyAlignment="1">
      <alignment horizontal="left" vertical="center" indent="2"/>
    </xf>
    <xf numFmtId="49" fontId="21" fillId="3" borderId="51" xfId="0" applyNumberFormat="1" applyFont="1" applyFill="1" applyBorder="1" applyAlignment="1">
      <alignment horizontal="center" vertical="center"/>
    </xf>
    <xf numFmtId="38" fontId="22" fillId="3" borderId="10" xfId="21" applyNumberFormat="1" applyFont="1" applyFill="1" applyBorder="1" applyAlignment="1" applyProtection="1">
      <alignment horizontal="right"/>
    </xf>
    <xf numFmtId="49" fontId="18" fillId="0" borderId="8" xfId="21" applyNumberFormat="1" applyFont="1" applyFill="1" applyBorder="1" applyAlignment="1">
      <alignment horizontal="left" vertical="center" indent="1"/>
    </xf>
    <xf numFmtId="49" fontId="18" fillId="0" borderId="16" xfId="0" applyNumberFormat="1" applyFont="1" applyFill="1" applyBorder="1" applyAlignment="1">
      <alignment horizontal="center" vertical="center"/>
    </xf>
    <xf numFmtId="49" fontId="18" fillId="0" borderId="8" xfId="23" applyNumberFormat="1" applyFont="1" applyBorder="1" applyAlignment="1">
      <alignment horizontal="left" vertical="center" indent="1"/>
    </xf>
    <xf numFmtId="0" fontId="18" fillId="0" borderId="16" xfId="23" applyNumberFormat="1" applyFont="1" applyBorder="1" applyAlignment="1">
      <alignment horizontal="center" vertical="center"/>
    </xf>
    <xf numFmtId="38" fontId="22" fillId="0" borderId="4" xfId="23" applyNumberFormat="1" applyFont="1" applyBorder="1" applyAlignment="1" applyProtection="1">
      <alignment horizontal="right"/>
      <protection locked="0"/>
    </xf>
    <xf numFmtId="38" fontId="22" fillId="3" borderId="9" xfId="23" applyNumberFormat="1" applyFont="1" applyFill="1" applyBorder="1" applyAlignment="1" applyProtection="1">
      <alignment horizontal="right"/>
    </xf>
    <xf numFmtId="38" fontId="22" fillId="0" borderId="9" xfId="24" applyNumberFormat="1" applyFont="1" applyFill="1" applyBorder="1" applyAlignment="1" applyProtection="1">
      <alignment horizontal="right"/>
      <protection locked="0"/>
    </xf>
    <xf numFmtId="38" fontId="22" fillId="3" borderId="9" xfId="24" applyNumberFormat="1" applyFont="1" applyFill="1" applyBorder="1" applyAlignment="1" applyProtection="1">
      <alignment horizontal="right"/>
    </xf>
    <xf numFmtId="38" fontId="22" fillId="0" borderId="16" xfId="23" applyNumberFormat="1" applyFont="1" applyBorder="1" applyAlignment="1" applyProtection="1">
      <alignment horizontal="right"/>
      <protection locked="0"/>
    </xf>
    <xf numFmtId="38" fontId="22" fillId="0" borderId="16" xfId="24" applyNumberFormat="1" applyFont="1" applyFill="1" applyBorder="1" applyAlignment="1" applyProtection="1">
      <alignment horizontal="right"/>
      <protection locked="0"/>
    </xf>
    <xf numFmtId="38" fontId="22" fillId="0" borderId="16" xfId="23" applyNumberFormat="1" applyFont="1" applyFill="1" applyBorder="1" applyAlignment="1" applyProtection="1">
      <alignment horizontal="right"/>
      <protection locked="0"/>
    </xf>
    <xf numFmtId="38" fontId="22" fillId="3" borderId="16" xfId="24" applyNumberFormat="1" applyFont="1" applyFill="1" applyBorder="1" applyAlignment="1" applyProtection="1">
      <alignment horizontal="right"/>
    </xf>
    <xf numFmtId="49" fontId="21" fillId="4" borderId="30" xfId="23" applyNumberFormat="1" applyFont="1" applyFill="1" applyBorder="1" applyAlignment="1">
      <alignment horizontal="left" vertical="center" indent="2"/>
    </xf>
    <xf numFmtId="0" fontId="21" fillId="4" borderId="54" xfId="23" applyNumberFormat="1" applyFont="1" applyFill="1" applyBorder="1" applyAlignment="1">
      <alignment horizontal="center"/>
    </xf>
    <xf numFmtId="38" fontId="22" fillId="4" borderId="21" xfId="24" applyNumberFormat="1" applyFont="1" applyFill="1" applyBorder="1" applyAlignment="1" applyProtection="1">
      <alignment horizontal="right"/>
    </xf>
    <xf numFmtId="0" fontId="21" fillId="3" borderId="51" xfId="23" applyNumberFormat="1" applyFont="1" applyFill="1" applyBorder="1" applyAlignment="1">
      <alignment horizontal="center" vertical="center"/>
    </xf>
    <xf numFmtId="49" fontId="21" fillId="4" borderId="30" xfId="23" applyNumberFormat="1" applyFont="1" applyFill="1" applyBorder="1" applyAlignment="1" applyProtection="1">
      <alignment horizontal="left" vertical="center" indent="2"/>
    </xf>
    <xf numFmtId="0" fontId="18" fillId="4" borderId="54" xfId="23" applyNumberFormat="1" applyFont="1" applyFill="1" applyBorder="1" applyAlignment="1" applyProtection="1">
      <alignment horizontal="right"/>
    </xf>
    <xf numFmtId="38" fontId="22" fillId="4" borderId="21" xfId="23" applyNumberFormat="1" applyFont="1" applyFill="1" applyBorder="1" applyAlignment="1" applyProtection="1">
      <alignment horizontal="right"/>
    </xf>
    <xf numFmtId="0" fontId="21" fillId="3" borderId="51" xfId="23" applyNumberFormat="1" applyFont="1" applyFill="1" applyBorder="1" applyAlignment="1" applyProtection="1">
      <alignment horizontal="center" vertical="center"/>
    </xf>
    <xf numFmtId="38" fontId="22" fillId="3" borderId="22" xfId="23" applyNumberFormat="1" applyFont="1" applyFill="1" applyBorder="1" applyAlignment="1" applyProtection="1">
      <alignment horizontal="right"/>
    </xf>
    <xf numFmtId="49" fontId="18" fillId="0" borderId="8" xfId="23" applyNumberFormat="1" applyFont="1" applyBorder="1" applyAlignment="1" applyProtection="1">
      <alignment horizontal="left" vertical="center" indent="1"/>
    </xf>
    <xf numFmtId="38" fontId="22" fillId="0" borderId="9" xfId="23" applyNumberFormat="1" applyFont="1" applyBorder="1" applyAlignment="1" applyProtection="1">
      <alignment horizontal="right"/>
      <protection locked="0"/>
    </xf>
    <xf numFmtId="0" fontId="18" fillId="0" borderId="8" xfId="0" applyFont="1" applyBorder="1" applyAlignment="1">
      <alignment horizontal="left" vertical="center" indent="1"/>
    </xf>
    <xf numFmtId="49" fontId="21" fillId="4" borderId="30" xfId="25" applyNumberFormat="1" applyFont="1" applyFill="1" applyBorder="1" applyAlignment="1">
      <alignment horizontal="left" vertical="center" indent="2"/>
    </xf>
    <xf numFmtId="5" fontId="18" fillId="4" borderId="54" xfId="25" applyNumberFormat="1" applyFont="1" applyFill="1" applyBorder="1" applyAlignment="1">
      <alignment horizontal="right"/>
    </xf>
    <xf numFmtId="38" fontId="22" fillId="4" borderId="21" xfId="25" applyNumberFormat="1" applyFont="1" applyFill="1" applyBorder="1" applyAlignment="1" applyProtection="1">
      <alignment horizontal="right"/>
    </xf>
    <xf numFmtId="38" fontId="22" fillId="3" borderId="9" xfId="25" applyNumberFormat="1" applyFont="1" applyFill="1" applyBorder="1" applyAlignment="1" applyProtection="1">
      <alignment horizontal="right"/>
    </xf>
    <xf numFmtId="38" fontId="22" fillId="3" borderId="9" xfId="26" applyNumberFormat="1" applyFont="1" applyFill="1" applyBorder="1" applyAlignment="1" applyProtection="1">
      <alignment horizontal="right"/>
    </xf>
    <xf numFmtId="0" fontId="21" fillId="3" borderId="51" xfId="25" applyNumberFormat="1" applyFont="1" applyFill="1" applyBorder="1" applyAlignment="1">
      <alignment horizontal="center" vertical="center"/>
    </xf>
    <xf numFmtId="38" fontId="22" fillId="3" borderId="22" xfId="25" applyNumberFormat="1" applyFont="1" applyFill="1" applyBorder="1" applyAlignment="1" applyProtection="1">
      <alignment horizontal="right"/>
    </xf>
    <xf numFmtId="49" fontId="18" fillId="0" borderId="8" xfId="25" applyNumberFormat="1" applyFont="1" applyBorder="1" applyAlignment="1">
      <alignment horizontal="left" vertical="center" wrapText="1" indent="1"/>
    </xf>
    <xf numFmtId="49" fontId="18" fillId="0" borderId="16" xfId="25" applyNumberFormat="1" applyFont="1" applyBorder="1" applyAlignment="1">
      <alignment horizontal="center" vertical="center"/>
    </xf>
    <xf numFmtId="38" fontId="22" fillId="0" borderId="9" xfId="25" applyNumberFormat="1" applyFont="1" applyBorder="1" applyAlignment="1" applyProtection="1">
      <alignment horizontal="right"/>
      <protection locked="0"/>
    </xf>
    <xf numFmtId="38" fontId="22" fillId="0" borderId="9" xfId="26" applyNumberFormat="1" applyFont="1" applyFill="1" applyBorder="1" applyAlignment="1" applyProtection="1">
      <alignment horizontal="right"/>
      <protection locked="0"/>
    </xf>
    <xf numFmtId="49" fontId="18" fillId="0" borderId="8" xfId="25" applyNumberFormat="1" applyFont="1" applyBorder="1" applyAlignment="1">
      <alignment horizontal="left" vertical="center" indent="1"/>
    </xf>
    <xf numFmtId="0" fontId="18" fillId="0" borderId="16" xfId="25" applyNumberFormat="1" applyFont="1" applyBorder="1" applyAlignment="1">
      <alignment horizontal="center" vertical="center"/>
    </xf>
    <xf numFmtId="38" fontId="22" fillId="0" borderId="16" xfId="25" applyNumberFormat="1" applyFont="1" applyBorder="1" applyAlignment="1" applyProtection="1">
      <alignment horizontal="right"/>
      <protection locked="0"/>
    </xf>
    <xf numFmtId="38" fontId="22" fillId="0" borderId="16" xfId="26" applyNumberFormat="1" applyFont="1" applyFill="1" applyBorder="1" applyAlignment="1" applyProtection="1">
      <alignment horizontal="right"/>
      <protection locked="0"/>
    </xf>
    <xf numFmtId="49" fontId="18" fillId="0" borderId="8" xfId="27" applyNumberFormat="1" applyFont="1" applyBorder="1" applyAlignment="1">
      <alignment horizontal="left" vertical="center" indent="1"/>
    </xf>
    <xf numFmtId="0" fontId="18" fillId="0" borderId="16" xfId="27" applyNumberFormat="1" applyFont="1" applyBorder="1" applyAlignment="1">
      <alignment horizontal="center" vertical="center"/>
    </xf>
    <xf numFmtId="38" fontId="22" fillId="0" borderId="16" xfId="27" applyNumberFormat="1" applyFont="1" applyBorder="1" applyAlignment="1" applyProtection="1">
      <alignment horizontal="right"/>
      <protection locked="0"/>
    </xf>
    <xf numFmtId="38" fontId="22" fillId="3" borderId="9" xfId="27" applyNumberFormat="1" applyFont="1" applyFill="1" applyBorder="1" applyAlignment="1" applyProtection="1">
      <alignment horizontal="right"/>
    </xf>
    <xf numFmtId="38" fontId="22" fillId="0" borderId="16" xfId="28" applyNumberFormat="1" applyFont="1" applyFill="1" applyBorder="1" applyAlignment="1" applyProtection="1">
      <alignment horizontal="right"/>
      <protection locked="0"/>
    </xf>
    <xf numFmtId="38" fontId="22" fillId="3" borderId="9" xfId="28" applyNumberFormat="1" applyFont="1" applyFill="1" applyBorder="1" applyAlignment="1" applyProtection="1">
      <alignment horizontal="right"/>
    </xf>
    <xf numFmtId="49" fontId="18" fillId="0" borderId="8" xfId="27" applyNumberFormat="1" applyFont="1" applyBorder="1" applyAlignment="1">
      <alignment horizontal="left" vertical="center" wrapText="1" indent="1"/>
    </xf>
    <xf numFmtId="49" fontId="21" fillId="4" borderId="30" xfId="27" applyNumberFormat="1" applyFont="1" applyFill="1" applyBorder="1" applyAlignment="1">
      <alignment horizontal="left" vertical="center" indent="2"/>
    </xf>
    <xf numFmtId="38" fontId="22" fillId="4" borderId="21" xfId="27" applyNumberFormat="1" applyFont="1" applyFill="1" applyBorder="1" applyAlignment="1" applyProtection="1">
      <alignment horizontal="right"/>
    </xf>
    <xf numFmtId="49" fontId="21" fillId="3" borderId="51" xfId="27" applyNumberFormat="1" applyFont="1" applyFill="1" applyBorder="1" applyAlignment="1">
      <alignment horizontal="left" vertical="center"/>
    </xf>
    <xf numFmtId="38" fontId="22" fillId="3" borderId="22" xfId="27" applyNumberFormat="1" applyFont="1" applyFill="1" applyBorder="1" applyAlignment="1" applyProtection="1">
      <alignment horizontal="right"/>
    </xf>
    <xf numFmtId="49" fontId="18" fillId="0" borderId="8" xfId="29" applyNumberFormat="1" applyFont="1" applyBorder="1" applyAlignment="1">
      <alignment horizontal="left" vertical="center" indent="1"/>
    </xf>
    <xf numFmtId="49" fontId="18" fillId="0" borderId="16" xfId="29" applyNumberFormat="1" applyFont="1" applyBorder="1" applyAlignment="1">
      <alignment horizontal="center" vertical="center"/>
    </xf>
    <xf numFmtId="38" fontId="22" fillId="0" borderId="16" xfId="29" applyNumberFormat="1" applyFont="1" applyBorder="1" applyAlignment="1" applyProtection="1">
      <alignment horizontal="right"/>
      <protection locked="0"/>
    </xf>
    <xf numFmtId="38" fontId="22" fillId="3" borderId="9" xfId="29" applyNumberFormat="1" applyFont="1" applyFill="1" applyBorder="1" applyAlignment="1" applyProtection="1">
      <alignment horizontal="right"/>
    </xf>
    <xf numFmtId="38" fontId="22" fillId="0" borderId="16" xfId="30" applyNumberFormat="1" applyFont="1" applyFill="1" applyBorder="1" applyAlignment="1" applyProtection="1">
      <alignment horizontal="right"/>
      <protection locked="0"/>
    </xf>
    <xf numFmtId="38" fontId="22" fillId="3" borderId="9" xfId="30" applyNumberFormat="1" applyFont="1" applyFill="1" applyBorder="1" applyAlignment="1" applyProtection="1">
      <alignment horizontal="right"/>
    </xf>
    <xf numFmtId="0" fontId="18" fillId="0" borderId="16" xfId="29" applyNumberFormat="1" applyFont="1" applyBorder="1" applyAlignment="1">
      <alignment horizontal="center" vertical="center"/>
    </xf>
    <xf numFmtId="49" fontId="21" fillId="4" borderId="30" xfId="29" applyNumberFormat="1" applyFont="1" applyFill="1" applyBorder="1" applyAlignment="1">
      <alignment horizontal="left" vertical="center" indent="2"/>
    </xf>
    <xf numFmtId="0" fontId="18" fillId="4" borderId="54" xfId="29" applyFont="1" applyFill="1" applyBorder="1" applyAlignment="1">
      <alignment horizontal="right"/>
    </xf>
    <xf numFmtId="38" fontId="22" fillId="4" borderId="21" xfId="29" applyNumberFormat="1" applyFont="1" applyFill="1" applyBorder="1" applyAlignment="1" applyProtection="1">
      <alignment horizontal="right"/>
    </xf>
    <xf numFmtId="49" fontId="18" fillId="0" borderId="15" xfId="29" applyNumberFormat="1" applyFont="1" applyBorder="1" applyAlignment="1">
      <alignment horizontal="left" vertical="center" indent="1"/>
    </xf>
    <xf numFmtId="0" fontId="18" fillId="0" borderId="4" xfId="29" applyNumberFormat="1" applyFont="1" applyBorder="1" applyAlignment="1">
      <alignment horizontal="center" vertical="center"/>
    </xf>
    <xf numFmtId="38" fontId="22" fillId="0" borderId="11" xfId="29" applyNumberFormat="1" applyFont="1" applyBorder="1" applyAlignment="1" applyProtection="1">
      <alignment horizontal="right"/>
      <protection locked="0"/>
    </xf>
    <xf numFmtId="38" fontId="22" fillId="0" borderId="11" xfId="30" applyNumberFormat="1" applyFont="1" applyFill="1" applyBorder="1" applyAlignment="1" applyProtection="1">
      <alignment horizontal="right"/>
      <protection locked="0"/>
    </xf>
    <xf numFmtId="38" fontId="22" fillId="0" borderId="4" xfId="29" applyNumberFormat="1" applyFont="1" applyBorder="1" applyAlignment="1" applyProtection="1">
      <alignment horizontal="right"/>
      <protection locked="0"/>
    </xf>
    <xf numFmtId="38" fontId="22" fillId="0" borderId="4" xfId="30" applyNumberFormat="1" applyFont="1" applyFill="1" applyBorder="1" applyAlignment="1" applyProtection="1">
      <alignment horizontal="right"/>
      <protection locked="0"/>
    </xf>
    <xf numFmtId="38" fontId="22" fillId="3" borderId="16" xfId="30" applyNumberFormat="1" applyFont="1" applyFill="1" applyBorder="1" applyAlignment="1" applyProtection="1">
      <alignment horizontal="right"/>
    </xf>
    <xf numFmtId="49" fontId="18" fillId="0" borderId="16" xfId="29" applyNumberFormat="1" applyFont="1" applyBorder="1" applyAlignment="1">
      <alignment horizontal="left" vertical="center" indent="1"/>
    </xf>
    <xf numFmtId="38" fontId="22" fillId="0" borderId="3" xfId="29" applyNumberFormat="1" applyFont="1" applyBorder="1" applyAlignment="1" applyProtection="1">
      <alignment horizontal="right"/>
      <protection locked="0"/>
    </xf>
    <xf numFmtId="38" fontId="22" fillId="3" borderId="3" xfId="30" applyNumberFormat="1" applyFont="1" applyFill="1" applyBorder="1" applyAlignment="1" applyProtection="1">
      <alignment horizontal="right"/>
    </xf>
    <xf numFmtId="38" fontId="22" fillId="0" borderId="3" xfId="30" applyNumberFormat="1" applyFont="1" applyFill="1" applyBorder="1" applyAlignment="1" applyProtection="1">
      <alignment horizontal="right"/>
      <protection locked="0"/>
    </xf>
    <xf numFmtId="38" fontId="22" fillId="3" borderId="4" xfId="30" applyNumberFormat="1" applyFont="1" applyFill="1" applyBorder="1" applyAlignment="1" applyProtection="1">
      <alignment horizontal="right"/>
    </xf>
    <xf numFmtId="49" fontId="21" fillId="4" borderId="30" xfId="29" applyNumberFormat="1" applyFont="1" applyFill="1" applyBorder="1" applyAlignment="1">
      <alignment horizontal="left" vertical="center" indent="3"/>
    </xf>
    <xf numFmtId="0" fontId="18" fillId="4" borderId="21" xfId="29" applyNumberFormat="1" applyFont="1" applyFill="1" applyBorder="1" applyAlignment="1">
      <alignment horizontal="center" vertical="center"/>
    </xf>
    <xf numFmtId="49" fontId="18" fillId="0" borderId="22" xfId="29" applyNumberFormat="1" applyFont="1" applyFill="1" applyBorder="1" applyAlignment="1">
      <alignment vertical="center"/>
    </xf>
    <xf numFmtId="0" fontId="18" fillId="0" borderId="22" xfId="29" applyNumberFormat="1" applyFont="1" applyFill="1" applyBorder="1" applyAlignment="1">
      <alignment horizontal="center" vertical="center"/>
    </xf>
    <xf numFmtId="38" fontId="22" fillId="0" borderId="11" xfId="29" applyNumberFormat="1" applyFont="1" applyFill="1" applyBorder="1" applyAlignment="1" applyProtection="1">
      <alignment horizontal="right"/>
      <protection locked="0"/>
    </xf>
    <xf numFmtId="49" fontId="18" fillId="0" borderId="15" xfId="29" applyNumberFormat="1" applyFont="1" applyFill="1" applyBorder="1" applyAlignment="1">
      <alignment horizontal="left" vertical="center" indent="1"/>
    </xf>
    <xf numFmtId="0" fontId="18" fillId="0" borderId="4" xfId="29" applyNumberFormat="1" applyFont="1" applyFill="1" applyBorder="1" applyAlignment="1">
      <alignment horizontal="center" vertical="center"/>
    </xf>
    <xf numFmtId="38" fontId="22" fillId="0" borderId="25" xfId="29" applyNumberFormat="1" applyFont="1" applyFill="1" applyBorder="1" applyAlignment="1" applyProtection="1">
      <alignment horizontal="right"/>
      <protection locked="0"/>
    </xf>
    <xf numFmtId="38" fontId="22" fillId="0" borderId="21" xfId="30" applyNumberFormat="1" applyFont="1" applyFill="1" applyBorder="1" applyAlignment="1" applyProtection="1">
      <alignment horizontal="right"/>
      <protection locked="0"/>
    </xf>
    <xf numFmtId="49" fontId="18" fillId="0" borderId="8" xfId="29" applyNumberFormat="1" applyFont="1" applyBorder="1" applyAlignment="1">
      <alignment horizontal="left" vertical="center" wrapText="1" indent="1"/>
    </xf>
    <xf numFmtId="38" fontId="22" fillId="0" borderId="25" xfId="29" applyNumberFormat="1" applyFont="1" applyBorder="1" applyAlignment="1" applyProtection="1">
      <alignment horizontal="right"/>
      <protection locked="0"/>
    </xf>
    <xf numFmtId="38" fontId="22" fillId="0" borderId="21" xfId="29" applyNumberFormat="1" applyFont="1" applyBorder="1" applyAlignment="1" applyProtection="1">
      <alignment horizontal="right"/>
      <protection locked="0"/>
    </xf>
    <xf numFmtId="0" fontId="18" fillId="0" borderId="16" xfId="0" applyFont="1" applyFill="1" applyBorder="1" applyAlignment="1">
      <alignment horizontal="center" vertical="center"/>
    </xf>
    <xf numFmtId="38" fontId="22" fillId="0" borderId="11" xfId="32" applyNumberFormat="1" applyFont="1" applyFill="1" applyBorder="1" applyAlignment="1" applyProtection="1">
      <alignment horizontal="right"/>
      <protection locked="0"/>
    </xf>
    <xf numFmtId="0" fontId="18" fillId="0" borderId="8" xfId="0" applyFont="1" applyBorder="1" applyAlignment="1">
      <alignment horizontal="left" vertical="center" wrapText="1" indent="1"/>
    </xf>
    <xf numFmtId="38" fontId="22" fillId="0" borderId="10" xfId="29" applyNumberFormat="1" applyFont="1" applyBorder="1" applyAlignment="1" applyProtection="1">
      <alignment horizontal="right"/>
      <protection locked="0"/>
    </xf>
    <xf numFmtId="38" fontId="22" fillId="0" borderId="10" xfId="32" applyNumberFormat="1" applyFont="1" applyFill="1" applyBorder="1" applyAlignment="1" applyProtection="1">
      <alignment horizontal="right"/>
      <protection locked="0"/>
    </xf>
    <xf numFmtId="38" fontId="22" fillId="0" borderId="3" xfId="32" applyNumberFormat="1" applyFont="1" applyFill="1" applyBorder="1" applyAlignment="1" applyProtection="1">
      <alignment horizontal="right"/>
      <protection locked="0"/>
    </xf>
    <xf numFmtId="38" fontId="22" fillId="3" borderId="9" xfId="32" applyNumberFormat="1" applyFont="1" applyFill="1" applyBorder="1" applyAlignment="1" applyProtection="1">
      <alignment horizontal="right"/>
    </xf>
    <xf numFmtId="38" fontId="22" fillId="4" borderId="11" xfId="29" applyNumberFormat="1" applyFont="1" applyFill="1" applyBorder="1" applyAlignment="1" applyProtection="1">
      <alignment horizontal="right"/>
    </xf>
    <xf numFmtId="38" fontId="22" fillId="4" borderId="21" xfId="30" applyNumberFormat="1" applyFont="1" applyFill="1" applyBorder="1" applyAlignment="1" applyProtection="1">
      <alignment horizontal="right"/>
    </xf>
    <xf numFmtId="0" fontId="21" fillId="4" borderId="11" xfId="0" applyNumberFormat="1" applyFont="1" applyFill="1" applyBorder="1" applyAlignment="1">
      <alignment horizontal="center" vertical="center" wrapText="1"/>
    </xf>
    <xf numFmtId="38" fontId="22" fillId="4" borderId="11" xfId="31" applyNumberFormat="1" applyFont="1" applyFill="1" applyBorder="1" applyAlignment="1" applyProtection="1">
      <alignment horizontal="right"/>
    </xf>
    <xf numFmtId="0" fontId="18" fillId="0" borderId="0" xfId="51" applyFont="1" applyAlignment="1"/>
    <xf numFmtId="3" fontId="19" fillId="0" borderId="0" xfId="51" applyNumberFormat="1" applyFont="1" applyAlignment="1"/>
    <xf numFmtId="0" fontId="19" fillId="0" borderId="0" xfId="2" applyFont="1" applyAlignment="1"/>
    <xf numFmtId="3" fontId="19" fillId="0" borderId="0" xfId="2" applyNumberFormat="1" applyFont="1" applyAlignment="1"/>
    <xf numFmtId="0" fontId="22" fillId="0" borderId="0" xfId="0" applyFont="1" applyProtection="1">
      <protection hidden="1"/>
    </xf>
    <xf numFmtId="0" fontId="22" fillId="0" borderId="0" xfId="0" applyFont="1" applyProtection="1"/>
    <xf numFmtId="0" fontId="21" fillId="0" borderId="0" xfId="0" applyFont="1" applyBorder="1" applyAlignment="1" applyProtection="1">
      <alignment horizontal="center"/>
    </xf>
    <xf numFmtId="0" fontId="18" fillId="0" borderId="86" xfId="0" applyFont="1" applyFill="1" applyBorder="1" applyAlignment="1" applyProtection="1">
      <alignment horizontal="left" vertical="center" indent="1"/>
    </xf>
    <xf numFmtId="0" fontId="28" fillId="0" borderId="0" xfId="0" applyFont="1" applyAlignment="1" applyProtection="1">
      <alignment horizontal="left" vertical="center"/>
    </xf>
    <xf numFmtId="168" fontId="22" fillId="0" borderId="0" xfId="0" applyNumberFormat="1" applyFont="1" applyProtection="1"/>
    <xf numFmtId="0" fontId="20" fillId="0" borderId="0" xfId="0" applyFont="1" applyBorder="1" applyAlignment="1" applyProtection="1">
      <alignment horizontal="center" vertical="center"/>
    </xf>
    <xf numFmtId="0" fontId="22" fillId="0" borderId="0" xfId="0" applyFont="1" applyBorder="1" applyAlignment="1" applyProtection="1">
      <alignment horizontal="left" indent="1"/>
    </xf>
    <xf numFmtId="0" fontId="31" fillId="0" borderId="1" xfId="0" applyFont="1" applyBorder="1" applyAlignment="1" applyProtection="1">
      <alignment horizontal="center" vertical="center"/>
      <protection locked="0"/>
    </xf>
    <xf numFmtId="0" fontId="22" fillId="0" borderId="0" xfId="0" applyFont="1" applyAlignment="1" applyProtection="1">
      <alignment horizontal="left" indent="1"/>
    </xf>
    <xf numFmtId="0" fontId="33" fillId="0" borderId="0" xfId="0" applyFont="1" applyAlignment="1" applyProtection="1">
      <alignment horizontal="left" vertical="top"/>
    </xf>
    <xf numFmtId="0" fontId="31" fillId="0" borderId="0" xfId="0" applyFont="1" applyBorder="1" applyAlignment="1" applyProtection="1">
      <alignment horizontal="center" vertical="center"/>
    </xf>
    <xf numFmtId="0" fontId="23" fillId="0" borderId="0" xfId="0" applyFont="1" applyProtection="1"/>
    <xf numFmtId="0" fontId="22" fillId="0" borderId="0" xfId="0" applyFont="1" applyBorder="1" applyProtection="1"/>
    <xf numFmtId="0" fontId="32" fillId="0" borderId="0" xfId="0" applyFont="1" applyAlignment="1" applyProtection="1">
      <alignment horizontal="left" vertical="center"/>
    </xf>
    <xf numFmtId="0" fontId="34" fillId="0" borderId="0" xfId="0" applyFont="1" applyAlignment="1" applyProtection="1">
      <alignment horizontal="left" indent="2"/>
    </xf>
    <xf numFmtId="49" fontId="22" fillId="0" borderId="0" xfId="0" applyNumberFormat="1" applyFont="1" applyBorder="1" applyAlignment="1" applyProtection="1">
      <alignment horizontal="center"/>
    </xf>
    <xf numFmtId="0" fontId="23" fillId="0" borderId="0" xfId="0" applyFont="1" applyBorder="1" applyAlignment="1" applyProtection="1">
      <alignment horizontal="center" vertical="center"/>
    </xf>
    <xf numFmtId="49" fontId="35" fillId="0" borderId="0" xfId="0" applyNumberFormat="1" applyFont="1" applyAlignment="1" applyProtection="1">
      <alignment horizontal="center" vertical="center"/>
    </xf>
    <xf numFmtId="49" fontId="23" fillId="0" borderId="0" xfId="0" applyNumberFormat="1" applyFont="1" applyAlignment="1" applyProtection="1">
      <alignment horizontal="center" vertical="center"/>
    </xf>
    <xf numFmtId="49" fontId="36" fillId="0" borderId="0" xfId="0" applyNumberFormat="1" applyFont="1" applyBorder="1" applyAlignment="1" applyProtection="1">
      <alignment horizontal="center" vertical="top"/>
    </xf>
    <xf numFmtId="0" fontId="20" fillId="0" borderId="0" xfId="0" applyFont="1" applyProtection="1"/>
    <xf numFmtId="0" fontId="23" fillId="0" borderId="0" xfId="0" applyFont="1" applyBorder="1" applyAlignment="1" applyProtection="1">
      <alignment horizontal="left" indent="1"/>
    </xf>
    <xf numFmtId="49" fontId="34" fillId="0" borderId="0" xfId="0" applyNumberFormat="1" applyFont="1" applyBorder="1" applyAlignment="1" applyProtection="1">
      <alignment horizontal="left" indent="2"/>
    </xf>
    <xf numFmtId="49" fontId="34" fillId="0" borderId="0" xfId="0" applyNumberFormat="1" applyFont="1" applyBorder="1" applyAlignment="1" applyProtection="1">
      <alignment horizontal="left" vertical="center"/>
    </xf>
    <xf numFmtId="165" fontId="23" fillId="0" borderId="0" xfId="0" applyNumberFormat="1" applyFont="1" applyBorder="1" applyAlignment="1" applyProtection="1">
      <alignment horizontal="left" indent="1"/>
    </xf>
    <xf numFmtId="0" fontId="18" fillId="0" borderId="87" xfId="0" applyFont="1" applyFill="1" applyBorder="1" applyAlignment="1" applyProtection="1">
      <alignment horizontal="left" vertical="center" indent="1"/>
    </xf>
    <xf numFmtId="169" fontId="22" fillId="0" borderId="0" xfId="0" applyNumberFormat="1" applyFont="1" applyBorder="1" applyAlignment="1" applyProtection="1">
      <alignment horizontal="left" vertical="center"/>
    </xf>
    <xf numFmtId="49" fontId="34" fillId="0" borderId="0" xfId="0" applyNumberFormat="1" applyFont="1" applyBorder="1" applyAlignment="1" applyProtection="1">
      <alignment horizontal="left" vertical="center" wrapText="1"/>
    </xf>
    <xf numFmtId="169" fontId="22" fillId="0" borderId="0" xfId="0" applyNumberFormat="1" applyFont="1" applyBorder="1" applyAlignment="1" applyProtection="1">
      <alignment horizontal="left" vertical="center" wrapText="1"/>
    </xf>
    <xf numFmtId="0" fontId="22" fillId="0" borderId="0" xfId="0" applyFont="1" applyBorder="1" applyAlignment="1" applyProtection="1">
      <alignment wrapText="1"/>
    </xf>
    <xf numFmtId="0" fontId="22" fillId="0" borderId="0" xfId="0" applyFont="1" applyAlignment="1" applyProtection="1">
      <alignment wrapText="1"/>
    </xf>
    <xf numFmtId="49" fontId="34" fillId="0" borderId="48" xfId="0" applyNumberFormat="1" applyFont="1" applyBorder="1" applyAlignment="1" applyProtection="1">
      <alignment horizontal="left" vertical="center"/>
    </xf>
    <xf numFmtId="169" fontId="22" fillId="0" borderId="48" xfId="0" applyNumberFormat="1" applyFont="1" applyBorder="1" applyAlignment="1" applyProtection="1">
      <alignment horizontal="left" vertical="center"/>
    </xf>
    <xf numFmtId="0" fontId="22" fillId="0" borderId="48" xfId="0" applyFont="1" applyBorder="1" applyProtection="1"/>
    <xf numFmtId="0" fontId="22" fillId="0" borderId="76" xfId="0" applyFont="1" applyBorder="1" applyProtection="1"/>
    <xf numFmtId="0" fontId="22" fillId="0" borderId="49" xfId="0" applyFont="1" applyBorder="1" applyProtection="1"/>
    <xf numFmtId="169" fontId="22" fillId="0" borderId="49" xfId="0" applyNumberFormat="1" applyFont="1" applyBorder="1" applyAlignment="1" applyProtection="1">
      <alignment horizontal="left" vertical="center"/>
    </xf>
    <xf numFmtId="0" fontId="38" fillId="0" borderId="0" xfId="0" applyFont="1" applyBorder="1" applyAlignment="1" applyProtection="1">
      <alignment horizontal="left"/>
    </xf>
    <xf numFmtId="0" fontId="23" fillId="0" borderId="0" xfId="0" applyFont="1" applyBorder="1" applyAlignment="1" applyProtection="1">
      <alignment horizontal="center"/>
    </xf>
    <xf numFmtId="49" fontId="32" fillId="0" borderId="0" xfId="0" applyNumberFormat="1" applyFont="1" applyBorder="1" applyAlignment="1" applyProtection="1">
      <alignment horizontal="left"/>
    </xf>
    <xf numFmtId="168" fontId="23" fillId="0" borderId="5" xfId="0" applyNumberFormat="1" applyFont="1" applyBorder="1" applyAlignment="1" applyProtection="1">
      <alignment horizontal="center"/>
    </xf>
    <xf numFmtId="168" fontId="23" fillId="0" borderId="0" xfId="0" applyNumberFormat="1" applyFont="1" applyBorder="1" applyAlignment="1" applyProtection="1">
      <alignment horizontal="center"/>
    </xf>
    <xf numFmtId="0" fontId="23" fillId="0" borderId="0" xfId="0" applyFont="1" applyBorder="1" applyAlignment="1" applyProtection="1"/>
    <xf numFmtId="0" fontId="23" fillId="0" borderId="47" xfId="0" applyFont="1" applyBorder="1" applyAlignment="1" applyProtection="1">
      <alignment horizontal="center"/>
      <protection locked="0"/>
    </xf>
    <xf numFmtId="0" fontId="38" fillId="0" borderId="0" xfId="0" applyFont="1" applyBorder="1" applyAlignment="1" applyProtection="1">
      <alignment horizontal="centerContinuous"/>
    </xf>
    <xf numFmtId="49" fontId="23" fillId="0" borderId="47" xfId="0" applyNumberFormat="1" applyFont="1" applyBorder="1" applyAlignment="1" applyProtection="1">
      <alignment horizontal="center"/>
      <protection locked="0"/>
    </xf>
    <xf numFmtId="0" fontId="32" fillId="0" borderId="0" xfId="0" applyFont="1" applyBorder="1" applyAlignment="1" applyProtection="1">
      <alignment horizontal="center"/>
    </xf>
    <xf numFmtId="0" fontId="22" fillId="0" borderId="0" xfId="0" applyFont="1" applyBorder="1" applyAlignment="1" applyProtection="1"/>
    <xf numFmtId="0" fontId="26" fillId="0" borderId="0" xfId="0" applyFont="1" applyBorder="1" applyAlignment="1" applyProtection="1">
      <alignment horizontal="left"/>
    </xf>
    <xf numFmtId="0" fontId="23" fillId="0" borderId="0" xfId="0" applyFont="1" applyBorder="1" applyAlignment="1" applyProtection="1">
      <alignment horizontal="left"/>
    </xf>
    <xf numFmtId="0" fontId="23" fillId="0" borderId="0" xfId="0" applyFont="1" applyBorder="1" applyProtection="1"/>
    <xf numFmtId="0" fontId="23" fillId="0" borderId="0" xfId="0" applyFont="1" applyBorder="1" applyAlignment="1" applyProtection="1">
      <alignment horizontal="right"/>
    </xf>
    <xf numFmtId="0" fontId="22" fillId="0" borderId="0" xfId="0" applyFont="1" applyBorder="1" applyAlignment="1" applyProtection="1">
      <alignment horizontal="right"/>
    </xf>
    <xf numFmtId="49" fontId="23" fillId="0" borderId="0" xfId="0" applyNumberFormat="1" applyFont="1" applyBorder="1" applyAlignment="1" applyProtection="1">
      <alignment horizontal="center"/>
    </xf>
    <xf numFmtId="0" fontId="39" fillId="0" borderId="0" xfId="0" applyFont="1" applyProtection="1"/>
    <xf numFmtId="0" fontId="20" fillId="0" borderId="0" xfId="0" applyFont="1" applyBorder="1" applyAlignment="1" applyProtection="1">
      <alignment horizontal="center"/>
    </xf>
    <xf numFmtId="0" fontId="23" fillId="0" borderId="0" xfId="0" applyFont="1" applyBorder="1" applyAlignment="1" applyProtection="1">
      <alignment horizontal="right" vertical="center"/>
    </xf>
    <xf numFmtId="0" fontId="22" fillId="0" borderId="0" xfId="52" applyFont="1" applyProtection="1"/>
    <xf numFmtId="49" fontId="18" fillId="0" borderId="0" xfId="0" applyNumberFormat="1" applyFont="1" applyBorder="1" applyAlignment="1" applyProtection="1">
      <alignment horizontal="right" vertical="center"/>
    </xf>
    <xf numFmtId="0" fontId="18" fillId="0" borderId="0" xfId="0" applyFont="1" applyAlignment="1" applyProtection="1">
      <alignment horizontal="left" vertical="center"/>
    </xf>
    <xf numFmtId="0" fontId="18" fillId="0" borderId="0" xfId="0" applyFont="1" applyProtection="1"/>
    <xf numFmtId="0" fontId="22" fillId="0" borderId="0" xfId="0" applyFont="1" applyAlignment="1" applyProtection="1">
      <alignment horizontal="right" vertical="top"/>
    </xf>
    <xf numFmtId="49" fontId="18" fillId="0" borderId="0" xfId="0" applyNumberFormat="1" applyFont="1" applyAlignment="1" applyProtection="1">
      <alignment horizontal="right"/>
    </xf>
    <xf numFmtId="0" fontId="41" fillId="0" borderId="0" xfId="0" applyFont="1" applyBorder="1" applyAlignment="1" applyProtection="1">
      <alignment horizontal="left" indent="3"/>
    </xf>
    <xf numFmtId="0" fontId="18" fillId="0" borderId="0" xfId="0" applyFont="1" applyBorder="1" applyProtection="1"/>
    <xf numFmtId="0" fontId="22" fillId="0" borderId="115" xfId="0" applyFont="1" applyBorder="1" applyProtection="1"/>
    <xf numFmtId="0" fontId="36" fillId="0" borderId="0" xfId="0" applyFont="1" applyProtection="1"/>
    <xf numFmtId="165" fontId="36" fillId="0" borderId="0" xfId="0" applyNumberFormat="1" applyFont="1" applyProtection="1"/>
    <xf numFmtId="0" fontId="38" fillId="0" borderId="0" xfId="0" applyFont="1" applyProtection="1"/>
    <xf numFmtId="0" fontId="18" fillId="0" borderId="0" xfId="52" applyFont="1" applyAlignment="1" applyProtection="1">
      <alignment vertical="center"/>
    </xf>
    <xf numFmtId="49" fontId="22" fillId="0" borderId="8" xfId="51" applyNumberFormat="1" applyFont="1" applyBorder="1" applyAlignment="1">
      <alignment horizontal="left" indent="1"/>
    </xf>
    <xf numFmtId="49" fontId="22" fillId="0" borderId="15" xfId="51" applyNumberFormat="1" applyFont="1" applyBorder="1" applyAlignment="1">
      <alignment horizontal="left" indent="1"/>
    </xf>
    <xf numFmtId="49" fontId="22" fillId="0" borderId="13" xfId="51" applyNumberFormat="1" applyFont="1" applyBorder="1" applyAlignment="1">
      <alignment horizontal="left" vertical="center" indent="1"/>
    </xf>
    <xf numFmtId="49" fontId="22" fillId="0" borderId="8" xfId="51" applyNumberFormat="1" applyFont="1" applyBorder="1" applyAlignment="1">
      <alignment horizontal="left" vertical="center" indent="1"/>
    </xf>
    <xf numFmtId="49" fontId="22" fillId="0" borderId="52" xfId="51" applyNumberFormat="1" applyFont="1" applyBorder="1" applyAlignment="1">
      <alignment horizontal="left" vertical="center" indent="1"/>
    </xf>
    <xf numFmtId="49" fontId="22" fillId="0" borderId="8" xfId="3" applyNumberFormat="1" applyFont="1" applyBorder="1" applyAlignment="1">
      <alignment horizontal="left" vertical="center" indent="1"/>
    </xf>
    <xf numFmtId="49" fontId="20" fillId="12" borderId="15" xfId="51" applyNumberFormat="1" applyFont="1" applyFill="1" applyBorder="1" applyAlignment="1">
      <alignment horizontal="left" vertical="center" wrapText="1"/>
    </xf>
    <xf numFmtId="49" fontId="20" fillId="0" borderId="15" xfId="51" applyNumberFormat="1" applyFont="1" applyBorder="1" applyAlignment="1">
      <alignment horizontal="center" vertical="center" wrapText="1"/>
    </xf>
    <xf numFmtId="49" fontId="20" fillId="12" borderId="15" xfId="51" applyNumberFormat="1" applyFont="1" applyFill="1" applyBorder="1" applyAlignment="1">
      <alignment horizontal="left" vertical="center"/>
    </xf>
    <xf numFmtId="49" fontId="20" fillId="3" borderId="8" xfId="11" applyNumberFormat="1" applyFont="1" applyFill="1" applyBorder="1" applyAlignment="1">
      <alignment horizontal="left" vertical="center"/>
    </xf>
    <xf numFmtId="166" fontId="20" fillId="3" borderId="15" xfId="0" applyNumberFormat="1" applyFont="1" applyFill="1" applyBorder="1" applyAlignment="1">
      <alignment horizontal="left" vertical="center"/>
    </xf>
    <xf numFmtId="166" fontId="20" fillId="3" borderId="8" xfId="0" applyNumberFormat="1" applyFont="1" applyFill="1" applyBorder="1" applyAlignment="1">
      <alignment horizontal="left" vertical="center"/>
    </xf>
    <xf numFmtId="49" fontId="20" fillId="3" borderId="52" xfId="21" applyNumberFormat="1" applyFont="1" applyFill="1" applyBorder="1" applyAlignment="1">
      <alignment horizontal="left" vertical="center"/>
    </xf>
    <xf numFmtId="0" fontId="20" fillId="3" borderId="15" xfId="51" applyFont="1" applyFill="1" applyBorder="1" applyAlignment="1">
      <alignment vertical="center"/>
    </xf>
    <xf numFmtId="49" fontId="20" fillId="4" borderId="30" xfId="29" applyNumberFormat="1" applyFont="1" applyFill="1" applyBorder="1" applyAlignment="1">
      <alignment horizontal="left" vertical="center" wrapText="1" indent="2"/>
    </xf>
    <xf numFmtId="49" fontId="20" fillId="4" borderId="26" xfId="31" applyNumberFormat="1" applyFont="1" applyFill="1" applyBorder="1" applyAlignment="1">
      <alignment horizontal="left" vertical="center" wrapText="1" indent="2"/>
    </xf>
    <xf numFmtId="0" fontId="18" fillId="0" borderId="3" xfId="51" applyFont="1" applyBorder="1" applyAlignment="1">
      <alignment vertical="top"/>
    </xf>
    <xf numFmtId="0" fontId="21" fillId="11" borderId="75" xfId="9" applyNumberFormat="1" applyFont="1" applyFill="1" applyBorder="1" applyAlignment="1">
      <alignment horizontal="center" vertical="top"/>
    </xf>
    <xf numFmtId="0" fontId="18" fillId="4" borderId="54" xfId="0" applyFont="1" applyFill="1" applyBorder="1" applyAlignment="1">
      <alignment horizontal="left" vertical="center" wrapText="1" indent="1"/>
    </xf>
    <xf numFmtId="0" fontId="21" fillId="11" borderId="68" xfId="21" applyNumberFormat="1" applyFont="1" applyFill="1" applyBorder="1" applyAlignment="1">
      <alignment horizontal="center" vertical="center"/>
    </xf>
    <xf numFmtId="49" fontId="21" fillId="4" borderId="54" xfId="27" applyNumberFormat="1" applyFont="1" applyFill="1" applyBorder="1" applyAlignment="1">
      <alignment horizontal="left" vertical="center"/>
    </xf>
    <xf numFmtId="0" fontId="18" fillId="4" borderId="71" xfId="0" applyFont="1" applyFill="1" applyBorder="1" applyAlignment="1">
      <alignment horizontal="left" vertical="center" wrapText="1" indent="1"/>
    </xf>
    <xf numFmtId="0" fontId="41" fillId="0" borderId="16" xfId="34" applyFont="1" applyBorder="1" applyAlignment="1">
      <alignment horizontal="center"/>
    </xf>
    <xf numFmtId="0" fontId="20" fillId="0" borderId="3" xfId="34" applyFont="1" applyBorder="1" applyAlignment="1"/>
    <xf numFmtId="171" fontId="20" fillId="0" borderId="3" xfId="34" applyNumberFormat="1" applyFont="1" applyBorder="1" applyAlignment="1">
      <alignment horizontal="center" vertical="center"/>
    </xf>
    <xf numFmtId="1" fontId="20" fillId="0" borderId="3" xfId="34" applyNumberFormat="1" applyFont="1" applyBorder="1" applyAlignment="1">
      <alignment horizontal="center" vertical="center"/>
    </xf>
    <xf numFmtId="0" fontId="19" fillId="0" borderId="0" xfId="34" applyFont="1"/>
    <xf numFmtId="0" fontId="20" fillId="0" borderId="4" xfId="51" applyFont="1" applyBorder="1" applyAlignment="1">
      <alignment horizontal="center" vertical="top" wrapText="1"/>
    </xf>
    <xf numFmtId="171" fontId="20" fillId="0" borderId="4" xfId="51" applyNumberFormat="1" applyFont="1" applyBorder="1" applyAlignment="1">
      <alignment horizontal="center" vertical="top" wrapText="1"/>
    </xf>
    <xf numFmtId="1" fontId="20" fillId="0" borderId="4" xfId="51" applyNumberFormat="1" applyFont="1" applyBorder="1" applyAlignment="1">
      <alignment horizontal="center" vertical="top" wrapText="1"/>
    </xf>
    <xf numFmtId="1" fontId="20" fillId="0" borderId="4" xfId="2" applyNumberFormat="1" applyFont="1" applyBorder="1" applyAlignment="1">
      <alignment horizontal="center" vertical="top" wrapText="1"/>
    </xf>
    <xf numFmtId="0" fontId="23" fillId="0" borderId="50" xfId="0" applyNumberFormat="1" applyFont="1" applyBorder="1" applyAlignment="1">
      <alignment vertical="center"/>
    </xf>
    <xf numFmtId="38" fontId="22" fillId="0" borderId="3" xfId="33" applyNumberFormat="1" applyFont="1" applyFill="1" applyBorder="1" applyAlignment="1" applyProtection="1">
      <alignment horizontal="right"/>
      <protection locked="0"/>
    </xf>
    <xf numFmtId="0" fontId="19" fillId="0" borderId="0" xfId="33" applyFont="1"/>
    <xf numFmtId="38" fontId="22" fillId="11" borderId="27" xfId="33" applyNumberFormat="1" applyFont="1" applyFill="1" applyBorder="1" applyAlignment="1">
      <alignment horizontal="right"/>
    </xf>
    <xf numFmtId="38" fontId="22" fillId="11" borderId="27" xfId="33" applyNumberFormat="1" applyFont="1" applyFill="1" applyBorder="1" applyAlignment="1" applyProtection="1">
      <alignment horizontal="right"/>
    </xf>
    <xf numFmtId="38" fontId="22" fillId="11" borderId="17" xfId="33" applyNumberFormat="1" applyFont="1" applyFill="1" applyBorder="1" applyAlignment="1">
      <alignment horizontal="right"/>
    </xf>
    <xf numFmtId="0" fontId="19" fillId="0" borderId="0" xfId="33" applyFont="1" applyAlignment="1">
      <alignment vertical="top"/>
    </xf>
    <xf numFmtId="38" fontId="22" fillId="4" borderId="16" xfId="33" applyNumberFormat="1" applyFont="1" applyFill="1" applyBorder="1" applyAlignment="1" applyProtection="1">
      <alignment horizontal="right"/>
    </xf>
    <xf numFmtId="38" fontId="22" fillId="3" borderId="16" xfId="33" applyNumberFormat="1" applyFont="1" applyFill="1" applyBorder="1" applyAlignment="1" applyProtection="1">
      <alignment horizontal="right"/>
    </xf>
    <xf numFmtId="38" fontId="22" fillId="4" borderId="16" xfId="34" applyNumberFormat="1" applyFont="1" applyFill="1" applyBorder="1" applyAlignment="1" applyProtection="1">
      <alignment horizontal="right"/>
    </xf>
    <xf numFmtId="0" fontId="19" fillId="0" borderId="0" xfId="34" applyFont="1" applyAlignment="1">
      <alignment vertical="top" wrapText="1"/>
    </xf>
    <xf numFmtId="49" fontId="21" fillId="4" borderId="30" xfId="49" applyNumberFormat="1" applyFont="1" applyFill="1" applyBorder="1" applyAlignment="1">
      <alignment horizontal="left" vertical="center" indent="2"/>
    </xf>
    <xf numFmtId="0" fontId="18" fillId="4" borderId="54" xfId="34" applyFont="1" applyFill="1" applyBorder="1" applyAlignment="1">
      <alignment horizontal="center" vertical="top"/>
    </xf>
    <xf numFmtId="38" fontId="22" fillId="4" borderId="21" xfId="34" applyNumberFormat="1" applyFont="1" applyFill="1" applyBorder="1" applyAlignment="1" applyProtection="1">
      <alignment horizontal="right"/>
    </xf>
    <xf numFmtId="49" fontId="18" fillId="0" borderId="15" xfId="49" applyNumberFormat="1" applyFont="1" applyBorder="1" applyAlignment="1">
      <alignment horizontal="left" vertical="center" indent="2"/>
    </xf>
    <xf numFmtId="0" fontId="18" fillId="0" borderId="4" xfId="34" applyFont="1" applyBorder="1" applyAlignment="1">
      <alignment horizontal="center" vertical="center"/>
    </xf>
    <xf numFmtId="38" fontId="22" fillId="0" borderId="11" xfId="34" applyNumberFormat="1" applyFont="1" applyFill="1" applyBorder="1" applyAlignment="1" applyProtection="1">
      <alignment horizontal="right"/>
      <protection locked="0"/>
    </xf>
    <xf numFmtId="38" fontId="22" fillId="3" borderId="22" xfId="34" applyNumberFormat="1" applyFont="1" applyFill="1" applyBorder="1" applyAlignment="1" applyProtection="1">
      <alignment horizontal="right"/>
    </xf>
    <xf numFmtId="0" fontId="18" fillId="4" borderId="54" xfId="34" applyFont="1" applyFill="1" applyBorder="1" applyAlignment="1">
      <alignment horizontal="left" vertical="center"/>
    </xf>
    <xf numFmtId="38" fontId="22" fillId="4" borderId="25" xfId="34" applyNumberFormat="1" applyFont="1" applyFill="1" applyBorder="1" applyAlignment="1" applyProtection="1">
      <alignment horizontal="right"/>
    </xf>
    <xf numFmtId="38" fontId="22" fillId="11" borderId="75" xfId="34" applyNumberFormat="1" applyFont="1" applyFill="1" applyBorder="1" applyAlignment="1">
      <alignment horizontal="right"/>
    </xf>
    <xf numFmtId="38" fontId="22" fillId="11" borderId="75" xfId="34" applyNumberFormat="1" applyFont="1" applyFill="1" applyBorder="1" applyAlignment="1" applyProtection="1">
      <alignment horizontal="right"/>
    </xf>
    <xf numFmtId="38" fontId="22" fillId="11" borderId="68" xfId="34" applyNumberFormat="1" applyFont="1" applyFill="1" applyBorder="1" applyAlignment="1">
      <alignment horizontal="right"/>
    </xf>
    <xf numFmtId="38" fontId="22" fillId="4" borderId="0" xfId="34" applyNumberFormat="1" applyFont="1" applyFill="1" applyBorder="1" applyAlignment="1" applyProtection="1">
      <alignment horizontal="right"/>
    </xf>
    <xf numFmtId="38" fontId="22" fillId="3" borderId="9" xfId="34" applyNumberFormat="1" applyFont="1" applyFill="1" applyBorder="1" applyAlignment="1" applyProtection="1">
      <alignment horizontal="right"/>
    </xf>
    <xf numFmtId="38" fontId="22" fillId="4" borderId="4" xfId="34" applyNumberFormat="1" applyFont="1" applyFill="1" applyBorder="1" applyAlignment="1" applyProtection="1">
      <alignment horizontal="right"/>
    </xf>
    <xf numFmtId="38" fontId="22" fillId="3" borderId="14" xfId="34" applyNumberFormat="1" applyFont="1" applyFill="1" applyBorder="1" applyAlignment="1" applyProtection="1">
      <alignment horizontal="right"/>
    </xf>
    <xf numFmtId="38" fontId="22" fillId="4" borderId="8" xfId="34" applyNumberFormat="1" applyFont="1" applyFill="1" applyBorder="1" applyAlignment="1" applyProtection="1">
      <alignment horizontal="right"/>
    </xf>
    <xf numFmtId="38" fontId="22" fillId="3" borderId="0" xfId="34" applyNumberFormat="1" applyFont="1" applyFill="1" applyBorder="1" applyAlignment="1" applyProtection="1">
      <alignment horizontal="right"/>
    </xf>
    <xf numFmtId="38" fontId="22" fillId="3" borderId="16" xfId="34" applyNumberFormat="1" applyFont="1" applyFill="1" applyBorder="1" applyAlignment="1" applyProtection="1">
      <alignment horizontal="right"/>
    </xf>
    <xf numFmtId="38" fontId="22" fillId="3" borderId="13" xfId="34" applyNumberFormat="1" applyFont="1" applyFill="1" applyBorder="1" applyAlignment="1" applyProtection="1">
      <alignment horizontal="right"/>
    </xf>
    <xf numFmtId="38" fontId="22" fillId="10" borderId="16" xfId="34" applyNumberFormat="1" applyFont="1" applyFill="1" applyBorder="1" applyAlignment="1" applyProtection="1">
      <alignment horizontal="right"/>
    </xf>
    <xf numFmtId="0" fontId="18" fillId="4" borderId="54" xfId="49" applyFont="1" applyFill="1" applyBorder="1" applyAlignment="1"/>
    <xf numFmtId="38" fontId="22" fillId="4" borderId="54" xfId="34" applyNumberFormat="1" applyFont="1" applyFill="1" applyBorder="1" applyAlignment="1" applyProtection="1">
      <alignment horizontal="right"/>
    </xf>
    <xf numFmtId="49" fontId="18" fillId="0" borderId="15" xfId="49" applyNumberFormat="1" applyFont="1" applyBorder="1" applyAlignment="1">
      <alignment horizontal="left" vertical="top" wrapText="1" indent="2"/>
    </xf>
    <xf numFmtId="0" fontId="18" fillId="0" borderId="4" xfId="0" applyFont="1" applyBorder="1" applyAlignment="1">
      <alignment horizontal="center"/>
    </xf>
    <xf numFmtId="38" fontId="22" fillId="4" borderId="11" xfId="34" applyNumberFormat="1" applyFont="1" applyFill="1" applyBorder="1" applyAlignment="1" applyProtection="1">
      <alignment horizontal="right"/>
    </xf>
    <xf numFmtId="0" fontId="18" fillId="4" borderId="54" xfId="0" applyFont="1" applyFill="1" applyBorder="1" applyAlignment="1">
      <alignment horizontal="left"/>
    </xf>
    <xf numFmtId="49" fontId="21" fillId="0" borderId="24" xfId="49" applyNumberFormat="1" applyFont="1" applyBorder="1" applyAlignment="1">
      <alignment horizontal="left" vertical="center" wrapText="1" indent="2"/>
    </xf>
    <xf numFmtId="0" fontId="23" fillId="0" borderId="12" xfId="0" applyFont="1" applyBorder="1" applyAlignment="1"/>
    <xf numFmtId="38" fontId="22" fillId="4" borderId="10" xfId="34" applyNumberFormat="1" applyFont="1" applyFill="1" applyBorder="1" applyAlignment="1" applyProtection="1">
      <alignment horizontal="right"/>
    </xf>
    <xf numFmtId="0" fontId="22" fillId="11" borderId="27" xfId="34" applyFont="1" applyFill="1" applyBorder="1" applyAlignment="1">
      <alignment horizontal="center" vertical="center"/>
    </xf>
    <xf numFmtId="38" fontId="22" fillId="11" borderId="27" xfId="34" applyNumberFormat="1" applyFont="1" applyFill="1" applyBorder="1" applyAlignment="1" applyProtection="1">
      <alignment horizontal="right"/>
    </xf>
    <xf numFmtId="38" fontId="22" fillId="11" borderId="17" xfId="34" applyNumberFormat="1" applyFont="1" applyFill="1" applyBorder="1" applyAlignment="1" applyProtection="1">
      <alignment horizontal="right"/>
    </xf>
    <xf numFmtId="0" fontId="23" fillId="0" borderId="0" xfId="34" applyFont="1"/>
    <xf numFmtId="49" fontId="20" fillId="8" borderId="51" xfId="49" applyNumberFormat="1" applyFont="1" applyFill="1" applyBorder="1" applyAlignment="1">
      <alignment horizontal="center" vertical="center"/>
    </xf>
    <xf numFmtId="38" fontId="22" fillId="3" borderId="9" xfId="49" applyNumberFormat="1" applyFont="1" applyFill="1" applyBorder="1" applyAlignment="1" applyProtection="1">
      <alignment horizontal="right"/>
    </xf>
    <xf numFmtId="49" fontId="20" fillId="3" borderId="17" xfId="49" applyNumberFormat="1" applyFont="1" applyFill="1" applyBorder="1" applyAlignment="1">
      <alignment horizontal="center" vertical="center"/>
    </xf>
    <xf numFmtId="49" fontId="18" fillId="0" borderId="8" xfId="49" applyNumberFormat="1" applyFont="1" applyBorder="1" applyAlignment="1">
      <alignment horizontal="left" vertical="center" wrapText="1" indent="1"/>
    </xf>
    <xf numFmtId="49" fontId="18" fillId="0" borderId="16" xfId="49" applyNumberFormat="1" applyFont="1" applyBorder="1" applyAlignment="1">
      <alignment horizontal="center" vertical="top"/>
    </xf>
    <xf numFmtId="38" fontId="22" fillId="0" borderId="16" xfId="49" applyNumberFormat="1" applyFont="1" applyBorder="1" applyAlignment="1" applyProtection="1">
      <alignment horizontal="right"/>
      <protection locked="0"/>
    </xf>
    <xf numFmtId="38" fontId="22" fillId="3" borderId="9" xfId="50" applyNumberFormat="1" applyFont="1" applyFill="1" applyBorder="1" applyAlignment="1" applyProtection="1">
      <alignment horizontal="right"/>
    </xf>
    <xf numFmtId="38" fontId="22" fillId="0" borderId="16" xfId="50" applyNumberFormat="1" applyFont="1" applyBorder="1" applyAlignment="1" applyProtection="1">
      <alignment horizontal="right"/>
      <protection locked="0"/>
    </xf>
    <xf numFmtId="38" fontId="22" fillId="0" borderId="4" xfId="49" applyNumberFormat="1" applyFont="1" applyFill="1" applyBorder="1" applyAlignment="1" applyProtection="1">
      <alignment horizontal="right"/>
      <protection locked="0"/>
    </xf>
    <xf numFmtId="38" fontId="22" fillId="0" borderId="4" xfId="49" applyNumberFormat="1" applyFont="1" applyBorder="1" applyAlignment="1" applyProtection="1">
      <alignment horizontal="right"/>
      <protection locked="0"/>
    </xf>
    <xf numFmtId="49" fontId="18" fillId="0" borderId="16" xfId="49" applyNumberFormat="1" applyFont="1" applyBorder="1" applyAlignment="1">
      <alignment horizontal="center" vertical="center"/>
    </xf>
    <xf numFmtId="38" fontId="22" fillId="0" borderId="16" xfId="49" applyNumberFormat="1" applyFont="1" applyFill="1" applyBorder="1" applyAlignment="1" applyProtection="1">
      <alignment horizontal="right"/>
      <protection locked="0"/>
    </xf>
    <xf numFmtId="38" fontId="22" fillId="3" borderId="16" xfId="49" applyNumberFormat="1" applyFont="1" applyFill="1" applyBorder="1" applyAlignment="1" applyProtection="1">
      <alignment horizontal="right"/>
    </xf>
    <xf numFmtId="38" fontId="22" fillId="0" borderId="3" xfId="49" applyNumberFormat="1" applyFont="1" applyBorder="1" applyAlignment="1" applyProtection="1">
      <alignment horizontal="right"/>
      <protection locked="0"/>
    </xf>
    <xf numFmtId="38" fontId="22" fillId="9" borderId="8" xfId="49" applyNumberFormat="1" applyFont="1" applyFill="1" applyBorder="1" applyAlignment="1" applyProtection="1">
      <alignment horizontal="right"/>
    </xf>
    <xf numFmtId="38" fontId="22" fillId="3" borderId="3" xfId="49" applyNumberFormat="1" applyFont="1" applyFill="1" applyBorder="1" applyAlignment="1" applyProtection="1">
      <alignment horizontal="right"/>
    </xf>
    <xf numFmtId="38" fontId="22" fillId="3" borderId="14" xfId="49" applyNumberFormat="1" applyFont="1" applyFill="1" applyBorder="1" applyAlignment="1" applyProtection="1">
      <alignment horizontal="right"/>
    </xf>
    <xf numFmtId="49" fontId="18" fillId="0" borderId="8" xfId="0" applyNumberFormat="1" applyFont="1" applyBorder="1" applyAlignment="1" applyProtection="1">
      <alignment horizontal="left" vertical="center" wrapText="1" indent="1"/>
    </xf>
    <xf numFmtId="38" fontId="22" fillId="9" borderId="16" xfId="49" applyNumberFormat="1" applyFont="1" applyFill="1" applyBorder="1" applyAlignment="1" applyProtection="1">
      <alignment horizontal="right"/>
    </xf>
    <xf numFmtId="38" fontId="22" fillId="3" borderId="4" xfId="49" applyNumberFormat="1" applyFont="1" applyFill="1" applyBorder="1" applyAlignment="1" applyProtection="1">
      <alignment horizontal="right"/>
    </xf>
    <xf numFmtId="0" fontId="18" fillId="0" borderId="8" xfId="0" applyFont="1" applyBorder="1" applyAlignment="1" applyProtection="1">
      <alignment horizontal="left" vertical="center" wrapText="1" indent="1"/>
    </xf>
    <xf numFmtId="0" fontId="21" fillId="3" borderId="8" xfId="50" applyFont="1" applyFill="1" applyBorder="1" applyAlignment="1">
      <alignment vertical="center"/>
    </xf>
    <xf numFmtId="0" fontId="18" fillId="3" borderId="17" xfId="50" applyFont="1" applyFill="1" applyBorder="1" applyAlignment="1">
      <alignment horizontal="center" vertical="center"/>
    </xf>
    <xf numFmtId="38" fontId="22" fillId="3" borderId="4" xfId="50" applyNumberFormat="1" applyFont="1" applyFill="1" applyBorder="1" applyAlignment="1" applyProtection="1">
      <alignment horizontal="right"/>
    </xf>
    <xf numFmtId="38" fontId="22" fillId="3" borderId="16" xfId="50" applyNumberFormat="1" applyFont="1" applyFill="1" applyBorder="1" applyAlignment="1" applyProtection="1">
      <alignment horizontal="right"/>
    </xf>
    <xf numFmtId="49" fontId="18" fillId="0" borderId="8" xfId="50" applyNumberFormat="1" applyFont="1" applyBorder="1" applyAlignment="1">
      <alignment horizontal="left" vertical="center" wrapText="1" indent="1"/>
    </xf>
    <xf numFmtId="49" fontId="18" fillId="0" borderId="16" xfId="50" applyNumberFormat="1" applyFont="1" applyBorder="1" applyAlignment="1">
      <alignment horizontal="center" vertical="center"/>
    </xf>
    <xf numFmtId="38" fontId="22" fillId="0" borderId="16" xfId="50" applyNumberFormat="1" applyFont="1" applyFill="1" applyBorder="1" applyAlignment="1" applyProtection="1">
      <alignment horizontal="right"/>
      <protection locked="0"/>
    </xf>
    <xf numFmtId="0" fontId="18" fillId="0" borderId="16" xfId="50" applyFont="1" applyBorder="1" applyAlignment="1">
      <alignment horizontal="center" vertical="top"/>
    </xf>
    <xf numFmtId="38" fontId="22" fillId="3" borderId="52" xfId="50" applyNumberFormat="1" applyFont="1" applyFill="1" applyBorder="1" applyAlignment="1" applyProtection="1">
      <alignment horizontal="right"/>
    </xf>
    <xf numFmtId="38" fontId="22" fillId="9" borderId="16" xfId="50" applyNumberFormat="1" applyFont="1" applyFill="1" applyBorder="1" applyAlignment="1" applyProtection="1">
      <alignment horizontal="right"/>
    </xf>
    <xf numFmtId="38" fontId="22" fillId="3" borderId="3" xfId="50" applyNumberFormat="1" applyFont="1" applyFill="1" applyBorder="1" applyAlignment="1" applyProtection="1">
      <alignment horizontal="right"/>
    </xf>
    <xf numFmtId="38" fontId="22" fillId="3" borderId="14" xfId="50" applyNumberFormat="1" applyFont="1" applyFill="1" applyBorder="1" applyAlignment="1" applyProtection="1">
      <alignment horizontal="right"/>
    </xf>
    <xf numFmtId="0" fontId="18" fillId="0" borderId="16" xfId="50" applyFont="1" applyBorder="1" applyAlignment="1">
      <alignment horizontal="center" vertical="center"/>
    </xf>
    <xf numFmtId="38" fontId="27" fillId="3" borderId="9" xfId="50" applyNumberFormat="1" applyFont="1" applyFill="1" applyBorder="1" applyAlignment="1" applyProtection="1">
      <alignment horizontal="right"/>
    </xf>
    <xf numFmtId="49" fontId="18" fillId="0" borderId="16" xfId="0" applyNumberFormat="1" applyFont="1" applyBorder="1" applyAlignment="1">
      <alignment horizontal="left" vertical="top" wrapText="1" indent="1"/>
    </xf>
    <xf numFmtId="0" fontId="21" fillId="4" borderId="30" xfId="0" applyFont="1" applyFill="1" applyBorder="1" applyAlignment="1">
      <alignment horizontal="left" vertical="top" wrapText="1" indent="2"/>
    </xf>
    <xf numFmtId="0" fontId="23" fillId="4" borderId="54" xfId="0" applyFont="1" applyFill="1" applyBorder="1" applyAlignment="1">
      <alignment horizontal="center"/>
    </xf>
    <xf numFmtId="38" fontId="22" fillId="4" borderId="25" xfId="0" applyNumberFormat="1" applyFont="1" applyFill="1" applyBorder="1" applyAlignment="1" applyProtection="1">
      <alignment horizontal="right"/>
    </xf>
    <xf numFmtId="49" fontId="20" fillId="8" borderId="51" xfId="0" applyNumberFormat="1" applyFont="1" applyFill="1" applyBorder="1" applyAlignment="1">
      <alignment horizontal="center" vertical="center"/>
    </xf>
    <xf numFmtId="38" fontId="22" fillId="3" borderId="10" xfId="36" applyNumberFormat="1" applyFont="1" applyFill="1" applyBorder="1" applyAlignment="1" applyProtection="1">
      <alignment horizontal="right"/>
    </xf>
    <xf numFmtId="38" fontId="22" fillId="3" borderId="0" xfId="36" applyNumberFormat="1" applyFont="1" applyFill="1" applyBorder="1" applyAlignment="1" applyProtection="1">
      <alignment horizontal="right"/>
    </xf>
    <xf numFmtId="166" fontId="21" fillId="0" borderId="15" xfId="0" applyNumberFormat="1" applyFont="1" applyFill="1" applyBorder="1" applyAlignment="1">
      <alignment horizontal="left" vertical="center"/>
    </xf>
    <xf numFmtId="49" fontId="20" fillId="0" borderId="51" xfId="0" applyNumberFormat="1" applyFont="1" applyFill="1" applyBorder="1" applyAlignment="1">
      <alignment horizontal="left" vertical="center"/>
    </xf>
    <xf numFmtId="38" fontId="22" fillId="3" borderId="9" xfId="36" applyNumberFormat="1" applyFont="1" applyFill="1" applyBorder="1" applyAlignment="1" applyProtection="1">
      <alignment horizontal="right"/>
    </xf>
    <xf numFmtId="49" fontId="21" fillId="3" borderId="17" xfId="0" applyNumberFormat="1" applyFont="1" applyFill="1" applyBorder="1" applyAlignment="1">
      <alignment horizontal="center" vertical="center"/>
    </xf>
    <xf numFmtId="38" fontId="22" fillId="3" borderId="9" xfId="36" applyNumberFormat="1" applyFont="1" applyFill="1" applyBorder="1" applyAlignment="1" applyProtection="1">
      <alignment horizontal="left"/>
    </xf>
    <xf numFmtId="0" fontId="18" fillId="0" borderId="8" xfId="33" applyFont="1" applyFill="1" applyBorder="1" applyAlignment="1">
      <alignment horizontal="left" vertical="center" indent="1"/>
    </xf>
    <xf numFmtId="0" fontId="18" fillId="0" borderId="8" xfId="33" applyFont="1" applyFill="1" applyBorder="1" applyAlignment="1">
      <alignment horizontal="left" vertical="center" wrapText="1" indent="1"/>
    </xf>
    <xf numFmtId="49" fontId="18" fillId="0" borderId="16" xfId="0" applyNumberFormat="1" applyFont="1" applyFill="1" applyBorder="1" applyAlignment="1">
      <alignment horizontal="center" vertical="top"/>
    </xf>
    <xf numFmtId="38" fontId="22" fillId="10" borderId="4" xfId="36" applyNumberFormat="1" applyFont="1" applyFill="1" applyBorder="1" applyAlignment="1" applyProtection="1">
      <alignment horizontal="right"/>
    </xf>
    <xf numFmtId="49" fontId="18" fillId="0" borderId="16" xfId="0" applyNumberFormat="1" applyFont="1" applyBorder="1" applyAlignment="1">
      <alignment horizontal="left" vertical="center" indent="1"/>
    </xf>
    <xf numFmtId="38" fontId="22" fillId="0" borderId="3" xfId="36" applyNumberFormat="1" applyFont="1" applyFill="1" applyBorder="1" applyAlignment="1" applyProtection="1">
      <alignment horizontal="right"/>
      <protection locked="0"/>
    </xf>
    <xf numFmtId="38" fontId="22" fillId="3" borderId="3" xfId="36" applyNumberFormat="1" applyFont="1" applyFill="1" applyBorder="1" applyAlignment="1" applyProtection="1">
      <alignment horizontal="right"/>
    </xf>
    <xf numFmtId="49" fontId="18" fillId="0" borderId="16" xfId="0" applyNumberFormat="1" applyFont="1" applyBorder="1" applyAlignment="1">
      <alignment horizontal="center"/>
    </xf>
    <xf numFmtId="38" fontId="22" fillId="0" borderId="16" xfId="36" applyNumberFormat="1" applyFont="1" applyFill="1" applyBorder="1" applyAlignment="1" applyProtection="1">
      <alignment horizontal="right"/>
      <protection locked="0"/>
    </xf>
    <xf numFmtId="49" fontId="18" fillId="0" borderId="16" xfId="0" applyNumberFormat="1" applyFont="1" applyBorder="1" applyAlignment="1">
      <alignment horizontal="center" vertical="top"/>
    </xf>
    <xf numFmtId="38" fontId="22" fillId="3" borderId="4" xfId="36" applyNumberFormat="1" applyFont="1" applyFill="1" applyBorder="1" applyAlignment="1" applyProtection="1">
      <alignment horizontal="right"/>
    </xf>
    <xf numFmtId="38" fontId="22" fillId="0" borderId="4" xfId="36" applyNumberFormat="1" applyFont="1" applyFill="1" applyBorder="1" applyAlignment="1" applyProtection="1">
      <alignment horizontal="right"/>
      <protection locked="0"/>
    </xf>
    <xf numFmtId="166" fontId="18" fillId="0" borderId="2" xfId="0" applyNumberFormat="1" applyFont="1" applyFill="1" applyBorder="1" applyAlignment="1" applyProtection="1">
      <alignment horizontal="left" vertical="center" indent="1" readingOrder="1"/>
    </xf>
    <xf numFmtId="166" fontId="18" fillId="0" borderId="2" xfId="0" applyNumberFormat="1" applyFont="1" applyFill="1" applyBorder="1" applyAlignment="1" applyProtection="1">
      <alignment horizontal="left" vertical="center" indent="1"/>
    </xf>
    <xf numFmtId="166" fontId="18" fillId="0" borderId="2" xfId="0" applyNumberFormat="1" applyFont="1" applyFill="1" applyBorder="1" applyAlignment="1" applyProtection="1">
      <alignment horizontal="left" vertical="center" wrapText="1" indent="1"/>
    </xf>
    <xf numFmtId="0" fontId="18" fillId="0" borderId="0" xfId="0" applyFont="1" applyFill="1" applyAlignment="1" applyProtection="1">
      <alignment horizontal="left" vertical="center" indent="1"/>
    </xf>
    <xf numFmtId="49" fontId="21" fillId="4" borderId="30" xfId="36" applyNumberFormat="1" applyFont="1" applyFill="1" applyBorder="1" applyAlignment="1">
      <alignment horizontal="left" vertical="center" wrapText="1" indent="2"/>
    </xf>
    <xf numFmtId="0" fontId="23" fillId="4" borderId="54" xfId="0" applyFont="1" applyFill="1" applyBorder="1" applyAlignment="1">
      <alignment horizontal="left" vertical="center"/>
    </xf>
    <xf numFmtId="38" fontId="22" fillId="4" borderId="21" xfId="36" applyNumberFormat="1" applyFont="1" applyFill="1" applyBorder="1" applyAlignment="1" applyProtection="1">
      <alignment horizontal="right"/>
    </xf>
    <xf numFmtId="0" fontId="21" fillId="4" borderId="26" xfId="0" applyFont="1" applyFill="1" applyBorder="1" applyAlignment="1">
      <alignment horizontal="left" vertical="center" indent="2"/>
    </xf>
    <xf numFmtId="0" fontId="23" fillId="4" borderId="71" xfId="0" applyFont="1" applyFill="1" applyBorder="1" applyAlignment="1">
      <alignment horizontal="left" vertical="center"/>
    </xf>
    <xf numFmtId="38" fontId="22" fillId="4" borderId="25" xfId="0" applyNumberFormat="1" applyFont="1" applyFill="1" applyBorder="1" applyAlignment="1">
      <alignment horizontal="right"/>
    </xf>
    <xf numFmtId="0" fontId="21" fillId="4" borderId="26" xfId="34" applyFont="1" applyFill="1" applyBorder="1" applyAlignment="1">
      <alignment horizontal="left" vertical="top" wrapText="1"/>
    </xf>
    <xf numFmtId="0" fontId="18" fillId="4" borderId="71" xfId="0" applyFont="1" applyFill="1" applyBorder="1" applyAlignment="1">
      <alignment horizontal="left" vertical="top"/>
    </xf>
    <xf numFmtId="0" fontId="19" fillId="0" borderId="0" xfId="34" applyFont="1" applyAlignment="1"/>
    <xf numFmtId="3" fontId="19" fillId="0" borderId="0" xfId="34" applyNumberFormat="1" applyFont="1"/>
    <xf numFmtId="0" fontId="20" fillId="0" borderId="0" xfId="34" applyFont="1" applyFill="1" applyBorder="1" applyAlignment="1" applyProtection="1">
      <alignment horizontal="centerContinuous" vertical="center"/>
    </xf>
    <xf numFmtId="0" fontId="22" fillId="0" borderId="0" xfId="0" applyFont="1" applyBorder="1" applyAlignment="1">
      <alignment horizontal="centerContinuous" vertical="center"/>
    </xf>
    <xf numFmtId="0" fontId="21" fillId="0" borderId="77" xfId="34" applyFont="1" applyFill="1" applyBorder="1" applyAlignment="1" applyProtection="1">
      <alignment horizontal="center" vertical="top" wrapText="1"/>
    </xf>
    <xf numFmtId="0" fontId="20" fillId="0" borderId="58" xfId="0" applyFont="1" applyFill="1" applyBorder="1" applyAlignment="1">
      <alignment horizontal="center" vertical="center"/>
    </xf>
    <xf numFmtId="49" fontId="21" fillId="0" borderId="58" xfId="34" applyNumberFormat="1" applyFont="1" applyFill="1" applyBorder="1" applyAlignment="1" applyProtection="1">
      <alignment horizontal="center" vertical="top"/>
    </xf>
    <xf numFmtId="49" fontId="21" fillId="0" borderId="58" xfId="34" applyNumberFormat="1" applyFont="1" applyFill="1" applyBorder="1" applyAlignment="1">
      <alignment horizontal="center" vertical="top"/>
    </xf>
    <xf numFmtId="0" fontId="20" fillId="0" borderId="85" xfId="34" applyFont="1" applyFill="1" applyBorder="1" applyAlignment="1" applyProtection="1">
      <alignment horizontal="center" vertical="top" wrapText="1"/>
    </xf>
    <xf numFmtId="0" fontId="31" fillId="0" borderId="78" xfId="0" applyFont="1" applyBorder="1" applyAlignment="1">
      <alignment horizontal="center" vertical="top" wrapText="1"/>
    </xf>
    <xf numFmtId="49" fontId="20" fillId="0" borderId="78" xfId="34" applyNumberFormat="1" applyFont="1" applyFill="1" applyBorder="1" applyAlignment="1" applyProtection="1">
      <alignment horizontal="center" vertical="top" wrapText="1"/>
    </xf>
    <xf numFmtId="49" fontId="20" fillId="0" borderId="78" xfId="34" applyNumberFormat="1" applyFont="1" applyFill="1" applyBorder="1" applyAlignment="1">
      <alignment horizontal="center" vertical="top" wrapText="1"/>
    </xf>
    <xf numFmtId="49" fontId="20" fillId="11" borderId="15" xfId="0" applyNumberFormat="1" applyFont="1" applyFill="1" applyBorder="1" applyAlignment="1">
      <alignment horizontal="left" vertical="center"/>
    </xf>
    <xf numFmtId="49" fontId="31" fillId="11" borderId="79" xfId="0" applyNumberFormat="1" applyFont="1" applyFill="1" applyBorder="1" applyAlignment="1">
      <alignment horizontal="center" vertical="center"/>
    </xf>
    <xf numFmtId="49" fontId="23" fillId="3" borderId="4" xfId="0" applyNumberFormat="1" applyFont="1" applyFill="1" applyBorder="1"/>
    <xf numFmtId="49" fontId="23" fillId="3" borderId="9" xfId="0" applyNumberFormat="1" applyFont="1" applyFill="1" applyBorder="1"/>
    <xf numFmtId="49" fontId="20" fillId="11" borderId="8" xfId="49" applyNumberFormat="1" applyFont="1" applyFill="1" applyBorder="1" applyAlignment="1">
      <alignment horizontal="left" vertical="center"/>
    </xf>
    <xf numFmtId="0" fontId="22" fillId="11" borderId="27" xfId="33" applyFont="1" applyFill="1" applyBorder="1" applyAlignment="1">
      <alignment vertical="top"/>
    </xf>
    <xf numFmtId="49" fontId="20" fillId="8" borderId="8" xfId="0" applyNumberFormat="1" applyFont="1" applyFill="1" applyBorder="1" applyAlignment="1">
      <alignment horizontal="left" vertical="center"/>
    </xf>
    <xf numFmtId="0" fontId="20" fillId="8" borderId="16" xfId="33" applyFont="1" applyFill="1" applyBorder="1" applyAlignment="1">
      <alignment horizontal="center"/>
    </xf>
    <xf numFmtId="49" fontId="20" fillId="8" borderId="8" xfId="49" applyNumberFormat="1" applyFont="1" applyFill="1" applyBorder="1" applyAlignment="1">
      <alignment horizontal="left" vertical="center" wrapText="1"/>
    </xf>
    <xf numFmtId="0" fontId="20" fillId="8" borderId="16" xfId="33" applyFont="1" applyFill="1" applyBorder="1" applyAlignment="1">
      <alignment horizontal="center" vertical="top"/>
    </xf>
    <xf numFmtId="49" fontId="20" fillId="8" borderId="8" xfId="49" applyNumberFormat="1" applyFont="1" applyFill="1" applyBorder="1" applyAlignment="1">
      <alignment horizontal="left" vertical="center"/>
    </xf>
    <xf numFmtId="0" fontId="20" fillId="8" borderId="16" xfId="34" applyFont="1" applyFill="1" applyBorder="1" applyAlignment="1">
      <alignment horizontal="center" vertical="top"/>
    </xf>
    <xf numFmtId="49" fontId="20" fillId="11" borderId="23" xfId="49" applyNumberFormat="1" applyFont="1" applyFill="1" applyBorder="1" applyAlignment="1">
      <alignment horizontal="left" vertical="center"/>
    </xf>
    <xf numFmtId="49" fontId="22" fillId="11" borderId="75" xfId="49" applyNumberFormat="1" applyFont="1" applyFill="1" applyBorder="1" applyAlignment="1">
      <alignment horizontal="center" vertical="center"/>
    </xf>
    <xf numFmtId="0" fontId="20" fillId="8" borderId="15" xfId="0" applyFont="1" applyFill="1" applyBorder="1" applyAlignment="1">
      <alignment horizontal="left" vertical="center"/>
    </xf>
    <xf numFmtId="49" fontId="20" fillId="8" borderId="4" xfId="0" applyNumberFormat="1" applyFont="1" applyFill="1" applyBorder="1" applyAlignment="1">
      <alignment horizontal="center" vertical="center"/>
    </xf>
    <xf numFmtId="49" fontId="20" fillId="8" borderId="16" xfId="49" applyNumberFormat="1" applyFont="1" applyFill="1" applyBorder="1" applyAlignment="1">
      <alignment horizontal="center" vertical="center"/>
    </xf>
    <xf numFmtId="0" fontId="20" fillId="8" borderId="16" xfId="0" applyFont="1" applyFill="1" applyBorder="1" applyAlignment="1">
      <alignment horizontal="center" vertical="center"/>
    </xf>
    <xf numFmtId="0" fontId="20" fillId="11" borderId="8" xfId="34" applyFont="1" applyFill="1" applyBorder="1" applyAlignment="1">
      <alignment horizontal="left" vertical="center"/>
    </xf>
    <xf numFmtId="0" fontId="20" fillId="8" borderId="15" xfId="51" applyFont="1" applyFill="1" applyBorder="1" applyAlignment="1">
      <alignment horizontal="left" vertical="center"/>
    </xf>
    <xf numFmtId="166" fontId="20" fillId="3" borderId="8" xfId="49" applyNumberFormat="1" applyFont="1" applyFill="1" applyBorder="1" applyAlignment="1">
      <alignment horizontal="left" vertical="center"/>
    </xf>
    <xf numFmtId="166" fontId="20" fillId="8" borderId="15" xfId="0" applyNumberFormat="1" applyFont="1" applyFill="1" applyBorder="1" applyAlignment="1">
      <alignment horizontal="left" vertical="center"/>
    </xf>
    <xf numFmtId="0" fontId="20" fillId="0" borderId="52" xfId="33" applyNumberFormat="1" applyFont="1" applyFill="1" applyBorder="1" applyAlignment="1">
      <alignment horizontal="left" vertical="center"/>
    </xf>
    <xf numFmtId="0" fontId="18" fillId="4" borderId="16" xfId="0" applyFont="1" applyFill="1" applyBorder="1" applyAlignment="1">
      <alignment horizontal="center" vertical="center"/>
    </xf>
    <xf numFmtId="0" fontId="18" fillId="4" borderId="54" xfId="0" applyFont="1" applyFill="1" applyBorder="1" applyAlignment="1">
      <alignment horizontal="center" vertical="center"/>
    </xf>
    <xf numFmtId="0" fontId="18" fillId="4" borderId="16" xfId="0" applyFont="1" applyFill="1" applyBorder="1" applyAlignment="1">
      <alignment horizontal="left" vertical="center" indent="1"/>
    </xf>
    <xf numFmtId="0" fontId="21" fillId="4" borderId="30" xfId="0" applyFont="1" applyFill="1" applyBorder="1" applyAlignment="1">
      <alignment horizontal="left" vertical="center" indent="2"/>
    </xf>
    <xf numFmtId="38" fontId="22" fillId="4" borderId="16" xfId="0" applyNumberFormat="1" applyFont="1" applyFill="1" applyBorder="1" applyAlignment="1">
      <alignment vertical="center"/>
    </xf>
    <xf numFmtId="0" fontId="22" fillId="3" borderId="9" xfId="0" applyFont="1" applyFill="1" applyBorder="1" applyAlignment="1">
      <alignment vertical="center"/>
    </xf>
    <xf numFmtId="0" fontId="22" fillId="3" borderId="4" xfId="0" applyFont="1" applyFill="1" applyBorder="1" applyAlignment="1">
      <alignment vertical="center"/>
    </xf>
    <xf numFmtId="38" fontId="18" fillId="4" borderId="16" xfId="34" applyNumberFormat="1" applyFont="1" applyFill="1" applyBorder="1" applyAlignment="1">
      <alignment vertical="center"/>
    </xf>
    <xf numFmtId="0" fontId="22" fillId="3" borderId="3" xfId="0" applyFont="1" applyFill="1" applyBorder="1" applyAlignment="1">
      <alignment vertical="center"/>
    </xf>
    <xf numFmtId="38" fontId="22" fillId="3" borderId="3" xfId="0" applyNumberFormat="1" applyFont="1" applyFill="1" applyBorder="1" applyAlignment="1">
      <alignment vertical="center"/>
    </xf>
    <xf numFmtId="38" fontId="22" fillId="3" borderId="16" xfId="0" applyNumberFormat="1" applyFont="1" applyFill="1" applyBorder="1" applyAlignment="1">
      <alignment vertical="center"/>
    </xf>
    <xf numFmtId="38" fontId="22" fillId="4" borderId="21" xfId="0" applyNumberFormat="1" applyFont="1" applyFill="1" applyBorder="1" applyAlignment="1">
      <alignment vertical="center"/>
    </xf>
    <xf numFmtId="0" fontId="22" fillId="3" borderId="25" xfId="0" applyFont="1" applyFill="1" applyBorder="1" applyAlignment="1">
      <alignment vertical="center"/>
    </xf>
    <xf numFmtId="38" fontId="18" fillId="4" borderId="21" xfId="34" applyNumberFormat="1" applyFont="1" applyFill="1" applyBorder="1" applyAlignment="1">
      <alignment vertical="center"/>
    </xf>
    <xf numFmtId="0" fontId="20" fillId="0" borderId="3" xfId="34" applyFont="1" applyBorder="1"/>
    <xf numFmtId="0" fontId="23" fillId="0" borderId="0" xfId="0" applyFont="1"/>
    <xf numFmtId="0" fontId="23" fillId="0" borderId="17" xfId="34" applyFont="1" applyBorder="1" applyAlignment="1">
      <alignment horizontal="center" vertical="center" wrapText="1"/>
    </xf>
    <xf numFmtId="0" fontId="18" fillId="11" borderId="75" xfId="34" applyFont="1" applyFill="1" applyBorder="1" applyAlignment="1">
      <alignment horizontal="left" vertical="center" indent="1"/>
    </xf>
    <xf numFmtId="38" fontId="22" fillId="11" borderId="68" xfId="34" applyNumberFormat="1" applyFont="1" applyFill="1" applyBorder="1" applyAlignment="1" applyProtection="1">
      <alignment horizontal="right"/>
    </xf>
    <xf numFmtId="0" fontId="18" fillId="0" borderId="15" xfId="34" applyFont="1" applyBorder="1" applyAlignment="1">
      <alignment horizontal="left" indent="1"/>
    </xf>
    <xf numFmtId="0" fontId="18" fillId="0" borderId="4" xfId="34" applyFont="1" applyBorder="1" applyAlignment="1">
      <alignment horizontal="center"/>
    </xf>
    <xf numFmtId="38" fontId="22" fillId="0" borderId="4" xfId="34" applyNumberFormat="1" applyFont="1" applyFill="1" applyBorder="1" applyAlignment="1" applyProtection="1">
      <alignment horizontal="right"/>
      <protection locked="0"/>
    </xf>
    <xf numFmtId="38" fontId="22" fillId="15" borderId="9" xfId="34" applyNumberFormat="1" applyFont="1" applyFill="1" applyBorder="1" applyAlignment="1" applyProtection="1">
      <alignment horizontal="right"/>
    </xf>
    <xf numFmtId="0" fontId="18" fillId="0" borderId="8" xfId="34" applyFont="1" applyBorder="1" applyAlignment="1">
      <alignment horizontal="left" indent="1"/>
    </xf>
    <xf numFmtId="0" fontId="18" fillId="0" borderId="16" xfId="34" applyFont="1" applyBorder="1" applyAlignment="1">
      <alignment horizontal="center"/>
    </xf>
    <xf numFmtId="38" fontId="22" fillId="0" borderId="16" xfId="34" applyNumberFormat="1" applyFont="1" applyFill="1" applyBorder="1" applyAlignment="1" applyProtection="1">
      <alignment horizontal="right"/>
      <protection locked="0"/>
    </xf>
    <xf numFmtId="38" fontId="22" fillId="15" borderId="16" xfId="34" applyNumberFormat="1" applyFont="1" applyFill="1" applyBorder="1" applyAlignment="1" applyProtection="1">
      <alignment horizontal="right"/>
    </xf>
    <xf numFmtId="0" fontId="18" fillId="0" borderId="8" xfId="34" applyFont="1" applyBorder="1" applyAlignment="1">
      <alignment horizontal="left" wrapText="1" indent="1"/>
    </xf>
    <xf numFmtId="0" fontId="18" fillId="0" borderId="16" xfId="34" applyFont="1" applyBorder="1" applyAlignment="1">
      <alignment horizontal="center" vertical="top" wrapText="1"/>
    </xf>
    <xf numFmtId="38" fontId="22" fillId="0" borderId="3" xfId="34" applyNumberFormat="1" applyFont="1" applyFill="1" applyBorder="1" applyAlignment="1" applyProtection="1">
      <alignment horizontal="right"/>
      <protection locked="0"/>
    </xf>
    <xf numFmtId="0" fontId="18" fillId="0" borderId="16" xfId="34" applyFont="1" applyBorder="1" applyAlignment="1">
      <alignment horizontal="center" vertical="center" wrapText="1"/>
    </xf>
    <xf numFmtId="0" fontId="21" fillId="4" borderId="30" xfId="33" applyFont="1" applyFill="1" applyBorder="1" applyAlignment="1">
      <alignment horizontal="left" vertical="center" indent="2"/>
    </xf>
    <xf numFmtId="0" fontId="18" fillId="4" borderId="54" xfId="33" applyFont="1" applyFill="1" applyBorder="1" applyAlignment="1">
      <alignment horizontal="left" vertical="center" indent="1"/>
    </xf>
    <xf numFmtId="38" fontId="22" fillId="4" borderId="21" xfId="33" applyNumberFormat="1" applyFont="1" applyFill="1" applyBorder="1" applyAlignment="1" applyProtection="1">
      <alignment horizontal="right"/>
    </xf>
    <xf numFmtId="38" fontId="22" fillId="4" borderId="11" xfId="33" applyNumberFormat="1" applyFont="1" applyFill="1" applyBorder="1" applyAlignment="1" applyProtection="1">
      <alignment horizontal="right"/>
    </xf>
    <xf numFmtId="0" fontId="21" fillId="4" borderId="26" xfId="33" applyFont="1" applyFill="1" applyBorder="1" applyAlignment="1">
      <alignment horizontal="left" vertical="center" wrapText="1" indent="2"/>
    </xf>
    <xf numFmtId="0" fontId="18" fillId="4" borderId="71" xfId="33" applyFont="1" applyFill="1" applyBorder="1" applyAlignment="1">
      <alignment horizontal="left" vertical="center" indent="1"/>
    </xf>
    <xf numFmtId="0" fontId="18" fillId="11" borderId="75" xfId="0" applyFont="1" applyFill="1" applyBorder="1" applyAlignment="1">
      <alignment horizontal="left" vertical="center" wrapText="1"/>
    </xf>
    <xf numFmtId="38" fontId="18" fillId="11" borderId="75" xfId="34" applyNumberFormat="1" applyFont="1" applyFill="1" applyBorder="1" applyAlignment="1" applyProtection="1">
      <alignment horizontal="right" vertical="center"/>
    </xf>
    <xf numFmtId="38" fontId="18" fillId="11" borderId="68" xfId="34" applyNumberFormat="1" applyFont="1" applyFill="1" applyBorder="1" applyAlignment="1" applyProtection="1">
      <alignment horizontal="right" vertical="center"/>
    </xf>
    <xf numFmtId="0" fontId="19" fillId="0" borderId="0" xfId="34" applyFont="1" applyAlignment="1">
      <alignment vertical="center"/>
    </xf>
    <xf numFmtId="0" fontId="18" fillId="0" borderId="15" xfId="34" applyFont="1" applyBorder="1" applyAlignment="1">
      <alignment horizontal="left" vertical="center" indent="1"/>
    </xf>
    <xf numFmtId="0" fontId="18" fillId="0" borderId="16" xfId="34" applyFont="1" applyBorder="1" applyAlignment="1">
      <alignment horizontal="center" vertical="center"/>
    </xf>
    <xf numFmtId="0" fontId="18" fillId="0" borderId="16" xfId="34" applyFont="1" applyBorder="1" applyAlignment="1">
      <alignment horizontal="center" vertical="top"/>
    </xf>
    <xf numFmtId="38" fontId="22" fillId="4" borderId="9" xfId="34" applyNumberFormat="1" applyFont="1" applyFill="1" applyBorder="1" applyAlignment="1" applyProtection="1">
      <alignment horizontal="right"/>
    </xf>
    <xf numFmtId="0" fontId="21" fillId="4" borderId="26" xfId="34" applyFont="1" applyFill="1" applyBorder="1" applyAlignment="1">
      <alignment horizontal="left" vertical="center" indent="2"/>
    </xf>
    <xf numFmtId="0" fontId="23" fillId="4" borderId="71" xfId="0" applyFont="1" applyFill="1" applyBorder="1" applyAlignment="1"/>
    <xf numFmtId="0" fontId="21" fillId="0" borderId="0" xfId="34" applyFont="1" applyFill="1" applyBorder="1" applyAlignment="1" applyProtection="1">
      <alignment horizontal="left" vertical="center" wrapText="1"/>
    </xf>
    <xf numFmtId="0" fontId="23" fillId="0" borderId="0" xfId="0" applyFont="1" applyFill="1" applyBorder="1" applyAlignment="1">
      <alignment horizontal="left"/>
    </xf>
    <xf numFmtId="38" fontId="22" fillId="0" borderId="0" xfId="34" applyNumberFormat="1" applyFont="1" applyFill="1" applyBorder="1" applyAlignment="1" applyProtection="1">
      <alignment horizontal="right"/>
    </xf>
    <xf numFmtId="0" fontId="19" fillId="0" borderId="0" xfId="34" applyFont="1" applyFill="1"/>
    <xf numFmtId="0" fontId="19" fillId="0" borderId="0" xfId="34" applyFont="1" applyFill="1" applyBorder="1"/>
    <xf numFmtId="49" fontId="23" fillId="0" borderId="0" xfId="0" applyNumberFormat="1" applyFont="1"/>
    <xf numFmtId="0" fontId="23" fillId="0" borderId="0" xfId="0" applyFont="1" applyAlignment="1">
      <alignment horizontal="left"/>
    </xf>
    <xf numFmtId="0" fontId="20" fillId="11" borderId="23" xfId="34" applyFont="1" applyFill="1" applyBorder="1" applyAlignment="1">
      <alignment vertical="center"/>
    </xf>
    <xf numFmtId="0" fontId="20" fillId="0" borderId="8" xfId="34" applyFont="1" applyBorder="1" applyAlignment="1" applyProtection="1">
      <alignment vertical="center" wrapText="1"/>
    </xf>
    <xf numFmtId="0" fontId="20" fillId="0" borderId="3" xfId="51" applyFont="1" applyBorder="1" applyAlignment="1">
      <alignment vertical="center" wrapText="1"/>
    </xf>
    <xf numFmtId="49" fontId="20" fillId="0" borderId="3" xfId="34" applyNumberFormat="1" applyFont="1" applyBorder="1" applyAlignment="1">
      <alignment horizontal="center" vertical="center"/>
    </xf>
    <xf numFmtId="0" fontId="20" fillId="0" borderId="4" xfId="0" applyFont="1" applyBorder="1" applyAlignment="1">
      <alignment horizontal="center" vertical="center" wrapText="1"/>
    </xf>
    <xf numFmtId="49" fontId="20" fillId="0" borderId="4" xfId="51" applyNumberFormat="1" applyFont="1" applyBorder="1" applyAlignment="1">
      <alignment horizontal="center" vertical="center" wrapText="1"/>
    </xf>
    <xf numFmtId="49" fontId="20" fillId="0" borderId="4" xfId="2" applyNumberFormat="1" applyFont="1" applyBorder="1" applyAlignment="1">
      <alignment horizontal="center" vertical="center" wrapText="1"/>
    </xf>
    <xf numFmtId="0" fontId="20" fillId="0" borderId="3" xfId="33" applyFont="1" applyBorder="1" applyAlignment="1">
      <alignment horizontal="center" vertical="top"/>
    </xf>
    <xf numFmtId="49" fontId="20" fillId="0" borderId="3" xfId="0" applyNumberFormat="1" applyFont="1" applyBorder="1" applyAlignment="1">
      <alignment horizontal="center"/>
    </xf>
    <xf numFmtId="49" fontId="20" fillId="0" borderId="3" xfId="33" applyNumberFormat="1" applyFont="1" applyBorder="1" applyAlignment="1">
      <alignment horizontal="center"/>
    </xf>
    <xf numFmtId="49" fontId="20" fillId="0" borderId="3" xfId="11" applyNumberFormat="1" applyFont="1" applyBorder="1" applyAlignment="1">
      <alignment horizontal="center"/>
    </xf>
    <xf numFmtId="49" fontId="20" fillId="0" borderId="9" xfId="5" applyNumberFormat="1" applyFont="1" applyBorder="1" applyAlignment="1">
      <alignment horizontal="center" vertical="center" wrapText="1"/>
    </xf>
    <xf numFmtId="49" fontId="20" fillId="0" borderId="9" xfId="6" applyNumberFormat="1" applyFont="1" applyBorder="1" applyAlignment="1" applyProtection="1">
      <alignment horizontal="center" vertical="center" wrapText="1"/>
    </xf>
    <xf numFmtId="0" fontId="22" fillId="11" borderId="27" xfId="33" applyFont="1" applyFill="1" applyBorder="1" applyAlignment="1">
      <alignment vertical="top" wrapText="1"/>
    </xf>
    <xf numFmtId="38" fontId="22" fillId="11" borderId="17" xfId="33" applyNumberFormat="1" applyFont="1" applyFill="1" applyBorder="1" applyAlignment="1" applyProtection="1">
      <alignment horizontal="right"/>
    </xf>
    <xf numFmtId="0" fontId="19" fillId="0" borderId="0" xfId="33" applyFont="1" applyAlignment="1">
      <alignment vertical="top" wrapText="1"/>
    </xf>
    <xf numFmtId="38" fontId="22" fillId="12" borderId="8" xfId="33" applyNumberFormat="1" applyFont="1" applyFill="1" applyBorder="1" applyAlignment="1" applyProtection="1">
      <alignment horizontal="right"/>
    </xf>
    <xf numFmtId="38" fontId="22" fillId="12" borderId="27" xfId="33" applyNumberFormat="1" applyFont="1" applyFill="1" applyBorder="1" applyAlignment="1" applyProtection="1">
      <alignment horizontal="right"/>
    </xf>
    <xf numFmtId="38" fontId="22" fillId="12" borderId="17" xfId="33" applyNumberFormat="1" applyFont="1" applyFill="1" applyBorder="1" applyAlignment="1" applyProtection="1">
      <alignment horizontal="right"/>
    </xf>
    <xf numFmtId="49" fontId="18" fillId="0" borderId="72" xfId="33" applyNumberFormat="1" applyFont="1" applyBorder="1" applyAlignment="1">
      <alignment horizontal="left" vertical="center" wrapText="1" indent="2"/>
    </xf>
    <xf numFmtId="0" fontId="18" fillId="0" borderId="85" xfId="33" applyFont="1" applyBorder="1" applyAlignment="1">
      <alignment horizontal="center" vertical="center"/>
    </xf>
    <xf numFmtId="38" fontId="22" fillId="0" borderId="113" xfId="33" applyNumberFormat="1" applyFont="1" applyBorder="1" applyAlignment="1" applyProtection="1">
      <alignment horizontal="right"/>
      <protection locked="0"/>
    </xf>
    <xf numFmtId="38" fontId="22" fillId="0" borderId="78" xfId="33" applyNumberFormat="1" applyFont="1" applyBorder="1" applyAlignment="1" applyProtection="1">
      <alignment horizontal="right"/>
      <protection locked="0"/>
    </xf>
    <xf numFmtId="38" fontId="22" fillId="0" borderId="114" xfId="33" applyNumberFormat="1" applyFont="1" applyFill="1" applyBorder="1" applyAlignment="1" applyProtection="1">
      <alignment horizontal="right"/>
      <protection locked="0"/>
    </xf>
    <xf numFmtId="38" fontId="22" fillId="0" borderId="4" xfId="33" applyNumberFormat="1" applyFont="1" applyBorder="1" applyAlignment="1" applyProtection="1">
      <alignment horizontal="right"/>
      <protection locked="0"/>
    </xf>
    <xf numFmtId="38" fontId="22" fillId="4" borderId="4" xfId="33" applyNumberFormat="1" applyFont="1" applyFill="1" applyBorder="1" applyAlignment="1" applyProtection="1">
      <alignment horizontal="right"/>
    </xf>
    <xf numFmtId="49" fontId="18" fillId="0" borderId="73" xfId="33" applyNumberFormat="1" applyFont="1" applyBorder="1" applyAlignment="1">
      <alignment horizontal="left" vertical="center" wrapText="1" indent="2"/>
    </xf>
    <xf numFmtId="0" fontId="18" fillId="0" borderId="6" xfId="33" applyFont="1" applyBorder="1" applyAlignment="1">
      <alignment horizontal="center" vertical="center"/>
    </xf>
    <xf numFmtId="38" fontId="22" fillId="3" borderId="63" xfId="33" applyNumberFormat="1" applyFont="1" applyFill="1" applyBorder="1" applyAlignment="1" applyProtection="1">
      <alignment horizontal="right"/>
    </xf>
    <xf numFmtId="38" fontId="22" fillId="3" borderId="59" xfId="33" applyNumberFormat="1" applyFont="1" applyFill="1" applyBorder="1" applyAlignment="1" applyProtection="1">
      <alignment horizontal="right"/>
    </xf>
    <xf numFmtId="38" fontId="22" fillId="0" borderId="74" xfId="33" applyNumberFormat="1" applyFont="1" applyBorder="1" applyAlignment="1" applyProtection="1">
      <alignment horizontal="right"/>
      <protection locked="0"/>
    </xf>
    <xf numFmtId="38" fontId="22" fillId="0" borderId="20" xfId="33" applyNumberFormat="1" applyFont="1" applyBorder="1" applyAlignment="1" applyProtection="1">
      <alignment horizontal="right"/>
      <protection locked="0"/>
    </xf>
    <xf numFmtId="38" fontId="22" fillId="0" borderId="1" xfId="33" applyNumberFormat="1" applyFont="1" applyBorder="1" applyAlignment="1" applyProtection="1">
      <alignment horizontal="right"/>
      <protection locked="0"/>
    </xf>
    <xf numFmtId="38" fontId="22" fillId="0" borderId="56" xfId="33" applyNumberFormat="1" applyFont="1" applyFill="1" applyBorder="1" applyAlignment="1" applyProtection="1">
      <alignment horizontal="right"/>
      <protection locked="0"/>
    </xf>
    <xf numFmtId="38" fontId="22" fillId="0" borderId="16" xfId="33" applyNumberFormat="1" applyFont="1" applyBorder="1" applyAlignment="1" applyProtection="1">
      <alignment horizontal="right"/>
      <protection locked="0"/>
    </xf>
    <xf numFmtId="38" fontId="22" fillId="0" borderId="57" xfId="33" applyNumberFormat="1" applyFont="1" applyFill="1" applyBorder="1" applyAlignment="1" applyProtection="1">
      <alignment horizontal="right"/>
      <protection locked="0"/>
    </xf>
    <xf numFmtId="38" fontId="22" fillId="3" borderId="58" xfId="33" applyNumberFormat="1" applyFont="1" applyFill="1" applyBorder="1" applyAlignment="1" applyProtection="1">
      <alignment horizontal="right"/>
    </xf>
    <xf numFmtId="38" fontId="22" fillId="3" borderId="18" xfId="33" applyNumberFormat="1" applyFont="1" applyFill="1" applyBorder="1" applyAlignment="1" applyProtection="1">
      <alignment horizontal="right"/>
    </xf>
    <xf numFmtId="38" fontId="22" fillId="3" borderId="60" xfId="33" applyNumberFormat="1" applyFont="1" applyFill="1" applyBorder="1" applyAlignment="1" applyProtection="1">
      <alignment horizontal="right"/>
    </xf>
    <xf numFmtId="38" fontId="22" fillId="3" borderId="19" xfId="33" applyNumberFormat="1" applyFont="1" applyFill="1" applyBorder="1" applyAlignment="1" applyProtection="1">
      <alignment horizontal="right"/>
    </xf>
    <xf numFmtId="0" fontId="18" fillId="0" borderId="56" xfId="33" applyFont="1" applyBorder="1" applyAlignment="1">
      <alignment horizontal="center" vertical="center"/>
    </xf>
    <xf numFmtId="49" fontId="18" fillId="0" borderId="59" xfId="33" applyNumberFormat="1" applyFont="1" applyBorder="1" applyAlignment="1">
      <alignment horizontal="left" vertical="center" wrapText="1" indent="2"/>
    </xf>
    <xf numFmtId="0" fontId="18" fillId="0" borderId="67" xfId="33" applyFont="1" applyBorder="1" applyAlignment="1">
      <alignment horizontal="center" vertical="center"/>
    </xf>
    <xf numFmtId="38" fontId="22" fillId="3" borderId="64" xfId="33" applyNumberFormat="1" applyFont="1" applyFill="1" applyBorder="1" applyAlignment="1" applyProtection="1">
      <alignment horizontal="right"/>
    </xf>
    <xf numFmtId="38" fontId="22" fillId="3" borderId="62" xfId="33" applyNumberFormat="1" applyFont="1" applyFill="1" applyBorder="1" applyAlignment="1" applyProtection="1">
      <alignment horizontal="right"/>
    </xf>
    <xf numFmtId="38" fontId="22" fillId="3" borderId="61" xfId="33" applyNumberFormat="1" applyFont="1" applyFill="1" applyBorder="1" applyAlignment="1" applyProtection="1">
      <alignment horizontal="right"/>
    </xf>
    <xf numFmtId="49" fontId="21" fillId="4" borderId="28" xfId="33" applyNumberFormat="1" applyFont="1" applyFill="1" applyBorder="1" applyAlignment="1">
      <alignment horizontal="left" vertical="center" wrapText="1" indent="3"/>
    </xf>
    <xf numFmtId="0" fontId="21" fillId="4" borderId="21" xfId="33" applyFont="1" applyFill="1" applyBorder="1" applyAlignment="1">
      <alignment horizontal="center" vertical="center"/>
    </xf>
    <xf numFmtId="38" fontId="19" fillId="0" borderId="0" xfId="33" applyNumberFormat="1" applyFont="1"/>
    <xf numFmtId="38" fontId="22" fillId="12" borderId="23" xfId="33" applyNumberFormat="1" applyFont="1" applyFill="1" applyBorder="1" applyAlignment="1" applyProtection="1">
      <alignment horizontal="right"/>
    </xf>
    <xf numFmtId="38" fontId="22" fillId="12" borderId="75" xfId="33" applyNumberFormat="1" applyFont="1" applyFill="1" applyBorder="1" applyAlignment="1" applyProtection="1">
      <alignment horizontal="right"/>
    </xf>
    <xf numFmtId="38" fontId="22" fillId="12" borderId="68" xfId="33" applyNumberFormat="1" applyFont="1" applyFill="1" applyBorder="1" applyAlignment="1" applyProtection="1">
      <alignment horizontal="right"/>
    </xf>
    <xf numFmtId="38" fontId="22" fillId="3" borderId="15" xfId="33" applyNumberFormat="1" applyFont="1" applyFill="1" applyBorder="1" applyAlignment="1" applyProtection="1">
      <alignment horizontal="right"/>
    </xf>
    <xf numFmtId="38" fontId="22" fillId="3" borderId="47" xfId="33" applyNumberFormat="1" applyFont="1" applyFill="1" applyBorder="1" applyAlignment="1" applyProtection="1">
      <alignment horizontal="right"/>
    </xf>
    <xf numFmtId="38" fontId="22" fillId="3" borderId="51" xfId="33" applyNumberFormat="1" applyFont="1" applyFill="1" applyBorder="1" applyAlignment="1" applyProtection="1">
      <alignment horizontal="right"/>
    </xf>
    <xf numFmtId="49" fontId="18" fillId="0" borderId="72" xfId="33" applyNumberFormat="1" applyFont="1" applyBorder="1" applyAlignment="1">
      <alignment horizontal="left" vertical="center" indent="2"/>
    </xf>
    <xf numFmtId="38" fontId="22" fillId="0" borderId="16" xfId="33" applyNumberFormat="1" applyFont="1" applyFill="1" applyBorder="1" applyAlignment="1" applyProtection="1">
      <alignment horizontal="right"/>
      <protection locked="0"/>
    </xf>
    <xf numFmtId="49" fontId="18" fillId="0" borderId="73" xfId="33" applyNumberFormat="1" applyFont="1" applyBorder="1" applyAlignment="1">
      <alignment horizontal="left" vertical="center" indent="2"/>
    </xf>
    <xf numFmtId="49" fontId="18" fillId="0" borderId="74" xfId="0" applyNumberFormat="1" applyFont="1" applyBorder="1" applyAlignment="1">
      <alignment horizontal="left" vertical="center" indent="2"/>
    </xf>
    <xf numFmtId="0" fontId="18" fillId="0" borderId="6" xfId="34" applyFont="1" applyBorder="1" applyAlignment="1">
      <alignment horizontal="center" vertical="top" wrapText="1"/>
    </xf>
    <xf numFmtId="38" fontId="22" fillId="0" borderId="16" xfId="34" applyNumberFormat="1" applyFont="1" applyBorder="1" applyAlignment="1" applyProtection="1">
      <alignment horizontal="right"/>
      <protection locked="0"/>
    </xf>
    <xf numFmtId="38" fontId="22" fillId="0" borderId="8" xfId="34" applyNumberFormat="1" applyFont="1" applyBorder="1" applyAlignment="1" applyProtection="1">
      <alignment horizontal="right"/>
      <protection locked="0"/>
    </xf>
    <xf numFmtId="0" fontId="23" fillId="0" borderId="0" xfId="33" applyFont="1"/>
    <xf numFmtId="49" fontId="18" fillId="0" borderId="0" xfId="34" applyNumberFormat="1" applyFont="1" applyBorder="1" applyAlignment="1">
      <alignment horizontal="left" vertical="center" indent="2"/>
    </xf>
    <xf numFmtId="0" fontId="18" fillId="0" borderId="7" xfId="34" applyFont="1" applyBorder="1" applyAlignment="1">
      <alignment horizontal="center" vertical="center"/>
    </xf>
    <xf numFmtId="49" fontId="21" fillId="4" borderId="28" xfId="34" applyNumberFormat="1" applyFont="1" applyFill="1" applyBorder="1" applyAlignment="1">
      <alignment horizontal="left" vertical="center" indent="3"/>
    </xf>
    <xf numFmtId="0" fontId="21" fillId="4" borderId="21" xfId="34" applyFont="1" applyFill="1" applyBorder="1" applyAlignment="1">
      <alignment horizontal="center" vertical="top"/>
    </xf>
    <xf numFmtId="38" fontId="22" fillId="3" borderId="23" xfId="34" applyNumberFormat="1" applyFont="1" applyFill="1" applyBorder="1" applyAlignment="1" applyProtection="1">
      <alignment horizontal="right"/>
    </xf>
    <xf numFmtId="38" fontId="22" fillId="3" borderId="75" xfId="34" applyNumberFormat="1" applyFont="1" applyFill="1" applyBorder="1" applyAlignment="1" applyProtection="1">
      <alignment horizontal="right"/>
    </xf>
    <xf numFmtId="49" fontId="18" fillId="0" borderId="27" xfId="34" applyNumberFormat="1" applyFont="1" applyBorder="1" applyAlignment="1">
      <alignment horizontal="left" vertical="center" indent="2"/>
    </xf>
    <xf numFmtId="0" fontId="18" fillId="0" borderId="8" xfId="34" applyFont="1" applyBorder="1" applyAlignment="1">
      <alignment horizontal="center" vertical="center"/>
    </xf>
    <xf numFmtId="0" fontId="21" fillId="4" borderId="21" xfId="34" applyFont="1" applyFill="1" applyBorder="1" applyAlignment="1">
      <alignment horizontal="center"/>
    </xf>
    <xf numFmtId="38" fontId="22" fillId="3" borderId="68" xfId="34" applyNumberFormat="1" applyFont="1" applyFill="1" applyBorder="1" applyAlignment="1" applyProtection="1">
      <alignment horizontal="right"/>
    </xf>
    <xf numFmtId="49" fontId="18" fillId="0" borderId="5" xfId="34" applyNumberFormat="1" applyFont="1" applyBorder="1" applyAlignment="1">
      <alignment horizontal="left" vertical="center" indent="2"/>
    </xf>
    <xf numFmtId="0" fontId="18" fillId="0" borderId="52" xfId="34" applyFont="1" applyBorder="1" applyAlignment="1">
      <alignment horizontal="center" vertical="center" wrapText="1"/>
    </xf>
    <xf numFmtId="38" fontId="22" fillId="4" borderId="3" xfId="33" applyNumberFormat="1" applyFont="1" applyFill="1" applyBorder="1" applyAlignment="1" applyProtection="1">
      <alignment horizontal="right"/>
    </xf>
    <xf numFmtId="0" fontId="21" fillId="4" borderId="21" xfId="0" applyFont="1" applyFill="1" applyBorder="1" applyAlignment="1">
      <alignment horizontal="center"/>
    </xf>
    <xf numFmtId="49" fontId="18" fillId="0" borderId="27" xfId="34" applyNumberFormat="1" applyFont="1" applyBorder="1" applyAlignment="1">
      <alignment horizontal="left" vertical="top" indent="2"/>
    </xf>
    <xf numFmtId="0" fontId="18" fillId="0" borderId="8" xfId="34" applyFont="1" applyBorder="1" applyAlignment="1">
      <alignment horizontal="center" vertical="top"/>
    </xf>
    <xf numFmtId="0" fontId="21" fillId="4" borderId="21" xfId="0" applyFont="1" applyFill="1" applyBorder="1" applyAlignment="1">
      <alignment horizontal="center" vertical="center"/>
    </xf>
    <xf numFmtId="49" fontId="18" fillId="0" borderId="27" xfId="35" applyNumberFormat="1" applyFont="1" applyBorder="1" applyAlignment="1">
      <alignment horizontal="left" vertical="center" indent="2"/>
    </xf>
    <xf numFmtId="0" fontId="18" fillId="0" borderId="8" xfId="35" applyFont="1" applyBorder="1" applyAlignment="1">
      <alignment horizontal="center" vertical="center"/>
    </xf>
    <xf numFmtId="38" fontId="22" fillId="0" borderId="16" xfId="35" applyNumberFormat="1" applyFont="1" applyBorder="1" applyAlignment="1" applyProtection="1">
      <alignment horizontal="right"/>
      <protection locked="0"/>
    </xf>
    <xf numFmtId="38" fontId="22" fillId="0" borderId="16" xfId="35" applyNumberFormat="1" applyFont="1" applyFill="1" applyBorder="1" applyAlignment="1" applyProtection="1">
      <alignment horizontal="right"/>
      <protection locked="0"/>
    </xf>
    <xf numFmtId="49" fontId="21" fillId="4" borderId="28" xfId="35" applyNumberFormat="1" applyFont="1" applyFill="1" applyBorder="1" applyAlignment="1">
      <alignment horizontal="left" vertical="center" indent="3"/>
    </xf>
    <xf numFmtId="0" fontId="21" fillId="4" borderId="21" xfId="35" applyFont="1" applyFill="1" applyBorder="1" applyAlignment="1">
      <alignment horizontal="center"/>
    </xf>
    <xf numFmtId="38" fontId="22" fillId="4" borderId="21" xfId="35" applyNumberFormat="1" applyFont="1" applyFill="1" applyBorder="1" applyAlignment="1" applyProtection="1">
      <alignment horizontal="right"/>
    </xf>
    <xf numFmtId="38" fontId="22" fillId="3" borderId="23" xfId="35" applyNumberFormat="1" applyFont="1" applyFill="1" applyBorder="1" applyAlignment="1" applyProtection="1">
      <alignment horizontal="right"/>
    </xf>
    <xf numFmtId="38" fontId="22" fillId="3" borderId="75" xfId="35" applyNumberFormat="1" applyFont="1" applyFill="1" applyBorder="1" applyAlignment="1" applyProtection="1">
      <alignment horizontal="right"/>
    </xf>
    <xf numFmtId="38" fontId="22" fillId="3" borderId="68" xfId="35" applyNumberFormat="1" applyFont="1" applyFill="1" applyBorder="1" applyAlignment="1" applyProtection="1">
      <alignment horizontal="right"/>
    </xf>
    <xf numFmtId="38" fontId="22" fillId="0" borderId="8" xfId="35" applyNumberFormat="1" applyFont="1" applyBorder="1" applyAlignment="1" applyProtection="1">
      <alignment horizontal="right"/>
      <protection locked="0"/>
    </xf>
    <xf numFmtId="38" fontId="22" fillId="0" borderId="8" xfId="35" applyNumberFormat="1" applyFont="1" applyFill="1" applyBorder="1" applyAlignment="1" applyProtection="1">
      <alignment horizontal="right"/>
      <protection locked="0"/>
    </xf>
    <xf numFmtId="0" fontId="21" fillId="4" borderId="21" xfId="35" applyFont="1" applyFill="1" applyBorder="1" applyAlignment="1">
      <alignment horizontal="center" vertical="center"/>
    </xf>
    <xf numFmtId="38" fontId="22" fillId="4" borderId="25" xfId="35" applyNumberFormat="1" applyFont="1" applyFill="1" applyBorder="1" applyAlignment="1" applyProtection="1">
      <alignment horizontal="right"/>
    </xf>
    <xf numFmtId="38" fontId="22" fillId="0" borderId="22" xfId="35" applyNumberFormat="1" applyFont="1" applyBorder="1" applyAlignment="1" applyProtection="1">
      <alignment horizontal="right"/>
      <protection locked="0"/>
    </xf>
    <xf numFmtId="38" fontId="22" fillId="0" borderId="23" xfId="35" applyNumberFormat="1" applyFont="1" applyBorder="1" applyAlignment="1" applyProtection="1">
      <alignment horizontal="right"/>
      <protection locked="0"/>
    </xf>
    <xf numFmtId="38" fontId="22" fillId="0" borderId="22" xfId="35" applyNumberFormat="1" applyFont="1" applyFill="1" applyBorder="1" applyAlignment="1" applyProtection="1">
      <alignment horizontal="right"/>
      <protection locked="0"/>
    </xf>
    <xf numFmtId="38" fontId="22" fillId="4" borderId="22" xfId="33" applyNumberFormat="1" applyFont="1" applyFill="1" applyBorder="1" applyAlignment="1" applyProtection="1">
      <alignment horizontal="right"/>
    </xf>
    <xf numFmtId="38" fontId="22" fillId="4" borderId="25" xfId="33" applyNumberFormat="1" applyFont="1" applyFill="1" applyBorder="1" applyAlignment="1" applyProtection="1">
      <alignment horizontal="right"/>
    </xf>
    <xf numFmtId="38" fontId="22" fillId="0" borderId="11" xfId="35" applyNumberFormat="1" applyFont="1" applyBorder="1" applyAlignment="1" applyProtection="1">
      <alignment horizontal="right"/>
      <protection locked="0"/>
    </xf>
    <xf numFmtId="38" fontId="22" fillId="0" borderId="25" xfId="35" applyNumberFormat="1" applyFont="1" applyFill="1" applyBorder="1" applyAlignment="1" applyProtection="1">
      <alignment horizontal="right"/>
      <protection locked="0"/>
    </xf>
    <xf numFmtId="0" fontId="21" fillId="2" borderId="0" xfId="33" applyFont="1" applyFill="1" applyAlignment="1">
      <alignment horizontal="left" vertical="center" indent="1"/>
    </xf>
    <xf numFmtId="0" fontId="21" fillId="2" borderId="8" xfId="35" applyFont="1" applyFill="1" applyBorder="1" applyAlignment="1">
      <alignment horizontal="center" vertical="center"/>
    </xf>
    <xf numFmtId="38" fontId="22" fillId="12" borderId="23" xfId="35" applyNumberFormat="1" applyFont="1" applyFill="1" applyBorder="1" applyAlignment="1" applyProtection="1">
      <alignment horizontal="right"/>
    </xf>
    <xf numFmtId="38" fontId="22" fillId="12" borderId="75" xfId="35" applyNumberFormat="1" applyFont="1" applyFill="1" applyBorder="1" applyAlignment="1" applyProtection="1">
      <alignment horizontal="right"/>
    </xf>
    <xf numFmtId="38" fontId="22" fillId="12" borderId="68" xfId="35" applyNumberFormat="1" applyFont="1" applyFill="1" applyBorder="1" applyAlignment="1" applyProtection="1">
      <alignment horizontal="right"/>
    </xf>
    <xf numFmtId="38" fontId="22" fillId="3" borderId="8" xfId="35" applyNumberFormat="1" applyFont="1" applyFill="1" applyBorder="1" applyAlignment="1" applyProtection="1">
      <alignment horizontal="right"/>
    </xf>
    <xf numFmtId="38" fontId="22" fillId="3" borderId="27" xfId="35" applyNumberFormat="1" applyFont="1" applyFill="1" applyBorder="1" applyAlignment="1" applyProtection="1">
      <alignment horizontal="right"/>
    </xf>
    <xf numFmtId="38" fontId="22" fillId="3" borderId="17" xfId="35" applyNumberFormat="1" applyFont="1" applyFill="1" applyBorder="1" applyAlignment="1" applyProtection="1">
      <alignment horizontal="right"/>
    </xf>
    <xf numFmtId="38" fontId="22" fillId="3" borderId="9" xfId="35" applyNumberFormat="1" applyFont="1" applyFill="1" applyBorder="1" applyAlignment="1" applyProtection="1">
      <alignment horizontal="right"/>
    </xf>
    <xf numFmtId="38" fontId="22" fillId="3" borderId="13" xfId="35" applyNumberFormat="1" applyFont="1" applyFill="1" applyBorder="1" applyAlignment="1" applyProtection="1">
      <alignment horizontal="right"/>
    </xf>
    <xf numFmtId="38" fontId="22" fillId="0" borderId="4" xfId="35" applyNumberFormat="1" applyFont="1" applyBorder="1" applyAlignment="1" applyProtection="1">
      <alignment horizontal="right"/>
      <protection locked="0"/>
    </xf>
    <xf numFmtId="49" fontId="18" fillId="0" borderId="27" xfId="0" applyNumberFormat="1" applyFont="1" applyBorder="1" applyAlignment="1">
      <alignment horizontal="left" vertical="center" indent="2"/>
    </xf>
    <xf numFmtId="0" fontId="18" fillId="0" borderId="8" xfId="36" applyFont="1" applyBorder="1" applyAlignment="1">
      <alignment horizontal="center" vertical="top" wrapText="1"/>
    </xf>
    <xf numFmtId="38" fontId="22" fillId="3" borderId="13" xfId="36" applyNumberFormat="1" applyFont="1" applyFill="1" applyBorder="1" applyAlignment="1" applyProtection="1">
      <alignment horizontal="right"/>
    </xf>
    <xf numFmtId="38" fontId="22" fillId="0" borderId="27" xfId="36" applyNumberFormat="1" applyFont="1" applyBorder="1" applyAlignment="1" applyProtection="1">
      <alignment horizontal="right"/>
      <protection locked="0"/>
    </xf>
    <xf numFmtId="38" fontId="22" fillId="0" borderId="16" xfId="36" applyNumberFormat="1" applyFont="1" applyBorder="1" applyAlignment="1" applyProtection="1">
      <alignment horizontal="right"/>
      <protection locked="0"/>
    </xf>
    <xf numFmtId="49" fontId="18" fillId="0" borderId="27" xfId="36" applyNumberFormat="1" applyFont="1" applyBorder="1" applyAlignment="1">
      <alignment horizontal="left" vertical="center" indent="2"/>
    </xf>
    <xf numFmtId="0" fontId="18" fillId="0" borderId="8" xfId="36" applyFont="1" applyBorder="1" applyAlignment="1">
      <alignment horizontal="center" vertical="center"/>
    </xf>
    <xf numFmtId="49" fontId="18" fillId="0" borderId="27" xfId="36" applyNumberFormat="1" applyFont="1" applyBorder="1" applyAlignment="1">
      <alignment horizontal="left" vertical="top" indent="2"/>
    </xf>
    <xf numFmtId="0" fontId="18" fillId="0" borderId="8" xfId="36" applyFont="1" applyBorder="1" applyAlignment="1">
      <alignment horizontal="center" vertical="top"/>
    </xf>
    <xf numFmtId="49" fontId="21" fillId="4" borderId="28" xfId="36" applyNumberFormat="1" applyFont="1" applyFill="1" applyBorder="1" applyAlignment="1">
      <alignment horizontal="left" vertical="center" indent="3"/>
    </xf>
    <xf numFmtId="0" fontId="21" fillId="4" borderId="21" xfId="0" applyFont="1" applyFill="1" applyBorder="1" applyAlignment="1">
      <alignment horizontal="center" vertical="center" wrapText="1"/>
    </xf>
    <xf numFmtId="38" fontId="22" fillId="4" borderId="28" xfId="36" applyNumberFormat="1" applyFont="1" applyFill="1" applyBorder="1" applyAlignment="1" applyProtection="1">
      <alignment horizontal="right"/>
    </xf>
    <xf numFmtId="49" fontId="18" fillId="0" borderId="0" xfId="36" applyNumberFormat="1" applyFont="1" applyFill="1" applyBorder="1" applyAlignment="1">
      <alignment horizontal="left" vertical="center" wrapText="1" indent="2"/>
    </xf>
    <xf numFmtId="0" fontId="18" fillId="0" borderId="13" xfId="36" applyFont="1" applyFill="1" applyBorder="1" applyAlignment="1">
      <alignment horizontal="center" vertical="center"/>
    </xf>
    <xf numFmtId="49" fontId="18" fillId="0" borderId="5" xfId="36" applyNumberFormat="1" applyFont="1" applyFill="1" applyBorder="1" applyAlignment="1">
      <alignment horizontal="left" vertical="center" wrapText="1" indent="2"/>
    </xf>
    <xf numFmtId="0" fontId="18" fillId="0" borderId="3" xfId="36" applyFont="1" applyFill="1" applyBorder="1" applyAlignment="1">
      <alignment horizontal="center" vertical="center"/>
    </xf>
    <xf numFmtId="49" fontId="18" fillId="0" borderId="5" xfId="36" applyNumberFormat="1" applyFont="1" applyFill="1" applyBorder="1" applyAlignment="1">
      <alignment horizontal="left" vertical="center" indent="2"/>
    </xf>
    <xf numFmtId="0" fontId="18" fillId="0" borderId="16" xfId="36" applyFont="1" applyFill="1" applyBorder="1" applyAlignment="1">
      <alignment horizontal="center" vertical="center"/>
    </xf>
    <xf numFmtId="49" fontId="21" fillId="4" borderId="30" xfId="36" applyNumberFormat="1" applyFont="1" applyFill="1" applyBorder="1" applyAlignment="1">
      <alignment horizontal="left" vertical="center" wrapText="1" indent="3"/>
    </xf>
    <xf numFmtId="38" fontId="22" fillId="4" borderId="25" xfId="36" applyNumberFormat="1" applyFont="1" applyFill="1" applyBorder="1" applyAlignment="1" applyProtection="1">
      <alignment horizontal="right"/>
    </xf>
    <xf numFmtId="49" fontId="18" fillId="0" borderId="47" xfId="36" applyNumberFormat="1" applyFont="1" applyBorder="1" applyAlignment="1">
      <alignment horizontal="left" vertical="center" indent="2"/>
    </xf>
    <xf numFmtId="0" fontId="18" fillId="0" borderId="4" xfId="0" applyFont="1" applyBorder="1" applyAlignment="1">
      <alignment horizontal="center" vertical="center"/>
    </xf>
    <xf numFmtId="49" fontId="21" fillId="4" borderId="30" xfId="36" applyNumberFormat="1" applyFont="1" applyFill="1" applyBorder="1" applyAlignment="1">
      <alignment horizontal="left" vertical="center" indent="3"/>
    </xf>
    <xf numFmtId="0" fontId="18" fillId="0" borderId="47" xfId="0" applyFont="1" applyFill="1" applyBorder="1" applyAlignment="1">
      <alignment horizontal="left" vertical="center" indent="2"/>
    </xf>
    <xf numFmtId="0" fontId="18" fillId="0" borderId="22" xfId="0" applyFont="1" applyFill="1" applyBorder="1" applyAlignment="1">
      <alignment horizontal="center" vertical="center" wrapText="1"/>
    </xf>
    <xf numFmtId="38" fontId="22" fillId="0" borderId="22" xfId="36" applyNumberFormat="1" applyFont="1" applyFill="1" applyBorder="1" applyAlignment="1" applyProtection="1">
      <alignment horizontal="right"/>
      <protection locked="0"/>
    </xf>
    <xf numFmtId="38" fontId="22" fillId="4" borderId="22" xfId="36" applyNumberFormat="1" applyFont="1" applyFill="1" applyBorder="1" applyAlignment="1" applyProtection="1">
      <alignment horizontal="right"/>
    </xf>
    <xf numFmtId="49" fontId="20" fillId="2" borderId="15" xfId="36" applyNumberFormat="1" applyFont="1" applyFill="1" applyBorder="1" applyAlignment="1">
      <alignment horizontal="left" vertical="center" indent="1"/>
    </xf>
    <xf numFmtId="38" fontId="22" fillId="12" borderId="8" xfId="36" applyNumberFormat="1" applyFont="1" applyFill="1" applyBorder="1" applyAlignment="1" applyProtection="1">
      <alignment horizontal="right"/>
    </xf>
    <xf numFmtId="38" fontId="22" fillId="12" borderId="27" xfId="36" applyNumberFormat="1" applyFont="1" applyFill="1" applyBorder="1" applyAlignment="1" applyProtection="1">
      <alignment horizontal="right"/>
    </xf>
    <xf numFmtId="38" fontId="22" fillId="12" borderId="47" xfId="36" applyNumberFormat="1" applyFont="1" applyFill="1" applyBorder="1" applyAlignment="1" applyProtection="1">
      <alignment horizontal="right"/>
    </xf>
    <xf numFmtId="38" fontId="22" fillId="12" borderId="51" xfId="36" applyNumberFormat="1" applyFont="1" applyFill="1" applyBorder="1" applyAlignment="1" applyProtection="1">
      <alignment horizontal="right"/>
    </xf>
    <xf numFmtId="0" fontId="18" fillId="3" borderId="17" xfId="36" applyFont="1" applyFill="1" applyBorder="1" applyAlignment="1">
      <alignment horizontal="center" vertical="center"/>
    </xf>
    <xf numFmtId="38" fontId="22" fillId="3" borderId="14" xfId="36" applyNumberFormat="1" applyFont="1" applyFill="1" applyBorder="1" applyAlignment="1" applyProtection="1">
      <alignment horizontal="right"/>
    </xf>
    <xf numFmtId="38" fontId="22" fillId="0" borderId="8" xfId="36" applyNumberFormat="1" applyFont="1" applyBorder="1" applyAlignment="1" applyProtection="1">
      <alignment horizontal="right"/>
      <protection locked="0"/>
    </xf>
    <xf numFmtId="38" fontId="22" fillId="0" borderId="8" xfId="36" applyNumberFormat="1" applyFont="1" applyFill="1" applyBorder="1" applyAlignment="1" applyProtection="1">
      <alignment horizontal="right"/>
      <protection locked="0"/>
    </xf>
    <xf numFmtId="49" fontId="18" fillId="0" borderId="27" xfId="36" applyNumberFormat="1" applyFont="1" applyBorder="1" applyAlignment="1">
      <alignment horizontal="left" vertical="center" wrapText="1" indent="2"/>
    </xf>
    <xf numFmtId="49" fontId="21" fillId="4" borderId="21" xfId="36" applyNumberFormat="1" applyFont="1" applyFill="1" applyBorder="1" applyAlignment="1">
      <alignment horizontal="left" vertical="center" indent="3"/>
    </xf>
    <xf numFmtId="0" fontId="21" fillId="4" borderId="21" xfId="36" applyFont="1" applyFill="1" applyBorder="1" applyAlignment="1">
      <alignment horizontal="center" vertical="center"/>
    </xf>
    <xf numFmtId="38" fontId="22" fillId="0" borderId="25" xfId="36" applyNumberFormat="1" applyFont="1" applyBorder="1" applyAlignment="1" applyProtection="1">
      <alignment horizontal="right"/>
      <protection locked="0"/>
    </xf>
    <xf numFmtId="49" fontId="21" fillId="4" borderId="26" xfId="36" applyNumberFormat="1" applyFont="1" applyFill="1" applyBorder="1" applyAlignment="1">
      <alignment horizontal="left" vertical="center" wrapText="1" indent="3"/>
    </xf>
    <xf numFmtId="0" fontId="21" fillId="4" borderId="11" xfId="0" applyFont="1" applyFill="1" applyBorder="1" applyAlignment="1">
      <alignment horizontal="center" vertical="center" wrapText="1"/>
    </xf>
    <xf numFmtId="49" fontId="20" fillId="2" borderId="51" xfId="36" applyNumberFormat="1" applyFont="1" applyFill="1" applyBorder="1" applyAlignment="1">
      <alignment horizontal="left" vertical="center" indent="1"/>
    </xf>
    <xf numFmtId="0" fontId="26" fillId="4" borderId="54" xfId="36" applyFont="1" applyFill="1" applyBorder="1" applyAlignment="1">
      <alignment vertical="top"/>
    </xf>
    <xf numFmtId="38" fontId="22" fillId="3" borderId="22" xfId="36" applyNumberFormat="1" applyFont="1" applyFill="1" applyBorder="1" applyAlignment="1" applyProtection="1">
      <alignment horizontal="right"/>
    </xf>
    <xf numFmtId="38" fontId="22" fillId="4" borderId="11" xfId="36" applyNumberFormat="1" applyFont="1" applyFill="1" applyBorder="1" applyAlignment="1" applyProtection="1">
      <alignment horizontal="right"/>
    </xf>
    <xf numFmtId="49" fontId="21" fillId="0" borderId="0" xfId="36" applyNumberFormat="1" applyFont="1" applyFill="1" applyBorder="1" applyAlignment="1">
      <alignment horizontal="left" vertical="center" wrapText="1" indent="3"/>
    </xf>
    <xf numFmtId="0" fontId="23" fillId="0" borderId="0" xfId="0" applyFont="1" applyFill="1" applyBorder="1" applyAlignment="1">
      <alignment horizontal="left" wrapText="1" indent="3"/>
    </xf>
    <xf numFmtId="38" fontId="22" fillId="0" borderId="0" xfId="36" applyNumberFormat="1" applyFont="1" applyFill="1" applyBorder="1" applyAlignment="1" applyProtection="1">
      <alignment horizontal="right"/>
    </xf>
    <xf numFmtId="0" fontId="22" fillId="5" borderId="27" xfId="37" applyFont="1" applyFill="1" applyBorder="1" applyAlignment="1">
      <alignment vertical="top" wrapText="1"/>
    </xf>
    <xf numFmtId="38" fontId="22" fillId="5" borderId="27" xfId="37" applyNumberFormat="1" applyFont="1" applyFill="1" applyBorder="1" applyAlignment="1" applyProtection="1">
      <alignment horizontal="right"/>
    </xf>
    <xf numFmtId="38" fontId="22" fillId="5" borderId="17" xfId="37" applyNumberFormat="1" applyFont="1" applyFill="1" applyBorder="1" applyAlignment="1" applyProtection="1">
      <alignment horizontal="right"/>
    </xf>
    <xf numFmtId="38" fontId="22" fillId="12" borderId="8" xfId="37" applyNumberFormat="1" applyFont="1" applyFill="1" applyBorder="1" applyAlignment="1" applyProtection="1">
      <alignment horizontal="right"/>
    </xf>
    <xf numFmtId="38" fontId="22" fillId="12" borderId="27" xfId="37" applyNumberFormat="1" applyFont="1" applyFill="1" applyBorder="1" applyAlignment="1" applyProtection="1">
      <alignment horizontal="right"/>
    </xf>
    <xf numFmtId="38" fontId="22" fillId="12" borderId="17" xfId="37" applyNumberFormat="1" applyFont="1" applyFill="1" applyBorder="1" applyAlignment="1" applyProtection="1">
      <alignment horizontal="right"/>
    </xf>
    <xf numFmtId="0" fontId="21" fillId="3" borderId="8" xfId="37" applyFont="1" applyFill="1" applyBorder="1" applyAlignment="1">
      <alignment horizontal="center" vertical="center"/>
    </xf>
    <xf numFmtId="38" fontId="22" fillId="3" borderId="9" xfId="37" applyNumberFormat="1" applyFont="1" applyFill="1" applyBorder="1" applyAlignment="1" applyProtection="1">
      <alignment horizontal="right"/>
    </xf>
    <xf numFmtId="38" fontId="22" fillId="3" borderId="4" xfId="37" applyNumberFormat="1" applyFont="1" applyFill="1" applyBorder="1" applyAlignment="1" applyProtection="1">
      <alignment horizontal="right"/>
    </xf>
    <xf numFmtId="49" fontId="18" fillId="0" borderId="27" xfId="37" applyNumberFormat="1" applyFont="1" applyBorder="1" applyAlignment="1">
      <alignment horizontal="left" vertical="center" indent="2"/>
    </xf>
    <xf numFmtId="0" fontId="18" fillId="0" borderId="8" xfId="37" applyFont="1" applyBorder="1" applyAlignment="1">
      <alignment horizontal="center" vertical="center"/>
    </xf>
    <xf numFmtId="38" fontId="22" fillId="0" borderId="21" xfId="37" applyNumberFormat="1" applyFont="1" applyBorder="1" applyAlignment="1" applyProtection="1">
      <alignment horizontal="right"/>
      <protection locked="0"/>
    </xf>
    <xf numFmtId="38" fontId="22" fillId="0" borderId="21" xfId="37" applyNumberFormat="1" applyFont="1" applyFill="1" applyBorder="1" applyAlignment="1" applyProtection="1">
      <alignment horizontal="right"/>
      <protection locked="0"/>
    </xf>
    <xf numFmtId="38" fontId="22" fillId="3" borderId="0" xfId="37" applyNumberFormat="1" applyFont="1" applyFill="1" applyBorder="1" applyAlignment="1" applyProtection="1">
      <alignment horizontal="right"/>
    </xf>
    <xf numFmtId="38" fontId="22" fillId="3" borderId="22" xfId="37" applyNumberFormat="1" applyFont="1" applyFill="1" applyBorder="1" applyAlignment="1" applyProtection="1">
      <alignment horizontal="right"/>
    </xf>
    <xf numFmtId="38" fontId="22" fillId="0" borderId="16" xfId="37" applyNumberFormat="1" applyFont="1" applyBorder="1" applyAlignment="1" applyProtection="1">
      <alignment horizontal="right"/>
      <protection locked="0"/>
    </xf>
    <xf numFmtId="38" fontId="22" fillId="0" borderId="16" xfId="37" applyNumberFormat="1" applyFont="1" applyFill="1" applyBorder="1" applyAlignment="1" applyProtection="1">
      <alignment horizontal="right"/>
      <protection locked="0"/>
    </xf>
    <xf numFmtId="49" fontId="18" fillId="0" borderId="5" xfId="37" applyNumberFormat="1" applyFont="1" applyBorder="1" applyAlignment="1">
      <alignment horizontal="left" vertical="center" indent="2"/>
    </xf>
    <xf numFmtId="38" fontId="22" fillId="3" borderId="16" xfId="37" applyNumberFormat="1" applyFont="1" applyFill="1" applyBorder="1" applyAlignment="1" applyProtection="1">
      <alignment horizontal="right"/>
    </xf>
    <xf numFmtId="49" fontId="21" fillId="4" borderId="30" xfId="37" applyNumberFormat="1" applyFont="1" applyFill="1" applyBorder="1" applyAlignment="1">
      <alignment horizontal="left" vertical="center" indent="3"/>
    </xf>
    <xf numFmtId="0" fontId="21" fillId="4" borderId="54" xfId="37" applyFont="1" applyFill="1" applyBorder="1" applyAlignment="1">
      <alignment horizontal="center" vertical="top"/>
    </xf>
    <xf numFmtId="38" fontId="22" fillId="4" borderId="21" xfId="37" applyNumberFormat="1" applyFont="1" applyFill="1" applyBorder="1" applyAlignment="1" applyProtection="1">
      <alignment horizontal="right"/>
    </xf>
    <xf numFmtId="38" fontId="22" fillId="0" borderId="22" xfId="37" applyNumberFormat="1" applyFont="1" applyBorder="1" applyAlignment="1" applyProtection="1">
      <alignment horizontal="right"/>
      <protection locked="0"/>
    </xf>
    <xf numFmtId="38" fontId="22" fillId="0" borderId="22" xfId="37" applyNumberFormat="1" applyFont="1" applyFill="1" applyBorder="1" applyAlignment="1" applyProtection="1">
      <alignment horizontal="right"/>
      <protection locked="0"/>
    </xf>
    <xf numFmtId="49" fontId="21" fillId="4" borderId="8" xfId="37" applyNumberFormat="1" applyFont="1" applyFill="1" applyBorder="1" applyAlignment="1">
      <alignment horizontal="left" vertical="center" wrapText="1" indent="3"/>
    </xf>
    <xf numFmtId="0" fontId="21" fillId="4" borderId="16" xfId="0" applyFont="1" applyFill="1" applyBorder="1" applyAlignment="1">
      <alignment horizontal="center" vertical="center" wrapText="1"/>
    </xf>
    <xf numFmtId="38" fontId="22" fillId="4" borderId="25" xfId="37" applyNumberFormat="1" applyFont="1" applyFill="1" applyBorder="1" applyAlignment="1" applyProtection="1">
      <alignment horizontal="right"/>
    </xf>
    <xf numFmtId="49" fontId="20" fillId="2" borderId="47" xfId="37" applyNumberFormat="1" applyFont="1" applyFill="1" applyBorder="1" applyAlignment="1">
      <alignment horizontal="left" vertical="center" indent="1"/>
    </xf>
    <xf numFmtId="38" fontId="22" fillId="0" borderId="11" xfId="37" applyNumberFormat="1" applyFont="1" applyFill="1" applyBorder="1" applyAlignment="1" applyProtection="1">
      <alignment horizontal="right"/>
      <protection locked="0"/>
    </xf>
    <xf numFmtId="38" fontId="22" fillId="0" borderId="26" xfId="37" applyNumberFormat="1" applyFont="1" applyFill="1" applyBorder="1" applyAlignment="1" applyProtection="1">
      <alignment horizontal="right"/>
      <protection locked="0"/>
    </xf>
    <xf numFmtId="38" fontId="22" fillId="0" borderId="25" xfId="37" applyNumberFormat="1" applyFont="1" applyFill="1" applyBorder="1" applyAlignment="1" applyProtection="1">
      <alignment horizontal="right"/>
      <protection locked="0"/>
    </xf>
    <xf numFmtId="49" fontId="20" fillId="2" borderId="27" xfId="37" applyNumberFormat="1" applyFont="1" applyFill="1" applyBorder="1" applyAlignment="1">
      <alignment horizontal="left" vertical="center" indent="1"/>
    </xf>
    <xf numFmtId="38" fontId="22" fillId="12" borderId="23" xfId="37" applyNumberFormat="1" applyFont="1" applyFill="1" applyBorder="1" applyAlignment="1" applyProtection="1">
      <alignment horizontal="right"/>
    </xf>
    <xf numFmtId="38" fontId="22" fillId="12" borderId="75" xfId="37" applyNumberFormat="1" applyFont="1" applyFill="1" applyBorder="1" applyAlignment="1" applyProtection="1">
      <alignment horizontal="right"/>
    </xf>
    <xf numFmtId="38" fontId="22" fillId="12" borderId="68" xfId="37" applyNumberFormat="1" applyFont="1" applyFill="1" applyBorder="1" applyAlignment="1" applyProtection="1">
      <alignment horizontal="right"/>
    </xf>
    <xf numFmtId="38" fontId="22" fillId="3" borderId="15" xfId="37" applyNumberFormat="1" applyFont="1" applyFill="1" applyBorder="1" applyAlignment="1" applyProtection="1">
      <alignment horizontal="right"/>
    </xf>
    <xf numFmtId="49" fontId="18" fillId="0" borderId="27" xfId="37" applyNumberFormat="1" applyFont="1" applyFill="1" applyBorder="1" applyAlignment="1">
      <alignment horizontal="left" vertical="center" indent="2"/>
    </xf>
    <xf numFmtId="0" fontId="18" fillId="0" borderId="8" xfId="37" applyFont="1" applyFill="1" applyBorder="1" applyAlignment="1">
      <alignment horizontal="center" vertical="center"/>
    </xf>
    <xf numFmtId="38" fontId="22" fillId="0" borderId="15" xfId="37" applyNumberFormat="1" applyFont="1" applyFill="1" applyBorder="1" applyAlignment="1" applyProtection="1">
      <alignment horizontal="right"/>
      <protection locked="0"/>
    </xf>
    <xf numFmtId="38" fontId="22" fillId="10" borderId="4" xfId="37" applyNumberFormat="1" applyFont="1" applyFill="1" applyBorder="1" applyAlignment="1" applyProtection="1">
      <alignment horizontal="right"/>
    </xf>
    <xf numFmtId="49" fontId="18" fillId="0" borderId="27" xfId="38" applyNumberFormat="1" applyFont="1" applyBorder="1" applyAlignment="1">
      <alignment horizontal="left" vertical="center" indent="2"/>
    </xf>
    <xf numFmtId="49" fontId="18" fillId="0" borderId="8" xfId="38" applyNumberFormat="1" applyFont="1" applyBorder="1" applyAlignment="1">
      <alignment horizontal="center" vertical="center"/>
    </xf>
    <xf numFmtId="38" fontId="22" fillId="3" borderId="9" xfId="38" applyNumberFormat="1" applyFont="1" applyFill="1" applyBorder="1" applyAlignment="1" applyProtection="1">
      <alignment horizontal="right"/>
    </xf>
    <xf numFmtId="38" fontId="22" fillId="3" borderId="0" xfId="38" applyNumberFormat="1" applyFont="1" applyFill="1" applyBorder="1" applyAlignment="1" applyProtection="1">
      <alignment horizontal="right"/>
    </xf>
    <xf numFmtId="38" fontId="22" fillId="0" borderId="16" xfId="38" applyNumberFormat="1" applyFont="1" applyFill="1" applyBorder="1" applyAlignment="1" applyProtection="1">
      <alignment horizontal="right"/>
      <protection locked="0"/>
    </xf>
    <xf numFmtId="38" fontId="22" fillId="0" borderId="16" xfId="38" applyNumberFormat="1" applyFont="1" applyBorder="1" applyAlignment="1" applyProtection="1">
      <alignment horizontal="right"/>
      <protection locked="0"/>
    </xf>
    <xf numFmtId="0" fontId="18" fillId="0" borderId="8" xfId="38" applyFont="1" applyBorder="1" applyAlignment="1">
      <alignment horizontal="center" vertical="center"/>
    </xf>
    <xf numFmtId="49" fontId="18" fillId="0" borderId="27" xfId="38" applyNumberFormat="1" applyFont="1" applyBorder="1" applyAlignment="1">
      <alignment horizontal="left" vertical="top" indent="2"/>
    </xf>
    <xf numFmtId="0" fontId="18" fillId="0" borderId="8" xfId="38" applyFont="1" applyBorder="1" applyAlignment="1">
      <alignment horizontal="center" vertical="top"/>
    </xf>
    <xf numFmtId="49" fontId="21" fillId="4" borderId="30" xfId="38" applyNumberFormat="1" applyFont="1" applyFill="1" applyBorder="1" applyAlignment="1">
      <alignment horizontal="left" vertical="center" indent="3"/>
    </xf>
    <xf numFmtId="0" fontId="21" fillId="4" borderId="21" xfId="38" applyFont="1" applyFill="1" applyBorder="1" applyAlignment="1">
      <alignment horizontal="center" vertical="top"/>
    </xf>
    <xf numFmtId="38" fontId="22" fillId="4" borderId="25" xfId="38" applyNumberFormat="1" applyFont="1" applyFill="1" applyBorder="1" applyAlignment="1" applyProtection="1">
      <alignment horizontal="right"/>
    </xf>
    <xf numFmtId="49" fontId="18" fillId="0" borderId="22" xfId="38" applyNumberFormat="1" applyFont="1" applyFill="1" applyBorder="1" applyAlignment="1">
      <alignment horizontal="left" vertical="center" indent="2"/>
    </xf>
    <xf numFmtId="0" fontId="18" fillId="0" borderId="22" xfId="38" applyFont="1" applyFill="1" applyBorder="1" applyAlignment="1">
      <alignment horizontal="center" vertical="center"/>
    </xf>
    <xf numFmtId="38" fontId="22" fillId="3" borderId="11" xfId="37" applyNumberFormat="1" applyFont="1" applyFill="1" applyBorder="1" applyAlignment="1" applyProtection="1">
      <alignment horizontal="right"/>
    </xf>
    <xf numFmtId="38" fontId="22" fillId="0" borderId="10" xfId="38" applyNumberFormat="1" applyFont="1" applyBorder="1" applyAlignment="1" applyProtection="1">
      <alignment horizontal="right"/>
      <protection locked="0"/>
    </xf>
    <xf numFmtId="49" fontId="21" fillId="4" borderId="11" xfId="38" applyNumberFormat="1" applyFont="1" applyFill="1" applyBorder="1" applyAlignment="1">
      <alignment horizontal="left" vertical="center" wrapText="1" indent="3"/>
    </xf>
    <xf numFmtId="0" fontId="21" fillId="4" borderId="11" xfId="0" applyFont="1" applyFill="1" applyBorder="1" applyAlignment="1">
      <alignment horizontal="center" vertical="top" wrapText="1"/>
    </xf>
    <xf numFmtId="38" fontId="22" fillId="4" borderId="0" xfId="38" applyNumberFormat="1" applyFont="1" applyFill="1" applyBorder="1" applyAlignment="1" applyProtection="1">
      <alignment horizontal="right"/>
    </xf>
    <xf numFmtId="38" fontId="22" fillId="4" borderId="11" xfId="38" applyNumberFormat="1" applyFont="1" applyFill="1" applyBorder="1" applyAlignment="1" applyProtection="1">
      <alignment horizontal="right"/>
    </xf>
    <xf numFmtId="0" fontId="20" fillId="2" borderId="47" xfId="33" applyFont="1" applyFill="1" applyBorder="1" applyAlignment="1">
      <alignment horizontal="left" vertical="center" indent="1"/>
    </xf>
    <xf numFmtId="38" fontId="22" fillId="3" borderId="10" xfId="38" applyNumberFormat="1" applyFont="1" applyFill="1" applyBorder="1" applyAlignment="1" applyProtection="1">
      <alignment horizontal="right"/>
    </xf>
    <xf numFmtId="38" fontId="22" fillId="3" borderId="9" xfId="37" applyNumberFormat="1" applyFont="1" applyFill="1" applyBorder="1" applyAlignment="1">
      <alignment horizontal="right"/>
    </xf>
    <xf numFmtId="38" fontId="22" fillId="0" borderId="8" xfId="38" applyNumberFormat="1" applyFont="1" applyBorder="1" applyAlignment="1" applyProtection="1">
      <alignment horizontal="right"/>
      <protection locked="0"/>
    </xf>
    <xf numFmtId="49" fontId="18" fillId="0" borderId="17" xfId="38" applyNumberFormat="1" applyFont="1" applyBorder="1" applyAlignment="1">
      <alignment horizontal="left" vertical="center" wrapText="1" indent="2"/>
    </xf>
    <xf numFmtId="49" fontId="18" fillId="0" borderId="17" xfId="38" applyNumberFormat="1" applyFont="1" applyBorder="1" applyAlignment="1">
      <alignment horizontal="left" vertical="center" indent="2"/>
    </xf>
    <xf numFmtId="38" fontId="22" fillId="0" borderId="8" xfId="38" applyNumberFormat="1" applyFont="1" applyFill="1" applyBorder="1" applyAlignment="1" applyProtection="1">
      <alignment horizontal="right"/>
      <protection locked="0"/>
    </xf>
    <xf numFmtId="49" fontId="21" fillId="4" borderId="5" xfId="38" applyNumberFormat="1" applyFont="1" applyFill="1" applyBorder="1" applyAlignment="1">
      <alignment horizontal="left" vertical="center" indent="3"/>
    </xf>
    <xf numFmtId="0" fontId="21" fillId="4" borderId="52" xfId="38" applyFont="1" applyFill="1" applyBorder="1" applyAlignment="1">
      <alignment horizontal="center" vertical="center"/>
    </xf>
    <xf numFmtId="38" fontId="22" fillId="4" borderId="21" xfId="38" applyNumberFormat="1" applyFont="1" applyFill="1" applyBorder="1" applyAlignment="1" applyProtection="1">
      <alignment horizontal="right"/>
    </xf>
    <xf numFmtId="38" fontId="22" fillId="0" borderId="11" xfId="38" applyNumberFormat="1" applyFont="1" applyFill="1" applyBorder="1" applyAlignment="1" applyProtection="1">
      <alignment horizontal="right"/>
      <protection locked="0"/>
    </xf>
    <xf numFmtId="49" fontId="21" fillId="4" borderId="65" xfId="38" applyNumberFormat="1" applyFont="1" applyFill="1" applyBorder="1" applyAlignment="1">
      <alignment horizontal="left" vertical="center" indent="3"/>
    </xf>
    <xf numFmtId="0" fontId="21" fillId="4" borderId="25" xfId="38" applyFont="1" applyFill="1" applyBorder="1" applyAlignment="1">
      <alignment horizontal="center" vertical="center"/>
    </xf>
    <xf numFmtId="49" fontId="20" fillId="2" borderId="47" xfId="38" applyNumberFormat="1" applyFont="1" applyFill="1" applyBorder="1" applyAlignment="1">
      <alignment horizontal="left" vertical="center" indent="1"/>
    </xf>
    <xf numFmtId="49" fontId="21" fillId="4" borderId="30" xfId="38" applyNumberFormat="1" applyFont="1" applyFill="1" applyBorder="1" applyAlignment="1">
      <alignment horizontal="left" vertical="center" wrapText="1" indent="3"/>
    </xf>
    <xf numFmtId="0" fontId="23" fillId="4" borderId="54" xfId="0" applyFont="1" applyFill="1" applyBorder="1" applyAlignment="1">
      <alignment vertical="center" wrapText="1"/>
    </xf>
    <xf numFmtId="0" fontId="23" fillId="0" borderId="75" xfId="38" applyFont="1" applyBorder="1" applyAlignment="1">
      <alignment horizontal="center" vertical="center"/>
    </xf>
    <xf numFmtId="38" fontId="22" fillId="3" borderId="22" xfId="38" applyNumberFormat="1" applyFont="1" applyFill="1" applyBorder="1" applyAlignment="1" applyProtection="1">
      <alignment horizontal="right"/>
    </xf>
    <xf numFmtId="38" fontId="22" fillId="3" borderId="75" xfId="38" applyNumberFormat="1" applyFont="1" applyFill="1" applyBorder="1" applyAlignment="1" applyProtection="1">
      <alignment horizontal="right"/>
    </xf>
    <xf numFmtId="38" fontId="22" fillId="3" borderId="68" xfId="38" applyNumberFormat="1" applyFont="1" applyFill="1" applyBorder="1" applyAlignment="1" applyProtection="1">
      <alignment horizontal="right"/>
    </xf>
    <xf numFmtId="49" fontId="21" fillId="0" borderId="0" xfId="38" applyNumberFormat="1" applyFont="1" applyFill="1" applyBorder="1" applyAlignment="1">
      <alignment horizontal="left" vertical="center" wrapText="1" indent="3"/>
    </xf>
    <xf numFmtId="0" fontId="23" fillId="0" borderId="0" xfId="38" applyFont="1" applyFill="1" applyBorder="1" applyAlignment="1">
      <alignment horizontal="center" vertical="center"/>
    </xf>
    <xf numFmtId="38" fontId="22" fillId="0" borderId="0" xfId="38" applyNumberFormat="1" applyFont="1" applyFill="1" applyBorder="1" applyAlignment="1" applyProtection="1">
      <alignment horizontal="right"/>
    </xf>
    <xf numFmtId="49" fontId="20" fillId="11" borderId="27" xfId="39" applyNumberFormat="1" applyFont="1" applyFill="1" applyBorder="1" applyAlignment="1">
      <alignment horizontal="left" vertical="center"/>
    </xf>
    <xf numFmtId="38" fontId="22" fillId="11" borderId="8" xfId="39" applyNumberFormat="1" applyFont="1" applyFill="1" applyBorder="1" applyAlignment="1" applyProtection="1">
      <alignment horizontal="right"/>
    </xf>
    <xf numFmtId="38" fontId="22" fillId="11" borderId="27" xfId="39" applyNumberFormat="1" applyFont="1" applyFill="1" applyBorder="1" applyAlignment="1" applyProtection="1">
      <alignment horizontal="right"/>
    </xf>
    <xf numFmtId="38" fontId="22" fillId="11" borderId="5" xfId="39" applyNumberFormat="1" applyFont="1" applyFill="1" applyBorder="1" applyAlignment="1" applyProtection="1">
      <alignment horizontal="right"/>
    </xf>
    <xf numFmtId="38" fontId="22" fillId="11" borderId="17" xfId="39" applyNumberFormat="1" applyFont="1" applyFill="1" applyBorder="1" applyAlignment="1" applyProtection="1">
      <alignment horizontal="right"/>
    </xf>
    <xf numFmtId="38" fontId="22" fillId="12" borderId="8" xfId="39" applyNumberFormat="1" applyFont="1" applyFill="1" applyBorder="1" applyAlignment="1" applyProtection="1">
      <alignment horizontal="right"/>
    </xf>
    <xf numFmtId="38" fontId="22" fillId="12" borderId="27" xfId="39" applyNumberFormat="1" applyFont="1" applyFill="1" applyBorder="1" applyAlignment="1" applyProtection="1">
      <alignment horizontal="right"/>
    </xf>
    <xf numFmtId="38" fontId="22" fillId="12" borderId="17" xfId="39" applyNumberFormat="1" applyFont="1" applyFill="1" applyBorder="1" applyAlignment="1" applyProtection="1">
      <alignment horizontal="right"/>
    </xf>
    <xf numFmtId="38" fontId="22" fillId="3" borderId="9" xfId="39" applyNumberFormat="1" applyFont="1" applyFill="1" applyBorder="1" applyAlignment="1" applyProtection="1">
      <alignment horizontal="right"/>
    </xf>
    <xf numFmtId="38" fontId="22" fillId="3" borderId="0" xfId="39" applyNumberFormat="1" applyFont="1" applyFill="1" applyBorder="1" applyAlignment="1" applyProtection="1">
      <alignment horizontal="right"/>
    </xf>
    <xf numFmtId="0" fontId="21" fillId="0" borderId="47" xfId="33" applyFont="1" applyFill="1" applyBorder="1" applyAlignment="1">
      <alignment horizontal="left" vertical="center" indent="2"/>
    </xf>
    <xf numFmtId="49" fontId="21" fillId="0" borderId="4" xfId="39" applyNumberFormat="1" applyFont="1" applyFill="1" applyBorder="1" applyAlignment="1">
      <alignment horizontal="center" vertical="center"/>
    </xf>
    <xf numFmtId="38" fontId="22" fillId="0" borderId="16" xfId="39" applyNumberFormat="1" applyFont="1" applyFill="1" applyBorder="1" applyAlignment="1" applyProtection="1">
      <alignment horizontal="right"/>
      <protection locked="0"/>
    </xf>
    <xf numFmtId="38" fontId="22" fillId="10" borderId="16" xfId="39" applyNumberFormat="1" applyFont="1" applyFill="1" applyBorder="1" applyAlignment="1" applyProtection="1">
      <alignment horizontal="right"/>
    </xf>
    <xf numFmtId="0" fontId="18" fillId="0" borderId="0" xfId="33" applyFont="1" applyFill="1" applyBorder="1" applyAlignment="1">
      <alignment horizontal="left" vertical="center" indent="2"/>
    </xf>
    <xf numFmtId="49" fontId="21" fillId="0" borderId="9" xfId="39" applyNumberFormat="1" applyFont="1" applyFill="1" applyBorder="1" applyAlignment="1">
      <alignment horizontal="center" vertical="center"/>
    </xf>
    <xf numFmtId="38" fontId="22" fillId="0" borderId="13" xfId="39" applyNumberFormat="1" applyFont="1" applyFill="1" applyBorder="1" applyAlignment="1" applyProtection="1">
      <alignment horizontal="right"/>
      <protection locked="0"/>
    </xf>
    <xf numFmtId="38" fontId="22" fillId="10" borderId="9" xfId="39" applyNumberFormat="1" applyFont="1" applyFill="1" applyBorder="1" applyAlignment="1" applyProtection="1">
      <alignment horizontal="right"/>
    </xf>
    <xf numFmtId="0" fontId="21" fillId="10" borderId="21" xfId="33" applyFont="1" applyFill="1" applyBorder="1" applyAlignment="1">
      <alignment horizontal="left" vertical="center" indent="3"/>
    </xf>
    <xf numFmtId="49" fontId="21" fillId="10" borderId="21" xfId="39" applyNumberFormat="1" applyFont="1" applyFill="1" applyBorder="1" applyAlignment="1">
      <alignment horizontal="center" vertical="center"/>
    </xf>
    <xf numFmtId="38" fontId="22" fillId="3" borderId="13" xfId="39" applyNumberFormat="1" applyFont="1" applyFill="1" applyBorder="1" applyAlignment="1" applyProtection="1">
      <alignment horizontal="right"/>
    </xf>
    <xf numFmtId="38" fontId="22" fillId="10" borderId="21" xfId="39" applyNumberFormat="1" applyFont="1" applyFill="1" applyBorder="1" applyAlignment="1" applyProtection="1">
      <alignment horizontal="right"/>
    </xf>
    <xf numFmtId="38" fontId="22" fillId="12" borderId="47" xfId="39" applyNumberFormat="1" applyFont="1" applyFill="1" applyBorder="1" applyAlignment="1" applyProtection="1">
      <alignment horizontal="right"/>
    </xf>
    <xf numFmtId="38" fontId="22" fillId="12" borderId="51" xfId="39" applyNumberFormat="1" applyFont="1" applyFill="1" applyBorder="1" applyAlignment="1" applyProtection="1">
      <alignment horizontal="right"/>
    </xf>
    <xf numFmtId="38" fontId="22" fillId="3" borderId="15" xfId="39" applyNumberFormat="1" applyFont="1" applyFill="1" applyBorder="1" applyAlignment="1" applyProtection="1">
      <alignment horizontal="right"/>
    </xf>
    <xf numFmtId="38" fontId="22" fillId="3" borderId="4" xfId="39" applyNumberFormat="1" applyFont="1" applyFill="1" applyBorder="1" applyAlignment="1" applyProtection="1">
      <alignment horizontal="right"/>
    </xf>
    <xf numFmtId="49" fontId="18" fillId="0" borderId="27" xfId="39" applyNumberFormat="1" applyFont="1" applyBorder="1" applyAlignment="1">
      <alignment horizontal="left" vertical="center" indent="2"/>
    </xf>
    <xf numFmtId="0" fontId="18" fillId="0" borderId="8" xfId="39" applyFont="1" applyBorder="1" applyAlignment="1">
      <alignment horizontal="center" vertical="center"/>
    </xf>
    <xf numFmtId="38" fontId="22" fillId="0" borderId="16" xfId="39" applyNumberFormat="1" applyFont="1" applyBorder="1" applyAlignment="1" applyProtection="1">
      <alignment horizontal="right"/>
      <protection locked="0"/>
    </xf>
    <xf numFmtId="49" fontId="18" fillId="0" borderId="27" xfId="39" applyNumberFormat="1" applyFont="1" applyBorder="1" applyAlignment="1">
      <alignment horizontal="left" vertical="center" wrapText="1" indent="2"/>
    </xf>
    <xf numFmtId="49" fontId="21" fillId="4" borderId="21" xfId="39" applyNumberFormat="1" applyFont="1" applyFill="1" applyBorder="1" applyAlignment="1">
      <alignment horizontal="left" vertical="center" indent="3"/>
    </xf>
    <xf numFmtId="0" fontId="21" fillId="4" borderId="21" xfId="39" applyFont="1" applyFill="1" applyBorder="1" applyAlignment="1">
      <alignment horizontal="center"/>
    </xf>
    <xf numFmtId="38" fontId="22" fillId="4" borderId="21" xfId="39" applyNumberFormat="1" applyFont="1" applyFill="1" applyBorder="1" applyAlignment="1" applyProtection="1">
      <alignment horizontal="right"/>
    </xf>
    <xf numFmtId="38" fontId="22" fillId="0" borderId="22" xfId="39" applyNumberFormat="1" applyFont="1" applyBorder="1" applyAlignment="1" applyProtection="1">
      <alignment horizontal="right"/>
      <protection locked="0"/>
    </xf>
    <xf numFmtId="38" fontId="22" fillId="3" borderId="14" xfId="39" applyNumberFormat="1" applyFont="1" applyFill="1" applyBorder="1" applyAlignment="1" applyProtection="1">
      <alignment horizontal="right"/>
    </xf>
    <xf numFmtId="49" fontId="21" fillId="3" borderId="27" xfId="39" applyNumberFormat="1" applyFont="1" applyFill="1" applyBorder="1" applyAlignment="1">
      <alignment horizontal="left" vertical="center" wrapText="1" indent="2"/>
    </xf>
    <xf numFmtId="0" fontId="21" fillId="3" borderId="8" xfId="39" applyFont="1" applyFill="1" applyBorder="1" applyAlignment="1">
      <alignment horizontal="center" vertical="center"/>
    </xf>
    <xf numFmtId="0" fontId="21" fillId="3" borderId="8" xfId="39" applyFont="1" applyFill="1" applyBorder="1" applyAlignment="1">
      <alignment horizontal="center" vertical="top"/>
    </xf>
    <xf numFmtId="49" fontId="21" fillId="4" borderId="30" xfId="39" applyNumberFormat="1" applyFont="1" applyFill="1" applyBorder="1" applyAlignment="1">
      <alignment horizontal="left" vertical="center" indent="3"/>
    </xf>
    <xf numFmtId="38" fontId="22" fillId="4" borderId="65" xfId="39" applyNumberFormat="1" applyFont="1" applyFill="1" applyBorder="1" applyAlignment="1" applyProtection="1">
      <alignment horizontal="right"/>
    </xf>
    <xf numFmtId="38" fontId="22" fillId="0" borderId="29" xfId="39" applyNumberFormat="1" applyFont="1" applyFill="1" applyBorder="1" applyAlignment="1" applyProtection="1">
      <alignment horizontal="right"/>
      <protection locked="0"/>
    </xf>
    <xf numFmtId="49" fontId="21" fillId="4" borderId="30" xfId="39" applyNumberFormat="1" applyFont="1" applyFill="1" applyBorder="1" applyAlignment="1">
      <alignment horizontal="left" vertical="center" wrapText="1" indent="3"/>
    </xf>
    <xf numFmtId="0" fontId="23" fillId="4" borderId="54" xfId="0" applyFont="1" applyFill="1" applyBorder="1" applyAlignment="1">
      <alignment horizontal="left" vertical="center" wrapText="1" indent="3"/>
    </xf>
    <xf numFmtId="0" fontId="23" fillId="0" borderId="51" xfId="0" applyFont="1" applyBorder="1" applyAlignment="1">
      <alignment horizontal="left" vertical="center" wrapText="1" indent="3"/>
    </xf>
    <xf numFmtId="38" fontId="22" fillId="3" borderId="22" xfId="39" applyNumberFormat="1" applyFont="1" applyFill="1" applyBorder="1" applyAlignment="1" applyProtection="1">
      <alignment horizontal="right"/>
    </xf>
    <xf numFmtId="38" fontId="22" fillId="3" borderId="47" xfId="39" applyNumberFormat="1" applyFont="1" applyFill="1" applyBorder="1" applyAlignment="1" applyProtection="1">
      <alignment horizontal="right"/>
    </xf>
    <xf numFmtId="38" fontId="22" fillId="4" borderId="11" xfId="39" applyNumberFormat="1" applyFont="1" applyFill="1" applyBorder="1" applyAlignment="1" applyProtection="1">
      <alignment horizontal="right"/>
    </xf>
    <xf numFmtId="49" fontId="21" fillId="0" borderId="0" xfId="39" applyNumberFormat="1" applyFont="1" applyFill="1" applyBorder="1" applyAlignment="1">
      <alignment horizontal="left" vertical="top" wrapText="1" indent="4"/>
    </xf>
    <xf numFmtId="0" fontId="23" fillId="0" borderId="0" xfId="0" applyFont="1" applyFill="1" applyBorder="1" applyAlignment="1">
      <alignment horizontal="left" vertical="center" wrapText="1" indent="3"/>
    </xf>
    <xf numFmtId="38" fontId="22" fillId="0" borderId="0" xfId="39" applyNumberFormat="1" applyFont="1" applyFill="1" applyBorder="1" applyAlignment="1" applyProtection="1">
      <alignment horizontal="right"/>
    </xf>
    <xf numFmtId="38" fontId="22" fillId="0" borderId="14" xfId="39" applyNumberFormat="1" applyFont="1" applyFill="1" applyBorder="1" applyAlignment="1" applyProtection="1">
      <alignment horizontal="right"/>
    </xf>
    <xf numFmtId="49" fontId="20" fillId="11" borderId="27" xfId="40" applyNumberFormat="1" applyFont="1" applyFill="1" applyBorder="1" applyAlignment="1">
      <alignment horizontal="left" vertical="center"/>
    </xf>
    <xf numFmtId="38" fontId="22" fillId="11" borderId="8" xfId="40" applyNumberFormat="1" applyFont="1" applyFill="1" applyBorder="1" applyAlignment="1">
      <alignment horizontal="right"/>
    </xf>
    <xf numFmtId="38" fontId="22" fillId="11" borderId="27" xfId="40" applyNumberFormat="1" applyFont="1" applyFill="1" applyBorder="1" applyAlignment="1" applyProtection="1">
      <alignment horizontal="right"/>
    </xf>
    <xf numFmtId="38" fontId="22" fillId="11" borderId="17" xfId="40" applyNumberFormat="1" applyFont="1" applyFill="1" applyBorder="1" applyAlignment="1" applyProtection="1">
      <alignment horizontal="right"/>
    </xf>
    <xf numFmtId="38" fontId="22" fillId="12" borderId="8" xfId="40" applyNumberFormat="1" applyFont="1" applyFill="1" applyBorder="1" applyAlignment="1">
      <alignment horizontal="right"/>
    </xf>
    <xf numFmtId="38" fontId="22" fillId="12" borderId="27" xfId="40" applyNumberFormat="1" applyFont="1" applyFill="1" applyBorder="1" applyAlignment="1" applyProtection="1">
      <alignment horizontal="right"/>
    </xf>
    <xf numFmtId="38" fontId="22" fillId="12" borderId="17" xfId="40" applyNumberFormat="1" applyFont="1" applyFill="1" applyBorder="1" applyAlignment="1" applyProtection="1">
      <alignment horizontal="right"/>
    </xf>
    <xf numFmtId="38" fontId="22" fillId="3" borderId="9" xfId="40" applyNumberFormat="1" applyFont="1" applyFill="1" applyBorder="1" applyAlignment="1">
      <alignment horizontal="right"/>
    </xf>
    <xf numFmtId="38" fontId="22" fillId="3" borderId="9" xfId="40" applyNumberFormat="1" applyFont="1" applyFill="1" applyBorder="1" applyAlignment="1" applyProtection="1">
      <alignment horizontal="right"/>
    </xf>
    <xf numFmtId="49" fontId="18" fillId="0" borderId="27" xfId="40" applyNumberFormat="1" applyFont="1" applyBorder="1" applyAlignment="1">
      <alignment horizontal="left" vertical="center" indent="2"/>
    </xf>
    <xf numFmtId="0" fontId="18" fillId="0" borderId="8" xfId="40" applyFont="1" applyBorder="1" applyAlignment="1">
      <alignment horizontal="center" vertical="center"/>
    </xf>
    <xf numFmtId="38" fontId="22" fillId="0" borderId="16" xfId="40" applyNumberFormat="1" applyFont="1" applyBorder="1" applyAlignment="1" applyProtection="1">
      <alignment horizontal="right"/>
      <protection locked="0"/>
    </xf>
    <xf numFmtId="38" fontId="22" fillId="0" borderId="16" xfId="40" applyNumberFormat="1" applyFont="1" applyFill="1" applyBorder="1" applyAlignment="1" applyProtection="1">
      <alignment horizontal="right"/>
      <protection locked="0"/>
    </xf>
    <xf numFmtId="38" fontId="22" fillId="3" borderId="4" xfId="40" applyNumberFormat="1" applyFont="1" applyFill="1" applyBorder="1" applyAlignment="1" applyProtection="1">
      <alignment horizontal="right"/>
    </xf>
    <xf numFmtId="38" fontId="22" fillId="3" borderId="4" xfId="33" applyNumberFormat="1" applyFont="1" applyFill="1" applyBorder="1" applyAlignment="1" applyProtection="1">
      <alignment horizontal="right"/>
    </xf>
    <xf numFmtId="49" fontId="21" fillId="4" borderId="30" xfId="40" applyNumberFormat="1" applyFont="1" applyFill="1" applyBorder="1" applyAlignment="1">
      <alignment horizontal="left" vertical="center" wrapText="1" indent="3"/>
    </xf>
    <xf numFmtId="38" fontId="22" fillId="4" borderId="25" xfId="40" applyNumberFormat="1" applyFont="1" applyFill="1" applyBorder="1" applyAlignment="1" applyProtection="1">
      <alignment horizontal="right"/>
    </xf>
    <xf numFmtId="49" fontId="20" fillId="2" borderId="47" xfId="40" applyNumberFormat="1" applyFont="1" applyFill="1" applyBorder="1" applyAlignment="1">
      <alignment horizontal="left" vertical="center" indent="1"/>
    </xf>
    <xf numFmtId="38" fontId="22" fillId="0" borderId="25" xfId="40" applyNumberFormat="1" applyFont="1" applyBorder="1" applyAlignment="1" applyProtection="1">
      <alignment horizontal="right"/>
      <protection locked="0"/>
    </xf>
    <xf numFmtId="38" fontId="22" fillId="0" borderId="11" xfId="40" applyNumberFormat="1" applyFont="1" applyFill="1" applyBorder="1" applyAlignment="1" applyProtection="1">
      <alignment horizontal="right"/>
      <protection locked="0"/>
    </xf>
    <xf numFmtId="49" fontId="20" fillId="2" borderId="27" xfId="40" applyNumberFormat="1" applyFont="1" applyFill="1" applyBorder="1" applyAlignment="1">
      <alignment horizontal="left" vertical="center" indent="1"/>
    </xf>
    <xf numFmtId="38" fontId="22" fillId="12" borderId="23" xfId="40" applyNumberFormat="1" applyFont="1" applyFill="1" applyBorder="1" applyAlignment="1" applyProtection="1">
      <alignment horizontal="right"/>
    </xf>
    <xf numFmtId="38" fontId="22" fillId="12" borderId="75" xfId="40" applyNumberFormat="1" applyFont="1" applyFill="1" applyBorder="1" applyAlignment="1" applyProtection="1">
      <alignment horizontal="right"/>
    </xf>
    <xf numFmtId="38" fontId="22" fillId="12" borderId="68" xfId="40" applyNumberFormat="1" applyFont="1" applyFill="1" applyBorder="1" applyAlignment="1" applyProtection="1">
      <alignment horizontal="right"/>
    </xf>
    <xf numFmtId="0" fontId="21" fillId="3" borderId="8" xfId="33" applyFont="1" applyFill="1" applyBorder="1" applyAlignment="1">
      <alignment horizontal="left" vertical="center" indent="2"/>
    </xf>
    <xf numFmtId="38" fontId="22" fillId="3" borderId="0" xfId="40" applyNumberFormat="1" applyFont="1" applyFill="1" applyBorder="1" applyAlignment="1" applyProtection="1">
      <alignment horizontal="right"/>
    </xf>
    <xf numFmtId="38" fontId="22" fillId="3" borderId="13" xfId="40" applyNumberFormat="1" applyFont="1" applyFill="1" applyBorder="1" applyAlignment="1" applyProtection="1">
      <alignment horizontal="right"/>
    </xf>
    <xf numFmtId="49" fontId="18" fillId="0" borderId="0" xfId="40" applyNumberFormat="1" applyFont="1" applyBorder="1" applyAlignment="1">
      <alignment horizontal="left" vertical="top" wrapText="1" indent="2"/>
    </xf>
    <xf numFmtId="0" fontId="18" fillId="0" borderId="8" xfId="40" applyFont="1" applyBorder="1" applyAlignment="1">
      <alignment horizontal="center" vertical="top"/>
    </xf>
    <xf numFmtId="0" fontId="21" fillId="4" borderId="21" xfId="40" applyFont="1" applyFill="1" applyBorder="1" applyAlignment="1">
      <alignment horizontal="center" vertical="center" wrapText="1"/>
    </xf>
    <xf numFmtId="38" fontId="22" fillId="4" borderId="21" xfId="40" applyNumberFormat="1" applyFont="1" applyFill="1" applyBorder="1" applyAlignment="1" applyProtection="1">
      <alignment horizontal="right"/>
    </xf>
    <xf numFmtId="38" fontId="22" fillId="0" borderId="0" xfId="40" applyNumberFormat="1" applyFont="1" applyBorder="1" applyAlignment="1" applyProtection="1">
      <alignment horizontal="right"/>
      <protection locked="0"/>
    </xf>
    <xf numFmtId="38" fontId="22" fillId="0" borderId="11" xfId="40" applyNumberFormat="1" applyFont="1" applyBorder="1" applyAlignment="1" applyProtection="1">
      <alignment horizontal="right"/>
      <protection locked="0"/>
    </xf>
    <xf numFmtId="0" fontId="21" fillId="4" borderId="30" xfId="0" applyFont="1" applyFill="1" applyBorder="1" applyAlignment="1">
      <alignment horizontal="left" vertical="center" wrapText="1" indent="3"/>
    </xf>
    <xf numFmtId="0" fontId="21" fillId="4" borderId="54" xfId="0" applyFont="1" applyFill="1" applyBorder="1" applyAlignment="1">
      <alignment horizontal="center" vertical="center" wrapText="1"/>
    </xf>
    <xf numFmtId="38" fontId="22" fillId="4" borderId="11" xfId="40" applyNumberFormat="1" applyFont="1" applyFill="1" applyBorder="1" applyAlignment="1" applyProtection="1">
      <alignment horizontal="right"/>
    </xf>
    <xf numFmtId="0" fontId="21" fillId="2" borderId="22" xfId="0" applyFont="1" applyFill="1" applyBorder="1" applyAlignment="1">
      <alignment horizontal="center" vertical="center"/>
    </xf>
    <xf numFmtId="38" fontId="22" fillId="12" borderId="8" xfId="40" applyNumberFormat="1" applyFont="1" applyFill="1" applyBorder="1" applyAlignment="1" applyProtection="1">
      <alignment horizontal="right"/>
    </xf>
    <xf numFmtId="38" fontId="22" fillId="12" borderId="47" xfId="40" applyNumberFormat="1" applyFont="1" applyFill="1" applyBorder="1" applyAlignment="1" applyProtection="1">
      <alignment horizontal="right"/>
    </xf>
    <xf numFmtId="38" fontId="22" fillId="12" borderId="51" xfId="40" applyNumberFormat="1" applyFont="1" applyFill="1" applyBorder="1" applyAlignment="1" applyProtection="1">
      <alignment horizontal="right"/>
    </xf>
    <xf numFmtId="38" fontId="22" fillId="3" borderId="9" xfId="41" applyNumberFormat="1" applyFont="1" applyFill="1" applyBorder="1" applyAlignment="1">
      <alignment horizontal="right"/>
    </xf>
    <xf numFmtId="38" fontId="22" fillId="3" borderId="9" xfId="41" applyNumberFormat="1" applyFont="1" applyFill="1" applyBorder="1" applyAlignment="1" applyProtection="1">
      <alignment horizontal="right"/>
    </xf>
    <xf numFmtId="49" fontId="18" fillId="0" borderId="27" xfId="41" applyNumberFormat="1" applyFont="1" applyBorder="1" applyAlignment="1">
      <alignment horizontal="left" vertical="center" indent="2"/>
    </xf>
    <xf numFmtId="49" fontId="18" fillId="0" borderId="8" xfId="41" applyNumberFormat="1" applyFont="1" applyBorder="1" applyAlignment="1">
      <alignment horizontal="center" vertical="center"/>
    </xf>
    <xf numFmtId="38" fontId="22" fillId="0" borderId="16" xfId="41" applyNumberFormat="1" applyFont="1" applyBorder="1" applyAlignment="1" applyProtection="1">
      <alignment horizontal="right"/>
      <protection locked="0"/>
    </xf>
    <xf numFmtId="0" fontId="18" fillId="0" borderId="8" xfId="41" applyFont="1" applyBorder="1" applyAlignment="1">
      <alignment horizontal="center" vertical="center"/>
    </xf>
    <xf numFmtId="49" fontId="18" fillId="0" borderId="27" xfId="41" applyNumberFormat="1" applyFont="1" applyBorder="1" applyAlignment="1">
      <alignment horizontal="left" vertical="center" wrapText="1" indent="2"/>
    </xf>
    <xf numFmtId="38" fontId="22" fillId="4" borderId="21" xfId="41" applyNumberFormat="1" applyFont="1" applyFill="1" applyBorder="1" applyAlignment="1" applyProtection="1">
      <alignment horizontal="right"/>
    </xf>
    <xf numFmtId="38" fontId="22" fillId="0" borderId="22" xfId="41" applyNumberFormat="1" applyFont="1" applyFill="1" applyBorder="1" applyAlignment="1" applyProtection="1">
      <alignment horizontal="right"/>
      <protection locked="0"/>
    </xf>
    <xf numFmtId="38" fontId="22" fillId="0" borderId="3" xfId="41" applyNumberFormat="1" applyFont="1" applyFill="1" applyBorder="1" applyAlignment="1" applyProtection="1">
      <alignment horizontal="right"/>
    </xf>
    <xf numFmtId="38" fontId="22" fillId="0" borderId="4" xfId="41" applyNumberFormat="1" applyFont="1" applyFill="1" applyBorder="1" applyAlignment="1" applyProtection="1">
      <alignment horizontal="right"/>
      <protection locked="0"/>
    </xf>
    <xf numFmtId="38" fontId="22" fillId="0" borderId="25" xfId="41" applyNumberFormat="1" applyFont="1" applyFill="1" applyBorder="1" applyAlignment="1" applyProtection="1">
      <alignment horizontal="right"/>
      <protection locked="0"/>
    </xf>
    <xf numFmtId="38" fontId="22" fillId="4" borderId="9" xfId="33" applyNumberFormat="1" applyFont="1" applyFill="1" applyBorder="1" applyAlignment="1" applyProtection="1">
      <alignment horizontal="right"/>
    </xf>
    <xf numFmtId="49" fontId="21" fillId="4" borderId="28" xfId="41" applyNumberFormat="1" applyFont="1" applyFill="1" applyBorder="1" applyAlignment="1">
      <alignment horizontal="left" vertical="center" indent="3"/>
    </xf>
    <xf numFmtId="0" fontId="21" fillId="4" borderId="21" xfId="41" applyFont="1" applyFill="1" applyBorder="1" applyAlignment="1">
      <alignment horizontal="center" vertical="top"/>
    </xf>
    <xf numFmtId="38" fontId="22" fillId="4" borderId="11" xfId="41" applyNumberFormat="1" applyFont="1" applyFill="1" applyBorder="1" applyAlignment="1" applyProtection="1">
      <alignment horizontal="right"/>
    </xf>
    <xf numFmtId="38" fontId="22" fillId="0" borderId="10" xfId="41" applyNumberFormat="1" applyFont="1" applyFill="1" applyBorder="1" applyAlignment="1" applyProtection="1">
      <alignment horizontal="right"/>
      <protection locked="0"/>
    </xf>
    <xf numFmtId="0" fontId="23" fillId="0" borderId="75" xfId="0" applyFont="1" applyBorder="1" applyAlignment="1">
      <alignment horizontal="left" vertical="top" wrapText="1"/>
    </xf>
    <xf numFmtId="38" fontId="22" fillId="3" borderId="22" xfId="41" applyNumberFormat="1" applyFont="1" applyFill="1" applyBorder="1" applyAlignment="1" applyProtection="1">
      <alignment horizontal="right"/>
    </xf>
    <xf numFmtId="38" fontId="22" fillId="3" borderId="75" xfId="41" applyNumberFormat="1" applyFont="1" applyFill="1" applyBorder="1" applyAlignment="1" applyProtection="1">
      <alignment horizontal="right"/>
    </xf>
    <xf numFmtId="49" fontId="21" fillId="0" borderId="0" xfId="41" applyNumberFormat="1" applyFont="1" applyFill="1" applyBorder="1" applyAlignment="1">
      <alignment horizontal="left" vertical="top" wrapText="1" indent="3"/>
    </xf>
    <xf numFmtId="0" fontId="23" fillId="0" borderId="0" xfId="0" applyFont="1" applyFill="1" applyBorder="1" applyAlignment="1">
      <alignment horizontal="left" vertical="top" wrapText="1"/>
    </xf>
    <xf numFmtId="38" fontId="22" fillId="0" borderId="0" xfId="41" applyNumberFormat="1" applyFont="1" applyFill="1" applyBorder="1" applyAlignment="1" applyProtection="1">
      <alignment horizontal="right"/>
    </xf>
    <xf numFmtId="49" fontId="22" fillId="11" borderId="27" xfId="0" applyNumberFormat="1" applyFont="1" applyFill="1" applyBorder="1" applyAlignment="1">
      <alignment vertical="center"/>
    </xf>
    <xf numFmtId="38" fontId="22" fillId="11" borderId="8" xfId="42" applyNumberFormat="1" applyFont="1" applyFill="1" applyBorder="1" applyAlignment="1">
      <alignment horizontal="right"/>
    </xf>
    <xf numFmtId="38" fontId="22" fillId="11" borderId="27" xfId="42" applyNumberFormat="1" applyFont="1" applyFill="1" applyBorder="1" applyAlignment="1" applyProtection="1">
      <alignment horizontal="right"/>
    </xf>
    <xf numFmtId="38" fontId="22" fillId="11" borderId="17" xfId="42" applyNumberFormat="1" applyFont="1" applyFill="1" applyBorder="1" applyAlignment="1" applyProtection="1">
      <alignment horizontal="right"/>
    </xf>
    <xf numFmtId="38" fontId="22" fillId="12" borderId="8" xfId="42" applyNumberFormat="1" applyFont="1" applyFill="1" applyBorder="1" applyAlignment="1">
      <alignment horizontal="right"/>
    </xf>
    <xf numFmtId="38" fontId="22" fillId="12" borderId="27" xfId="42" applyNumberFormat="1" applyFont="1" applyFill="1" applyBorder="1" applyAlignment="1" applyProtection="1">
      <alignment horizontal="right"/>
    </xf>
    <xf numFmtId="38" fontId="22" fillId="12" borderId="17" xfId="42" applyNumberFormat="1" applyFont="1" applyFill="1" applyBorder="1" applyAlignment="1" applyProtection="1">
      <alignment horizontal="right"/>
    </xf>
    <xf numFmtId="49" fontId="18" fillId="0" borderId="27" xfId="42" applyNumberFormat="1" applyFont="1" applyBorder="1" applyAlignment="1">
      <alignment horizontal="left" vertical="center" indent="2"/>
    </xf>
    <xf numFmtId="0" fontId="18" fillId="0" borderId="8" xfId="42" applyFont="1" applyBorder="1" applyAlignment="1">
      <alignment horizontal="center" vertical="center"/>
    </xf>
    <xf numFmtId="38" fontId="22" fillId="3" borderId="9" xfId="42" applyNumberFormat="1" applyFont="1" applyFill="1" applyBorder="1" applyAlignment="1">
      <alignment horizontal="right"/>
    </xf>
    <xf numFmtId="38" fontId="22" fillId="0" borderId="4" xfId="42" applyNumberFormat="1" applyFont="1" applyBorder="1" applyAlignment="1" applyProtection="1">
      <alignment horizontal="right"/>
      <protection locked="0"/>
    </xf>
    <xf numFmtId="38" fontId="22" fillId="3" borderId="9" xfId="42" applyNumberFormat="1" applyFont="1" applyFill="1" applyBorder="1" applyAlignment="1" applyProtection="1">
      <alignment horizontal="right"/>
    </xf>
    <xf numFmtId="38" fontId="22" fillId="0" borderId="16" xfId="42" applyNumberFormat="1" applyFont="1" applyBorder="1" applyAlignment="1" applyProtection="1">
      <alignment horizontal="right"/>
      <protection locked="0"/>
    </xf>
    <xf numFmtId="49" fontId="18" fillId="0" borderId="27" xfId="42" applyNumberFormat="1" applyFont="1" applyBorder="1" applyAlignment="1">
      <alignment horizontal="left" vertical="center" wrapText="1" indent="2"/>
    </xf>
    <xf numFmtId="38" fontId="22" fillId="0" borderId="16" xfId="42" applyNumberFormat="1" applyFont="1" applyFill="1" applyBorder="1" applyAlignment="1" applyProtection="1">
      <alignment horizontal="right"/>
      <protection locked="0"/>
    </xf>
    <xf numFmtId="49" fontId="21" fillId="4" borderId="30" xfId="42" applyNumberFormat="1" applyFont="1" applyFill="1" applyBorder="1" applyAlignment="1">
      <alignment horizontal="left" vertical="center" indent="3"/>
    </xf>
    <xf numFmtId="0" fontId="21" fillId="4" borderId="21" xfId="42" applyFont="1" applyFill="1" applyBorder="1" applyAlignment="1">
      <alignment horizontal="center"/>
    </xf>
    <xf numFmtId="38" fontId="22" fillId="4" borderId="21" xfId="42" applyNumberFormat="1" applyFont="1" applyFill="1" applyBorder="1" applyAlignment="1" applyProtection="1">
      <alignment horizontal="right"/>
    </xf>
    <xf numFmtId="38" fontId="22" fillId="12" borderId="47" xfId="42" applyNumberFormat="1" applyFont="1" applyFill="1" applyBorder="1" applyAlignment="1" applyProtection="1">
      <alignment horizontal="right"/>
    </xf>
    <xf numFmtId="38" fontId="22" fillId="12" borderId="8" xfId="42" applyNumberFormat="1" applyFont="1" applyFill="1" applyBorder="1" applyAlignment="1" applyProtection="1">
      <alignment horizontal="right"/>
    </xf>
    <xf numFmtId="38" fontId="22" fillId="12" borderId="51" xfId="42" applyNumberFormat="1" applyFont="1" applyFill="1" applyBorder="1" applyAlignment="1" applyProtection="1">
      <alignment horizontal="right"/>
    </xf>
    <xf numFmtId="38" fontId="22" fillId="3" borderId="9" xfId="43" applyNumberFormat="1" applyFont="1" applyFill="1" applyBorder="1" applyAlignment="1" applyProtection="1">
      <alignment horizontal="right"/>
    </xf>
    <xf numFmtId="38" fontId="22" fillId="3" borderId="9" xfId="43" applyNumberFormat="1" applyFont="1" applyFill="1" applyBorder="1" applyAlignment="1">
      <alignment horizontal="right"/>
    </xf>
    <xf numFmtId="49" fontId="18" fillId="0" borderId="27" xfId="43" applyNumberFormat="1" applyFont="1" applyBorder="1" applyAlignment="1">
      <alignment horizontal="left" vertical="center" indent="2"/>
    </xf>
    <xf numFmtId="0" fontId="18" fillId="0" borderId="8" xfId="43" applyFont="1" applyBorder="1" applyAlignment="1">
      <alignment horizontal="center" vertical="center"/>
    </xf>
    <xf numFmtId="38" fontId="22" fillId="3" borderId="13" xfId="43" applyNumberFormat="1" applyFont="1" applyFill="1" applyBorder="1" applyAlignment="1" applyProtection="1">
      <alignment horizontal="right"/>
    </xf>
    <xf numFmtId="38" fontId="22" fillId="0" borderId="16" xfId="43" applyNumberFormat="1" applyFont="1" applyBorder="1" applyAlignment="1" applyProtection="1">
      <alignment horizontal="right"/>
      <protection locked="0"/>
    </xf>
    <xf numFmtId="38" fontId="22" fillId="3" borderId="14" xfId="43" applyNumberFormat="1" applyFont="1" applyFill="1" applyBorder="1" applyAlignment="1" applyProtection="1">
      <alignment horizontal="right"/>
    </xf>
    <xf numFmtId="0" fontId="18" fillId="0" borderId="27" xfId="43" applyFont="1" applyBorder="1" applyAlignment="1">
      <alignment horizontal="left" vertical="center" indent="2"/>
    </xf>
    <xf numFmtId="0" fontId="18" fillId="0" borderId="8" xfId="43" applyFont="1" applyBorder="1" applyAlignment="1">
      <alignment horizontal="center" vertical="top" wrapText="1"/>
    </xf>
    <xf numFmtId="38" fontId="22" fillId="0" borderId="8" xfId="43" applyNumberFormat="1" applyFont="1" applyBorder="1" applyAlignment="1" applyProtection="1">
      <alignment horizontal="right"/>
      <protection locked="0"/>
    </xf>
    <xf numFmtId="49" fontId="18" fillId="0" borderId="17" xfId="43" applyNumberFormat="1" applyFont="1" applyBorder="1" applyAlignment="1">
      <alignment horizontal="left" vertical="center" indent="2"/>
    </xf>
    <xf numFmtId="49" fontId="21" fillId="4" borderId="30" xfId="43" applyNumberFormat="1" applyFont="1" applyFill="1" applyBorder="1" applyAlignment="1">
      <alignment horizontal="left" vertical="center" indent="3"/>
    </xf>
    <xf numFmtId="0" fontId="21" fillId="4" borderId="21" xfId="43" applyFont="1" applyFill="1" applyBorder="1" applyAlignment="1">
      <alignment horizontal="center"/>
    </xf>
    <xf numFmtId="38" fontId="22" fillId="4" borderId="30" xfId="43" applyNumberFormat="1" applyFont="1" applyFill="1" applyBorder="1" applyAlignment="1" applyProtection="1">
      <alignment horizontal="right"/>
    </xf>
    <xf numFmtId="38" fontId="22" fillId="4" borderId="21" xfId="43" applyNumberFormat="1" applyFont="1" applyFill="1" applyBorder="1" applyAlignment="1" applyProtection="1">
      <alignment horizontal="right"/>
    </xf>
    <xf numFmtId="38" fontId="22" fillId="3" borderId="22" xfId="43" applyNumberFormat="1" applyFont="1" applyFill="1" applyBorder="1" applyAlignment="1">
      <alignment horizontal="right"/>
    </xf>
    <xf numFmtId="38" fontId="22" fillId="0" borderId="3" xfId="43" applyNumberFormat="1" applyFont="1" applyBorder="1" applyAlignment="1" applyProtection="1">
      <alignment horizontal="right"/>
      <protection locked="0"/>
    </xf>
    <xf numFmtId="49" fontId="18" fillId="0" borderId="5" xfId="43" applyNumberFormat="1" applyFont="1" applyBorder="1" applyAlignment="1">
      <alignment horizontal="left" vertical="center" indent="2"/>
    </xf>
    <xf numFmtId="0" fontId="18" fillId="0" borderId="3" xfId="43" applyFont="1" applyBorder="1" applyAlignment="1">
      <alignment horizontal="center" vertical="center"/>
    </xf>
    <xf numFmtId="0" fontId="18" fillId="0" borderId="3" xfId="43" applyFont="1" applyBorder="1" applyAlignment="1">
      <alignment horizontal="center" vertical="top"/>
    </xf>
    <xf numFmtId="49" fontId="21" fillId="4" borderId="21" xfId="43" applyNumberFormat="1" applyFont="1" applyFill="1" applyBorder="1" applyAlignment="1">
      <alignment horizontal="left" vertical="center" indent="3"/>
    </xf>
    <xf numFmtId="0" fontId="21" fillId="4" borderId="21" xfId="43" applyFont="1" applyFill="1" applyBorder="1" applyAlignment="1">
      <alignment horizontal="center" vertical="top"/>
    </xf>
    <xf numFmtId="38" fontId="22" fillId="3" borderId="4" xfId="43" applyNumberFormat="1" applyFont="1" applyFill="1" applyBorder="1" applyAlignment="1">
      <alignment horizontal="right"/>
    </xf>
    <xf numFmtId="38" fontId="22" fillId="0" borderId="16" xfId="43" applyNumberFormat="1" applyFont="1" applyFill="1" applyBorder="1" applyAlignment="1" applyProtection="1">
      <alignment horizontal="right"/>
      <protection locked="0"/>
    </xf>
    <xf numFmtId="49" fontId="18" fillId="0" borderId="27" xfId="44" applyNumberFormat="1" applyFont="1" applyBorder="1" applyAlignment="1">
      <alignment horizontal="left" vertical="center" indent="2"/>
    </xf>
    <xf numFmtId="49" fontId="18" fillId="0" borderId="8" xfId="44" applyNumberFormat="1" applyFont="1" applyBorder="1" applyAlignment="1">
      <alignment horizontal="center" vertical="center"/>
    </xf>
    <xf numFmtId="38" fontId="22" fillId="3" borderId="13" xfId="44" applyNumberFormat="1" applyFont="1" applyFill="1" applyBorder="1" applyAlignment="1" applyProtection="1">
      <alignment horizontal="right"/>
    </xf>
    <xf numFmtId="38" fontId="22" fillId="0" borderId="16" xfId="44" applyNumberFormat="1" applyFont="1" applyBorder="1" applyAlignment="1" applyProtection="1">
      <alignment horizontal="right"/>
      <protection locked="0"/>
    </xf>
    <xf numFmtId="38" fontId="22" fillId="3" borderId="9" xfId="44" applyNumberFormat="1" applyFont="1" applyFill="1" applyBorder="1" applyAlignment="1" applyProtection="1">
      <alignment horizontal="right"/>
    </xf>
    <xf numFmtId="0" fontId="18" fillId="0" borderId="8" xfId="44" applyFont="1" applyBorder="1" applyAlignment="1">
      <alignment horizontal="center" vertical="center"/>
    </xf>
    <xf numFmtId="49" fontId="21" fillId="4" borderId="21" xfId="44" applyNumberFormat="1" applyFont="1" applyFill="1" applyBorder="1" applyAlignment="1">
      <alignment horizontal="left" vertical="center" indent="3"/>
    </xf>
    <xf numFmtId="0" fontId="21" fillId="4" borderId="21" xfId="44" applyFont="1" applyFill="1" applyBorder="1" applyAlignment="1">
      <alignment horizontal="center"/>
    </xf>
    <xf numFmtId="38" fontId="22" fillId="4" borderId="21" xfId="44" applyNumberFormat="1" applyFont="1" applyFill="1" applyBorder="1" applyAlignment="1" applyProtection="1">
      <alignment horizontal="right"/>
    </xf>
    <xf numFmtId="38" fontId="22" fillId="3" borderId="22" xfId="44" applyNumberFormat="1" applyFont="1" applyFill="1" applyBorder="1" applyAlignment="1" applyProtection="1">
      <alignment horizontal="right"/>
    </xf>
    <xf numFmtId="38" fontId="22" fillId="3" borderId="14" xfId="44" applyNumberFormat="1" applyFont="1" applyFill="1" applyBorder="1" applyAlignment="1" applyProtection="1">
      <alignment horizontal="right"/>
    </xf>
    <xf numFmtId="0" fontId="18" fillId="0" borderId="27" xfId="44" applyFont="1" applyBorder="1" applyAlignment="1">
      <alignment horizontal="left" vertical="center" indent="2"/>
    </xf>
    <xf numFmtId="0" fontId="18" fillId="0" borderId="8" xfId="44" applyFont="1" applyBorder="1" applyAlignment="1">
      <alignment horizontal="center" vertical="top" wrapText="1"/>
    </xf>
    <xf numFmtId="38" fontId="22" fillId="0" borderId="16" xfId="44" applyNumberFormat="1" applyFont="1" applyFill="1" applyBorder="1" applyAlignment="1" applyProtection="1">
      <alignment horizontal="right"/>
      <protection locked="0"/>
    </xf>
    <xf numFmtId="0" fontId="21" fillId="4" borderId="21" xfId="44" applyFont="1" applyFill="1" applyBorder="1" applyAlignment="1">
      <alignment horizontal="center" vertical="center"/>
    </xf>
    <xf numFmtId="38" fontId="22" fillId="0" borderId="22" xfId="44" applyNumberFormat="1" applyFont="1" applyBorder="1" applyAlignment="1" applyProtection="1">
      <alignment horizontal="right"/>
      <protection locked="0"/>
    </xf>
    <xf numFmtId="49" fontId="21" fillId="4" borderId="21" xfId="44" applyNumberFormat="1" applyFont="1" applyFill="1" applyBorder="1" applyAlignment="1">
      <alignment horizontal="left" vertical="center" wrapText="1" indent="3"/>
    </xf>
    <xf numFmtId="38" fontId="22" fillId="4" borderId="25" xfId="44" applyNumberFormat="1" applyFont="1" applyFill="1" applyBorder="1" applyAlignment="1" applyProtection="1">
      <alignment horizontal="right"/>
    </xf>
    <xf numFmtId="38" fontId="22" fillId="3" borderId="13" xfId="45" applyNumberFormat="1" applyFont="1" applyFill="1" applyBorder="1" applyAlignment="1">
      <alignment horizontal="right"/>
    </xf>
    <xf numFmtId="38" fontId="22" fillId="0" borderId="10" xfId="45" applyNumberFormat="1" applyFont="1" applyBorder="1" applyAlignment="1" applyProtection="1">
      <alignment horizontal="right"/>
      <protection locked="0"/>
    </xf>
    <xf numFmtId="38" fontId="22" fillId="3" borderId="9" xfId="45" applyNumberFormat="1" applyFont="1" applyFill="1" applyBorder="1" applyAlignment="1" applyProtection="1">
      <alignment horizontal="right"/>
    </xf>
    <xf numFmtId="38" fontId="22" fillId="4" borderId="10" xfId="33" applyNumberFormat="1" applyFont="1" applyFill="1" applyBorder="1" applyAlignment="1" applyProtection="1">
      <alignment horizontal="right"/>
    </xf>
    <xf numFmtId="38" fontId="22" fillId="12" borderId="8" xfId="45" applyNumberFormat="1" applyFont="1" applyFill="1" applyBorder="1" applyAlignment="1">
      <alignment horizontal="right"/>
    </xf>
    <xf numFmtId="38" fontId="22" fillId="12" borderId="27" xfId="45" applyNumberFormat="1" applyFont="1" applyFill="1" applyBorder="1" applyAlignment="1">
      <alignment horizontal="right"/>
    </xf>
    <xf numFmtId="38" fontId="22" fillId="12" borderId="27" xfId="45" applyNumberFormat="1" applyFont="1" applyFill="1" applyBorder="1" applyAlignment="1" applyProtection="1">
      <alignment horizontal="right"/>
    </xf>
    <xf numFmtId="38" fontId="22" fillId="12" borderId="17" xfId="45" applyNumberFormat="1" applyFont="1" applyFill="1" applyBorder="1" applyAlignment="1" applyProtection="1">
      <alignment horizontal="right"/>
    </xf>
    <xf numFmtId="49" fontId="18" fillId="0" borderId="27" xfId="45" applyNumberFormat="1" applyFont="1" applyFill="1" applyBorder="1" applyAlignment="1">
      <alignment horizontal="left" vertical="center" indent="2"/>
    </xf>
    <xf numFmtId="0" fontId="18" fillId="0" borderId="8" xfId="45" applyFont="1" applyFill="1" applyBorder="1" applyAlignment="1">
      <alignment horizontal="center" vertical="center"/>
    </xf>
    <xf numFmtId="38" fontId="22" fillId="0" borderId="4" xfId="45" applyNumberFormat="1" applyFont="1" applyFill="1" applyBorder="1" applyAlignment="1" applyProtection="1">
      <alignment horizontal="right"/>
      <protection locked="0"/>
    </xf>
    <xf numFmtId="38" fontId="22" fillId="10" borderId="4" xfId="45" applyNumberFormat="1" applyFont="1" applyFill="1" applyBorder="1" applyAlignment="1" applyProtection="1">
      <alignment horizontal="right"/>
    </xf>
    <xf numFmtId="49" fontId="18" fillId="0" borderId="27" xfId="45" applyNumberFormat="1" applyFont="1" applyBorder="1" applyAlignment="1">
      <alignment horizontal="left" vertical="center" indent="2"/>
    </xf>
    <xf numFmtId="0" fontId="18" fillId="0" borderId="8" xfId="45" applyFont="1" applyBorder="1" applyAlignment="1">
      <alignment horizontal="center" vertical="center"/>
    </xf>
    <xf numFmtId="38" fontId="22" fillId="0" borderId="16" xfId="45" applyNumberFormat="1" applyFont="1" applyBorder="1" applyAlignment="1" applyProtection="1">
      <alignment horizontal="right"/>
      <protection locked="0"/>
    </xf>
    <xf numFmtId="49" fontId="21" fillId="4" borderId="21" xfId="45" applyNumberFormat="1" applyFont="1" applyFill="1" applyBorder="1" applyAlignment="1">
      <alignment horizontal="left" vertical="center" indent="3"/>
    </xf>
    <xf numFmtId="0" fontId="21" fillId="4" borderId="21" xfId="45" applyFont="1" applyFill="1" applyBorder="1" applyAlignment="1">
      <alignment horizontal="center" vertical="top"/>
    </xf>
    <xf numFmtId="38" fontId="22" fillId="4" borderId="21" xfId="45" applyNumberFormat="1" applyFont="1" applyFill="1" applyBorder="1" applyAlignment="1" applyProtection="1">
      <alignment horizontal="right"/>
    </xf>
    <xf numFmtId="38" fontId="22" fillId="12" borderId="16" xfId="45" applyNumberFormat="1" applyFont="1" applyFill="1" applyBorder="1" applyAlignment="1">
      <alignment horizontal="right"/>
    </xf>
    <xf numFmtId="38" fontId="22" fillId="12" borderId="47" xfId="45" applyNumberFormat="1" applyFont="1" applyFill="1" applyBorder="1" applyAlignment="1">
      <alignment horizontal="right"/>
    </xf>
    <xf numFmtId="38" fontId="22" fillId="12" borderId="51" xfId="45" applyNumberFormat="1" applyFont="1" applyFill="1" applyBorder="1" applyAlignment="1" applyProtection="1">
      <alignment horizontal="right"/>
    </xf>
    <xf numFmtId="38" fontId="22" fillId="3" borderId="9" xfId="45" applyNumberFormat="1" applyFont="1" applyFill="1" applyBorder="1" applyAlignment="1">
      <alignment horizontal="right"/>
    </xf>
    <xf numFmtId="38" fontId="22" fillId="3" borderId="0" xfId="45" applyNumberFormat="1" applyFont="1" applyFill="1" applyBorder="1" applyAlignment="1">
      <alignment horizontal="right"/>
    </xf>
    <xf numFmtId="38" fontId="22" fillId="3" borderId="14" xfId="45" applyNumberFormat="1" applyFont="1" applyFill="1" applyBorder="1" applyAlignment="1" applyProtection="1">
      <alignment horizontal="right"/>
    </xf>
    <xf numFmtId="49" fontId="18" fillId="0" borderId="27" xfId="45" applyNumberFormat="1" applyFont="1" applyBorder="1" applyAlignment="1">
      <alignment horizontal="left" vertical="center" indent="3"/>
    </xf>
    <xf numFmtId="38" fontId="22" fillId="3" borderId="0" xfId="45" applyNumberFormat="1" applyFont="1" applyFill="1" applyBorder="1" applyAlignment="1" applyProtection="1">
      <alignment horizontal="right"/>
    </xf>
    <xf numFmtId="49" fontId="18" fillId="0" borderId="8" xfId="45" applyNumberFormat="1" applyFont="1" applyBorder="1" applyAlignment="1">
      <alignment horizontal="center" vertical="center"/>
    </xf>
    <xf numFmtId="49" fontId="18" fillId="0" borderId="27" xfId="45" applyNumberFormat="1" applyFont="1" applyBorder="1" applyAlignment="1">
      <alignment horizontal="left" vertical="center" wrapText="1" indent="3"/>
    </xf>
    <xf numFmtId="49" fontId="21" fillId="4" borderId="21" xfId="45" applyNumberFormat="1" applyFont="1" applyFill="1" applyBorder="1" applyAlignment="1">
      <alignment horizontal="left" vertical="center" indent="4"/>
    </xf>
    <xf numFmtId="0" fontId="21" fillId="4" borderId="21" xfId="45" applyFont="1" applyFill="1" applyBorder="1" applyAlignment="1">
      <alignment horizontal="center"/>
    </xf>
    <xf numFmtId="38" fontId="22" fillId="0" borderId="11" xfId="45" applyNumberFormat="1" applyFont="1" applyFill="1" applyBorder="1" applyAlignment="1" applyProtection="1">
      <alignment horizontal="right"/>
      <protection locked="0"/>
    </xf>
    <xf numFmtId="38" fontId="22" fillId="3" borderId="4" xfId="45" applyNumberFormat="1" applyFont="1" applyFill="1" applyBorder="1" applyAlignment="1">
      <alignment horizontal="right"/>
    </xf>
    <xf numFmtId="38" fontId="22" fillId="3" borderId="4" xfId="45" applyNumberFormat="1" applyFont="1" applyFill="1" applyBorder="1" applyAlignment="1" applyProtection="1">
      <alignment horizontal="right"/>
    </xf>
    <xf numFmtId="38" fontId="22" fillId="3" borderId="47" xfId="45" applyNumberFormat="1" applyFont="1" applyFill="1" applyBorder="1" applyAlignment="1" applyProtection="1">
      <alignment horizontal="right"/>
    </xf>
    <xf numFmtId="38" fontId="22" fillId="4" borderId="11" xfId="45" applyNumberFormat="1" applyFont="1" applyFill="1" applyBorder="1" applyAlignment="1" applyProtection="1">
      <alignment horizontal="right"/>
    </xf>
    <xf numFmtId="3" fontId="21" fillId="0" borderId="0" xfId="0" applyNumberFormat="1" applyFont="1" applyFill="1" applyBorder="1" applyAlignment="1">
      <alignment horizontal="left" vertical="top" wrapText="1" indent="4"/>
    </xf>
    <xf numFmtId="38" fontId="22" fillId="0" borderId="0" xfId="45" applyNumberFormat="1" applyFont="1" applyFill="1" applyBorder="1" applyAlignment="1">
      <alignment horizontal="right"/>
    </xf>
    <xf numFmtId="38" fontId="22" fillId="0" borderId="0" xfId="45" applyNumberFormat="1" applyFont="1" applyFill="1" applyBorder="1" applyAlignment="1" applyProtection="1">
      <alignment horizontal="right"/>
    </xf>
    <xf numFmtId="38" fontId="22" fillId="11" borderId="8" xfId="46" applyNumberFormat="1" applyFont="1" applyFill="1" applyBorder="1" applyAlignment="1" applyProtection="1">
      <alignment horizontal="right"/>
    </xf>
    <xf numFmtId="38" fontId="22" fillId="11" borderId="27" xfId="46" applyNumberFormat="1" applyFont="1" applyFill="1" applyBorder="1" applyAlignment="1" applyProtection="1">
      <alignment horizontal="right"/>
    </xf>
    <xf numFmtId="38" fontId="22" fillId="11" borderId="17" xfId="46" applyNumberFormat="1" applyFont="1" applyFill="1" applyBorder="1" applyAlignment="1" applyProtection="1">
      <alignment horizontal="right"/>
    </xf>
    <xf numFmtId="38" fontId="22" fillId="12" borderId="8" xfId="46" applyNumberFormat="1" applyFont="1" applyFill="1" applyBorder="1" applyAlignment="1" applyProtection="1">
      <alignment horizontal="right"/>
    </xf>
    <xf numFmtId="38" fontId="22" fillId="12" borderId="27" xfId="46" applyNumberFormat="1" applyFont="1" applyFill="1" applyBorder="1" applyAlignment="1" applyProtection="1">
      <alignment horizontal="right"/>
    </xf>
    <xf numFmtId="38" fontId="22" fillId="12" borderId="17" xfId="46" applyNumberFormat="1" applyFont="1" applyFill="1" applyBorder="1" applyAlignment="1" applyProtection="1">
      <alignment horizontal="right"/>
    </xf>
    <xf numFmtId="38" fontId="22" fillId="3" borderId="9" xfId="46" applyNumberFormat="1" applyFont="1" applyFill="1" applyBorder="1" applyAlignment="1" applyProtection="1">
      <alignment horizontal="right"/>
    </xf>
    <xf numFmtId="38" fontId="22" fillId="3" borderId="4" xfId="46" applyNumberFormat="1" applyFont="1" applyFill="1" applyBorder="1" applyAlignment="1" applyProtection="1">
      <alignment horizontal="right"/>
    </xf>
    <xf numFmtId="38" fontId="22" fillId="3" borderId="15" xfId="46" applyNumberFormat="1" applyFont="1" applyFill="1" applyBorder="1" applyAlignment="1" applyProtection="1">
      <alignment horizontal="right"/>
    </xf>
    <xf numFmtId="49" fontId="18" fillId="0" borderId="27" xfId="46" applyNumberFormat="1" applyFont="1" applyBorder="1" applyAlignment="1">
      <alignment horizontal="left" vertical="center" indent="2"/>
    </xf>
    <xf numFmtId="0" fontId="18" fillId="0" borderId="8" xfId="46" applyNumberFormat="1" applyFont="1" applyBorder="1" applyAlignment="1">
      <alignment horizontal="center" vertical="center"/>
    </xf>
    <xf numFmtId="38" fontId="22" fillId="0" borderId="16" xfId="46" applyNumberFormat="1" applyFont="1" applyBorder="1" applyAlignment="1" applyProtection="1">
      <alignment horizontal="right"/>
      <protection locked="0"/>
    </xf>
    <xf numFmtId="38" fontId="22" fillId="0" borderId="16" xfId="46" applyNumberFormat="1" applyFont="1" applyFill="1" applyBorder="1" applyAlignment="1" applyProtection="1">
      <alignment horizontal="right"/>
      <protection locked="0"/>
    </xf>
    <xf numFmtId="38" fontId="22" fillId="0" borderId="8" xfId="46" applyNumberFormat="1" applyFont="1" applyBorder="1" applyAlignment="1" applyProtection="1">
      <alignment horizontal="right"/>
      <protection locked="0"/>
    </xf>
    <xf numFmtId="49" fontId="21" fillId="4" borderId="21" xfId="46" applyNumberFormat="1" applyFont="1" applyFill="1" applyBorder="1" applyAlignment="1">
      <alignment horizontal="left" vertical="center" indent="3"/>
    </xf>
    <xf numFmtId="0" fontId="21" fillId="4" borderId="21" xfId="46" applyNumberFormat="1" applyFont="1" applyFill="1" applyBorder="1" applyAlignment="1">
      <alignment horizontal="center" vertical="center"/>
    </xf>
    <xf numFmtId="38" fontId="22" fillId="4" borderId="21" xfId="46" applyNumberFormat="1" applyFont="1" applyFill="1" applyBorder="1" applyAlignment="1" applyProtection="1">
      <alignment horizontal="right"/>
    </xf>
    <xf numFmtId="38" fontId="22" fillId="12" borderId="15" xfId="46" applyNumberFormat="1" applyFont="1" applyFill="1" applyBorder="1" applyAlignment="1" applyProtection="1">
      <alignment horizontal="right"/>
    </xf>
    <xf numFmtId="38" fontId="22" fillId="12" borderId="47" xfId="46" applyNumberFormat="1" applyFont="1" applyFill="1" applyBorder="1" applyAlignment="1" applyProtection="1">
      <alignment horizontal="right"/>
    </xf>
    <xf numFmtId="38" fontId="22" fillId="12" borderId="51" xfId="46" applyNumberFormat="1" applyFont="1" applyFill="1" applyBorder="1" applyAlignment="1" applyProtection="1">
      <alignment horizontal="right"/>
    </xf>
    <xf numFmtId="49" fontId="18" fillId="0" borderId="27" xfId="46" applyNumberFormat="1" applyFont="1" applyFill="1" applyBorder="1" applyAlignment="1">
      <alignment horizontal="left" vertical="center" indent="2"/>
    </xf>
    <xf numFmtId="0" fontId="18" fillId="0" borderId="8" xfId="46" applyNumberFormat="1" applyFont="1" applyFill="1" applyBorder="1" applyAlignment="1">
      <alignment horizontal="center" vertical="center"/>
    </xf>
    <xf numFmtId="38" fontId="22" fillId="3" borderId="0" xfId="46" applyNumberFormat="1" applyFont="1" applyFill="1" applyBorder="1" applyAlignment="1" applyProtection="1">
      <alignment horizontal="right"/>
    </xf>
    <xf numFmtId="38" fontId="22" fillId="10" borderId="3" xfId="46" applyNumberFormat="1" applyFont="1" applyFill="1" applyBorder="1" applyAlignment="1" applyProtection="1">
      <alignment horizontal="right"/>
    </xf>
    <xf numFmtId="38" fontId="22" fillId="4" borderId="3" xfId="46" applyNumberFormat="1" applyFont="1" applyFill="1" applyBorder="1" applyAlignment="1" applyProtection="1">
      <alignment horizontal="right"/>
    </xf>
    <xf numFmtId="49" fontId="21" fillId="4" borderId="26" xfId="46" applyNumberFormat="1" applyFont="1" applyFill="1" applyBorder="1" applyAlignment="1">
      <alignment horizontal="left" vertical="center" indent="3"/>
    </xf>
    <xf numFmtId="0" fontId="21" fillId="4" borderId="11" xfId="0" applyFont="1" applyFill="1" applyBorder="1" applyAlignment="1">
      <alignment horizontal="center" vertical="center"/>
    </xf>
    <xf numFmtId="38" fontId="22" fillId="3" borderId="13" xfId="46" applyNumberFormat="1" applyFont="1" applyFill="1" applyBorder="1" applyAlignment="1" applyProtection="1">
      <alignment horizontal="right"/>
    </xf>
    <xf numFmtId="0" fontId="46" fillId="0" borderId="0" xfId="33" applyFont="1"/>
    <xf numFmtId="38" fontId="22" fillId="0" borderId="65" xfId="46" applyNumberFormat="1" applyFont="1" applyFill="1" applyBorder="1" applyAlignment="1" applyProtection="1">
      <alignment horizontal="right"/>
      <protection locked="0"/>
    </xf>
    <xf numFmtId="49" fontId="21" fillId="4" borderId="30" xfId="46" applyNumberFormat="1" applyFont="1" applyFill="1" applyBorder="1" applyAlignment="1">
      <alignment horizontal="left" vertical="center" wrapText="1" indent="3"/>
    </xf>
    <xf numFmtId="38" fontId="22" fillId="4" borderId="25" xfId="46" applyNumberFormat="1" applyFont="1" applyFill="1" applyBorder="1" applyAlignment="1" applyProtection="1">
      <alignment horizontal="right"/>
    </xf>
    <xf numFmtId="38" fontId="22" fillId="9" borderId="21" xfId="46" applyNumberFormat="1" applyFont="1" applyFill="1" applyBorder="1" applyAlignment="1" applyProtection="1">
      <alignment horizontal="right"/>
    </xf>
    <xf numFmtId="38" fontId="22" fillId="3" borderId="51" xfId="46" applyNumberFormat="1" applyFont="1" applyFill="1" applyBorder="1" applyAlignment="1">
      <alignment horizontal="right"/>
    </xf>
    <xf numFmtId="38" fontId="22" fillId="4" borderId="11" xfId="46" applyNumberFormat="1" applyFont="1" applyFill="1" applyBorder="1" applyAlignment="1" applyProtection="1">
      <alignment horizontal="right"/>
    </xf>
    <xf numFmtId="3" fontId="21" fillId="0" borderId="0" xfId="0" applyNumberFormat="1" applyFont="1" applyFill="1" applyBorder="1" applyAlignment="1">
      <alignment horizontal="left" vertical="top" wrapText="1" indent="3"/>
    </xf>
    <xf numFmtId="38" fontId="22" fillId="0" borderId="0" xfId="46" applyNumberFormat="1" applyFont="1" applyFill="1" applyBorder="1" applyAlignment="1" applyProtection="1">
      <alignment horizontal="right"/>
    </xf>
    <xf numFmtId="38" fontId="22" fillId="0" borderId="0" xfId="46" applyNumberFormat="1" applyFont="1" applyFill="1" applyBorder="1" applyAlignment="1">
      <alignment horizontal="right"/>
    </xf>
    <xf numFmtId="38" fontId="22" fillId="11" borderId="27" xfId="46" applyNumberFormat="1" applyFont="1" applyFill="1" applyBorder="1" applyAlignment="1" applyProtection="1">
      <alignment horizontal="left" vertical="center"/>
    </xf>
    <xf numFmtId="38" fontId="22" fillId="11" borderId="27" xfId="46" applyNumberFormat="1" applyFont="1" applyFill="1" applyBorder="1" applyAlignment="1">
      <alignment horizontal="right"/>
    </xf>
    <xf numFmtId="38" fontId="22" fillId="12" borderId="8" xfId="47" applyNumberFormat="1" applyFont="1" applyFill="1" applyBorder="1" applyAlignment="1" applyProtection="1">
      <alignment horizontal="right"/>
    </xf>
    <xf numFmtId="38" fontId="22" fillId="12" borderId="27" xfId="47" applyNumberFormat="1" applyFont="1" applyFill="1" applyBorder="1" applyAlignment="1" applyProtection="1">
      <alignment horizontal="right"/>
    </xf>
    <xf numFmtId="38" fontId="22" fillId="12" borderId="17" xfId="47" applyNumberFormat="1" applyFont="1" applyFill="1" applyBorder="1" applyAlignment="1" applyProtection="1">
      <alignment horizontal="right"/>
    </xf>
    <xf numFmtId="0" fontId="18" fillId="0" borderId="50" xfId="33" applyFont="1" applyFill="1" applyBorder="1" applyAlignment="1">
      <alignment horizontal="left" vertical="top" indent="2"/>
    </xf>
    <xf numFmtId="0" fontId="18" fillId="0" borderId="3" xfId="47" applyNumberFormat="1" applyFont="1" applyFill="1" applyBorder="1" applyAlignment="1">
      <alignment horizontal="center" vertical="top"/>
    </xf>
    <xf numFmtId="38" fontId="22" fillId="0" borderId="4" xfId="47" applyNumberFormat="1" applyFont="1" applyFill="1" applyBorder="1" applyAlignment="1" applyProtection="1">
      <alignment horizontal="right"/>
      <protection locked="0"/>
    </xf>
    <xf numFmtId="38" fontId="22" fillId="0" borderId="15" xfId="47" applyNumberFormat="1" applyFont="1" applyFill="1" applyBorder="1" applyAlignment="1" applyProtection="1">
      <alignment horizontal="right"/>
      <protection locked="0"/>
    </xf>
    <xf numFmtId="38" fontId="22" fillId="3" borderId="9" xfId="47" applyNumberFormat="1" applyFont="1" applyFill="1" applyBorder="1" applyAlignment="1" applyProtection="1">
      <alignment horizontal="right"/>
    </xf>
    <xf numFmtId="38" fontId="22" fillId="4" borderId="51" xfId="47" applyNumberFormat="1" applyFont="1" applyFill="1" applyBorder="1" applyAlignment="1" applyProtection="1">
      <alignment horizontal="right"/>
    </xf>
    <xf numFmtId="0" fontId="18" fillId="0" borderId="3" xfId="47" applyNumberFormat="1" applyFont="1" applyFill="1" applyBorder="1" applyAlignment="1">
      <alignment horizontal="center" vertical="center"/>
    </xf>
    <xf numFmtId="38" fontId="22" fillId="0" borderId="16" xfId="47" applyNumberFormat="1" applyFont="1" applyFill="1" applyBorder="1" applyAlignment="1" applyProtection="1">
      <alignment horizontal="right"/>
      <protection locked="0"/>
    </xf>
    <xf numFmtId="38" fontId="22" fillId="0" borderId="8" xfId="47" applyNumberFormat="1" applyFont="1" applyFill="1" applyBorder="1" applyAlignment="1" applyProtection="1">
      <alignment horizontal="right"/>
      <protection locked="0"/>
    </xf>
    <xf numFmtId="38" fontId="22" fillId="4" borderId="17" xfId="47" applyNumberFormat="1" applyFont="1" applyFill="1" applyBorder="1" applyAlignment="1" applyProtection="1">
      <alignment horizontal="right"/>
    </xf>
    <xf numFmtId="0" fontId="18" fillId="0" borderId="50" xfId="33" applyFont="1" applyFill="1" applyBorder="1" applyAlignment="1">
      <alignment horizontal="left" vertical="top" wrapText="1" indent="2"/>
    </xf>
    <xf numFmtId="0" fontId="18" fillId="0" borderId="17" xfId="33" applyFont="1" applyFill="1" applyBorder="1" applyAlignment="1">
      <alignment horizontal="left" vertical="top" indent="2"/>
    </xf>
    <xf numFmtId="0" fontId="18" fillId="0" borderId="16" xfId="47" applyNumberFormat="1" applyFont="1" applyFill="1" applyBorder="1" applyAlignment="1">
      <alignment horizontal="center" vertical="top"/>
    </xf>
    <xf numFmtId="0" fontId="18" fillId="0" borderId="5" xfId="33" applyFont="1" applyFill="1" applyBorder="1" applyAlignment="1">
      <alignment horizontal="left" vertical="top" indent="2"/>
    </xf>
    <xf numFmtId="38" fontId="22" fillId="0" borderId="3" xfId="47" applyNumberFormat="1" applyFont="1" applyFill="1" applyBorder="1" applyAlignment="1" applyProtection="1">
      <alignment horizontal="right"/>
      <protection locked="0"/>
    </xf>
    <xf numFmtId="38" fontId="22" fillId="0" borderId="52" xfId="47" applyNumberFormat="1" applyFont="1" applyFill="1" applyBorder="1" applyAlignment="1" applyProtection="1">
      <alignment horizontal="right"/>
      <protection locked="0"/>
    </xf>
    <xf numFmtId="38" fontId="22" fillId="4" borderId="50" xfId="47" applyNumberFormat="1" applyFont="1" applyFill="1" applyBorder="1" applyAlignment="1" applyProtection="1">
      <alignment horizontal="right"/>
    </xf>
    <xf numFmtId="0" fontId="21" fillId="4" borderId="30" xfId="33" applyFont="1" applyFill="1" applyBorder="1" applyAlignment="1">
      <alignment horizontal="left" vertical="center" indent="3"/>
    </xf>
    <xf numFmtId="0" fontId="21" fillId="4" borderId="54" xfId="47" applyNumberFormat="1" applyFont="1" applyFill="1" applyBorder="1" applyAlignment="1">
      <alignment horizontal="center" vertical="center"/>
    </xf>
    <xf numFmtId="38" fontId="22" fillId="4" borderId="21" xfId="47" applyNumberFormat="1" applyFont="1" applyFill="1" applyBorder="1" applyAlignment="1" applyProtection="1">
      <alignment horizontal="right"/>
    </xf>
    <xf numFmtId="38" fontId="22" fillId="4" borderId="30" xfId="47" applyNumberFormat="1" applyFont="1" applyFill="1" applyBorder="1" applyAlignment="1" applyProtection="1">
      <alignment horizontal="right"/>
    </xf>
    <xf numFmtId="38" fontId="22" fillId="4" borderId="54" xfId="47" applyNumberFormat="1" applyFont="1" applyFill="1" applyBorder="1" applyAlignment="1" applyProtection="1">
      <alignment horizontal="right"/>
    </xf>
    <xf numFmtId="38" fontId="22" fillId="12" borderId="15" xfId="45" applyNumberFormat="1" applyFont="1" applyFill="1" applyBorder="1" applyAlignment="1">
      <alignment horizontal="right"/>
    </xf>
    <xf numFmtId="38" fontId="22" fillId="12" borderId="47" xfId="45" applyNumberFormat="1" applyFont="1" applyFill="1" applyBorder="1" applyAlignment="1" applyProtection="1">
      <alignment horizontal="right"/>
    </xf>
    <xf numFmtId="38" fontId="22" fillId="0" borderId="16" xfId="45" applyNumberFormat="1" applyFont="1" applyFill="1" applyBorder="1" applyAlignment="1" applyProtection="1">
      <alignment horizontal="right"/>
      <protection locked="0"/>
    </xf>
    <xf numFmtId="38" fontId="22" fillId="10" borderId="16" xfId="33" applyNumberFormat="1" applyFont="1" applyFill="1" applyBorder="1" applyAlignment="1" applyProtection="1">
      <alignment horizontal="right"/>
    </xf>
    <xf numFmtId="38" fontId="22" fillId="10" borderId="21" xfId="45" applyNumberFormat="1" applyFont="1" applyFill="1" applyBorder="1" applyAlignment="1" applyProtection="1">
      <alignment horizontal="right"/>
    </xf>
    <xf numFmtId="38" fontId="22" fillId="12" borderId="47" xfId="47" applyNumberFormat="1" applyFont="1" applyFill="1" applyBorder="1" applyAlignment="1" applyProtection="1">
      <alignment horizontal="right"/>
    </xf>
    <xf numFmtId="38" fontId="22" fillId="12" borderId="51" xfId="47" applyNumberFormat="1" applyFont="1" applyFill="1" applyBorder="1" applyAlignment="1" applyProtection="1">
      <alignment horizontal="right"/>
    </xf>
    <xf numFmtId="49" fontId="18" fillId="0" borderId="27" xfId="47" applyNumberFormat="1" applyFont="1" applyBorder="1" applyAlignment="1">
      <alignment horizontal="left" vertical="center" wrapText="1" indent="2"/>
    </xf>
    <xf numFmtId="0" fontId="18" fillId="0" borderId="8" xfId="47" applyNumberFormat="1" applyFont="1" applyBorder="1" applyAlignment="1">
      <alignment horizontal="center" vertical="center"/>
    </xf>
    <xf numFmtId="38" fontId="22" fillId="0" borderId="16" xfId="47" applyNumberFormat="1" applyFont="1" applyBorder="1" applyAlignment="1" applyProtection="1">
      <alignment horizontal="right"/>
      <protection locked="0"/>
    </xf>
    <xf numFmtId="38" fontId="22" fillId="4" borderId="16" xfId="47" applyNumberFormat="1" applyFont="1" applyFill="1" applyBorder="1" applyAlignment="1" applyProtection="1">
      <alignment horizontal="right"/>
    </xf>
    <xf numFmtId="49" fontId="18" fillId="0" borderId="27" xfId="47" applyNumberFormat="1" applyFont="1" applyBorder="1" applyAlignment="1">
      <alignment horizontal="left" vertical="center" indent="2"/>
    </xf>
    <xf numFmtId="49" fontId="21" fillId="4" borderId="21" xfId="47" applyNumberFormat="1" applyFont="1" applyFill="1" applyBorder="1" applyAlignment="1">
      <alignment horizontal="left" vertical="center" indent="3"/>
    </xf>
    <xf numFmtId="0" fontId="21" fillId="4" borderId="21" xfId="47" applyNumberFormat="1" applyFont="1" applyFill="1" applyBorder="1" applyAlignment="1">
      <alignment horizontal="center"/>
    </xf>
    <xf numFmtId="38" fontId="22" fillId="3" borderId="4" xfId="47" applyNumberFormat="1" applyFont="1" applyFill="1" applyBorder="1" applyAlignment="1" applyProtection="1">
      <alignment horizontal="right"/>
    </xf>
    <xf numFmtId="38" fontId="22" fillId="6" borderId="22" xfId="47" applyNumberFormat="1" applyFont="1" applyFill="1" applyBorder="1" applyAlignment="1" applyProtection="1">
      <alignment horizontal="right"/>
      <protection locked="0"/>
    </xf>
    <xf numFmtId="49" fontId="21" fillId="4" borderId="65" xfId="47" applyNumberFormat="1" applyFont="1" applyFill="1" applyBorder="1" applyAlignment="1">
      <alignment horizontal="left" vertical="center" indent="3"/>
    </xf>
    <xf numFmtId="5" fontId="18" fillId="4" borderId="70" xfId="47" applyNumberFormat="1" applyFont="1" applyFill="1" applyBorder="1" applyAlignment="1">
      <alignment horizontal="right"/>
    </xf>
    <xf numFmtId="49" fontId="18" fillId="0" borderId="117" xfId="0" applyNumberFormat="1" applyFont="1" applyFill="1" applyBorder="1" applyAlignment="1">
      <alignment horizontal="center" vertical="top"/>
    </xf>
    <xf numFmtId="38" fontId="22" fillId="4" borderId="11" xfId="47" applyNumberFormat="1" applyFont="1" applyFill="1" applyBorder="1" applyAlignment="1" applyProtection="1">
      <alignment horizontal="right"/>
    </xf>
    <xf numFmtId="49" fontId="18" fillId="0" borderId="0" xfId="0" applyNumberFormat="1" applyFont="1" applyFill="1" applyBorder="1" applyAlignment="1">
      <alignment horizontal="center" vertical="top"/>
    </xf>
    <xf numFmtId="38" fontId="22" fillId="0" borderId="0" xfId="47" applyNumberFormat="1" applyFont="1" applyFill="1" applyBorder="1" applyAlignment="1" applyProtection="1">
      <alignment horizontal="right"/>
    </xf>
    <xf numFmtId="0" fontId="22" fillId="11" borderId="27" xfId="0" applyFont="1" applyFill="1" applyBorder="1" applyAlignment="1">
      <alignment horizontal="center"/>
    </xf>
    <xf numFmtId="38" fontId="22" fillId="11" borderId="8" xfId="48" applyNumberFormat="1" applyFont="1" applyFill="1" applyBorder="1" applyAlignment="1" applyProtection="1">
      <alignment horizontal="right"/>
    </xf>
    <xf numFmtId="38" fontId="22" fillId="11" borderId="27" xfId="48" applyNumberFormat="1" applyFont="1" applyFill="1" applyBorder="1" applyAlignment="1" applyProtection="1">
      <alignment horizontal="right"/>
    </xf>
    <xf numFmtId="38" fontId="22" fillId="11" borderId="17" xfId="48" applyNumberFormat="1" applyFont="1" applyFill="1" applyBorder="1" applyAlignment="1" applyProtection="1">
      <alignment horizontal="right"/>
    </xf>
    <xf numFmtId="38" fontId="22" fillId="12" borderId="8" xfId="48" applyNumberFormat="1" applyFont="1" applyFill="1" applyBorder="1" applyAlignment="1" applyProtection="1">
      <alignment horizontal="right"/>
    </xf>
    <xf numFmtId="38" fontId="22" fillId="12" borderId="27" xfId="48" applyNumberFormat="1" applyFont="1" applyFill="1" applyBorder="1" applyAlignment="1" applyProtection="1">
      <alignment horizontal="right"/>
    </xf>
    <xf numFmtId="38" fontId="22" fillId="12" borderId="17" xfId="48" applyNumberFormat="1" applyFont="1" applyFill="1" applyBorder="1" applyAlignment="1" applyProtection="1">
      <alignment horizontal="right"/>
    </xf>
    <xf numFmtId="38" fontId="22" fillId="3" borderId="9" xfId="48" applyNumberFormat="1" applyFont="1" applyFill="1" applyBorder="1" applyAlignment="1" applyProtection="1">
      <alignment horizontal="right"/>
    </xf>
    <xf numFmtId="49" fontId="18" fillId="0" borderId="27" xfId="48" applyNumberFormat="1" applyFont="1" applyBorder="1" applyAlignment="1">
      <alignment horizontal="left" vertical="center" indent="2"/>
    </xf>
    <xf numFmtId="0" fontId="18" fillId="0" borderId="8" xfId="48" applyNumberFormat="1" applyFont="1" applyBorder="1" applyAlignment="1">
      <alignment horizontal="center"/>
    </xf>
    <xf numFmtId="38" fontId="22" fillId="0" borderId="16" xfId="48" applyNumberFormat="1" applyFont="1" applyBorder="1" applyAlignment="1" applyProtection="1">
      <alignment horizontal="right"/>
      <protection locked="0"/>
    </xf>
    <xf numFmtId="38" fontId="22" fillId="0" borderId="16" xfId="48" applyNumberFormat="1" applyFont="1" applyFill="1" applyBorder="1" applyAlignment="1" applyProtection="1">
      <alignment horizontal="right"/>
      <protection locked="0"/>
    </xf>
    <xf numFmtId="49" fontId="21" fillId="4" borderId="21" xfId="48" applyNumberFormat="1" applyFont="1" applyFill="1" applyBorder="1" applyAlignment="1">
      <alignment horizontal="left" vertical="center" indent="3"/>
    </xf>
    <xf numFmtId="0" fontId="21" fillId="4" borderId="21" xfId="48" applyNumberFormat="1" applyFont="1" applyFill="1" applyBorder="1" applyAlignment="1">
      <alignment horizontal="center"/>
    </xf>
    <xf numFmtId="38" fontId="22" fillId="4" borderId="9" xfId="48" applyNumberFormat="1" applyFont="1" applyFill="1" applyBorder="1" applyAlignment="1" applyProtection="1">
      <alignment horizontal="right"/>
    </xf>
    <xf numFmtId="38" fontId="22" fillId="4" borderId="25" xfId="48" applyNumberFormat="1" applyFont="1" applyFill="1" applyBorder="1" applyAlignment="1" applyProtection="1">
      <alignment horizontal="right"/>
    </xf>
    <xf numFmtId="38" fontId="22" fillId="0" borderId="22" xfId="48" applyNumberFormat="1" applyFont="1" applyBorder="1" applyAlignment="1" applyProtection="1">
      <alignment horizontal="right"/>
      <protection locked="0"/>
    </xf>
    <xf numFmtId="38" fontId="22" fillId="0" borderId="22" xfId="48" applyNumberFormat="1" applyFont="1" applyFill="1" applyBorder="1" applyAlignment="1" applyProtection="1">
      <alignment horizontal="right"/>
      <protection locked="0"/>
    </xf>
    <xf numFmtId="49" fontId="21" fillId="4" borderId="30" xfId="48" applyNumberFormat="1" applyFont="1" applyFill="1" applyBorder="1" applyAlignment="1">
      <alignment horizontal="left" vertical="center" wrapText="1" indent="3"/>
    </xf>
    <xf numFmtId="0" fontId="21" fillId="4" borderId="21" xfId="48" applyNumberFormat="1" applyFont="1" applyFill="1" applyBorder="1" applyAlignment="1">
      <alignment horizontal="center" vertical="center"/>
    </xf>
    <xf numFmtId="38" fontId="22" fillId="12" borderId="15" xfId="48" applyNumberFormat="1" applyFont="1" applyFill="1" applyBorder="1" applyAlignment="1" applyProtection="1">
      <alignment horizontal="right"/>
    </xf>
    <xf numFmtId="38" fontId="22" fillId="12" borderId="47" xfId="48" applyNumberFormat="1" applyFont="1" applyFill="1" applyBorder="1" applyAlignment="1" applyProtection="1">
      <alignment horizontal="right"/>
    </xf>
    <xf numFmtId="38" fontId="22" fillId="12" borderId="51" xfId="48" applyNumberFormat="1" applyFont="1" applyFill="1" applyBorder="1" applyAlignment="1" applyProtection="1">
      <alignment horizontal="right"/>
    </xf>
    <xf numFmtId="49" fontId="18" fillId="0" borderId="47" xfId="48" applyNumberFormat="1" applyFont="1" applyFill="1" applyBorder="1" applyAlignment="1">
      <alignment horizontal="left" vertical="center" indent="2"/>
    </xf>
    <xf numFmtId="0" fontId="18" fillId="0" borderId="16" xfId="48" applyNumberFormat="1" applyFont="1" applyFill="1" applyBorder="1" applyAlignment="1">
      <alignment horizontal="center" vertical="center"/>
    </xf>
    <xf numFmtId="38" fontId="22" fillId="0" borderId="4" xfId="48" applyNumberFormat="1" applyFont="1" applyFill="1" applyBorder="1" applyAlignment="1" applyProtection="1">
      <alignment horizontal="right"/>
      <protection locked="0"/>
    </xf>
    <xf numFmtId="38" fontId="22" fillId="3" borderId="0" xfId="48" applyNumberFormat="1" applyFont="1" applyFill="1" applyBorder="1" applyAlignment="1" applyProtection="1">
      <alignment horizontal="right"/>
    </xf>
    <xf numFmtId="38" fontId="22" fillId="10" borderId="4" xfId="48" applyNumberFormat="1" applyFont="1" applyFill="1" applyBorder="1" applyAlignment="1" applyProtection="1">
      <alignment horizontal="right"/>
    </xf>
    <xf numFmtId="38" fontId="22" fillId="10" borderId="16" xfId="48" applyNumberFormat="1" applyFont="1" applyFill="1" applyBorder="1" applyAlignment="1" applyProtection="1">
      <alignment horizontal="right"/>
    </xf>
    <xf numFmtId="49" fontId="18" fillId="0" borderId="27" xfId="48" applyNumberFormat="1" applyFont="1" applyFill="1" applyBorder="1" applyAlignment="1">
      <alignment horizontal="left" vertical="center" wrapText="1" indent="2"/>
    </xf>
    <xf numFmtId="0" fontId="18" fillId="0" borderId="8" xfId="48" applyNumberFormat="1" applyFont="1" applyFill="1" applyBorder="1" applyAlignment="1">
      <alignment horizontal="center" vertical="top"/>
    </xf>
    <xf numFmtId="38" fontId="22" fillId="0" borderId="4" xfId="48" applyNumberFormat="1" applyFont="1" applyBorder="1" applyAlignment="1" applyProtection="1">
      <alignment horizontal="right"/>
      <protection locked="0"/>
    </xf>
    <xf numFmtId="0" fontId="19" fillId="3" borderId="0" xfId="33" applyFont="1" applyFill="1" applyAlignment="1"/>
    <xf numFmtId="0" fontId="21" fillId="4" borderId="21" xfId="48" applyNumberFormat="1" applyFont="1" applyFill="1" applyBorder="1" applyAlignment="1">
      <alignment horizontal="center" vertical="top"/>
    </xf>
    <xf numFmtId="38" fontId="22" fillId="4" borderId="21" xfId="48" applyNumberFormat="1" applyFont="1" applyFill="1" applyBorder="1" applyAlignment="1" applyProtection="1">
      <alignment horizontal="right"/>
    </xf>
    <xf numFmtId="0" fontId="18" fillId="0" borderId="8" xfId="48" applyNumberFormat="1" applyFont="1" applyBorder="1" applyAlignment="1">
      <alignment horizontal="center" vertical="top"/>
    </xf>
    <xf numFmtId="49" fontId="18" fillId="0" borderId="5" xfId="48" applyNumberFormat="1" applyFont="1" applyBorder="1" applyAlignment="1">
      <alignment horizontal="left" vertical="center" indent="2"/>
    </xf>
    <xf numFmtId="0" fontId="18" fillId="0" borderId="52" xfId="48" applyNumberFormat="1" applyFont="1" applyBorder="1" applyAlignment="1">
      <alignment horizontal="center" vertical="top"/>
    </xf>
    <xf numFmtId="49" fontId="21" fillId="4" borderId="5" xfId="48" applyNumberFormat="1" applyFont="1" applyFill="1" applyBorder="1" applyAlignment="1">
      <alignment horizontal="left" vertical="center" indent="2"/>
    </xf>
    <xf numFmtId="0" fontId="21" fillId="4" borderId="52" xfId="48" applyNumberFormat="1" applyFont="1" applyFill="1" applyBorder="1" applyAlignment="1">
      <alignment horizontal="center" vertical="top"/>
    </xf>
    <xf numFmtId="38" fontId="22" fillId="9" borderId="21" xfId="33" applyNumberFormat="1" applyFont="1" applyFill="1" applyBorder="1" applyAlignment="1" applyProtection="1">
      <alignment horizontal="right"/>
    </xf>
    <xf numFmtId="38" fontId="22" fillId="0" borderId="11" xfId="48" applyNumberFormat="1" applyFont="1" applyFill="1" applyBorder="1" applyAlignment="1" applyProtection="1">
      <alignment horizontal="right"/>
      <protection locked="0"/>
    </xf>
    <xf numFmtId="38" fontId="23" fillId="3" borderId="2" xfId="0" applyNumberFormat="1" applyFont="1" applyFill="1" applyBorder="1" applyAlignment="1">
      <alignment horizontal="right" vertical="center"/>
    </xf>
    <xf numFmtId="38" fontId="23" fillId="3" borderId="45" xfId="0" applyNumberFormat="1" applyFont="1" applyFill="1" applyBorder="1" applyAlignment="1">
      <alignment horizontal="right" vertical="center"/>
    </xf>
    <xf numFmtId="38" fontId="23" fillId="3" borderId="40" xfId="0" applyNumberFormat="1" applyFont="1" applyFill="1" applyBorder="1" applyAlignment="1" applyProtection="1">
      <alignment horizontal="right" vertical="center"/>
    </xf>
    <xf numFmtId="38" fontId="22" fillId="4" borderId="116" xfId="0" applyNumberFormat="1" applyFont="1" applyFill="1" applyBorder="1" applyAlignment="1">
      <alignment horizontal="right"/>
    </xf>
    <xf numFmtId="0" fontId="19" fillId="0" borderId="0" xfId="33" applyFont="1" applyAlignment="1">
      <alignment vertical="center"/>
    </xf>
    <xf numFmtId="0" fontId="19" fillId="0" borderId="0" xfId="33" applyFont="1" applyAlignment="1"/>
    <xf numFmtId="3" fontId="19" fillId="0" borderId="0" xfId="33" applyNumberFormat="1" applyFont="1" applyAlignment="1"/>
    <xf numFmtId="49" fontId="20" fillId="2" borderId="8" xfId="33" applyNumberFormat="1" applyFont="1" applyFill="1" applyBorder="1" applyAlignment="1">
      <alignment horizontal="left" vertical="center" indent="1"/>
    </xf>
    <xf numFmtId="49" fontId="20" fillId="2" borderId="16" xfId="33" applyNumberFormat="1" applyFont="1" applyFill="1" applyBorder="1" applyAlignment="1">
      <alignment horizontal="center" vertical="center"/>
    </xf>
    <xf numFmtId="49" fontId="20" fillId="2" borderId="72" xfId="33" applyNumberFormat="1" applyFont="1" applyFill="1" applyBorder="1" applyAlignment="1">
      <alignment horizontal="left" vertical="center" indent="1"/>
    </xf>
    <xf numFmtId="0" fontId="20" fillId="2" borderId="107" xfId="33" applyFont="1" applyFill="1" applyBorder="1" applyAlignment="1">
      <alignment horizontal="center" vertical="center"/>
    </xf>
    <xf numFmtId="0" fontId="22" fillId="0" borderId="0" xfId="33" applyFont="1"/>
    <xf numFmtId="49" fontId="20" fillId="3" borderId="73" xfId="33" applyNumberFormat="1" applyFont="1" applyFill="1" applyBorder="1" applyAlignment="1">
      <alignment horizontal="left" vertical="center" indent="2"/>
    </xf>
    <xf numFmtId="0" fontId="20" fillId="3" borderId="66" xfId="33" applyFont="1" applyFill="1" applyBorder="1" applyAlignment="1">
      <alignment horizontal="center" vertical="center"/>
    </xf>
    <xf numFmtId="49" fontId="20" fillId="3" borderId="47" xfId="34" applyNumberFormat="1" applyFont="1" applyFill="1" applyBorder="1" applyAlignment="1">
      <alignment horizontal="left" vertical="center" indent="2"/>
    </xf>
    <xf numFmtId="0" fontId="20" fillId="3" borderId="68" xfId="34" applyFont="1" applyFill="1" applyBorder="1" applyAlignment="1">
      <alignment horizontal="center" vertical="center"/>
    </xf>
    <xf numFmtId="0" fontId="20" fillId="3" borderId="0" xfId="33" applyFont="1" applyFill="1" applyAlignment="1">
      <alignment horizontal="left" vertical="center" indent="2"/>
    </xf>
    <xf numFmtId="0" fontId="20" fillId="3" borderId="51" xfId="34" applyFont="1" applyFill="1" applyBorder="1" applyAlignment="1">
      <alignment horizontal="center" vertical="center"/>
    </xf>
    <xf numFmtId="0" fontId="20" fillId="3" borderId="47" xfId="34" applyFont="1" applyFill="1" applyBorder="1" applyAlignment="1">
      <alignment horizontal="center"/>
    </xf>
    <xf numFmtId="49" fontId="20" fillId="3" borderId="68" xfId="35" applyNumberFormat="1" applyFont="1" applyFill="1" applyBorder="1" applyAlignment="1">
      <alignment horizontal="center" vertical="center"/>
    </xf>
    <xf numFmtId="49" fontId="20" fillId="3" borderId="47" xfId="35" applyNumberFormat="1" applyFont="1" applyFill="1" applyBorder="1" applyAlignment="1">
      <alignment horizontal="left" vertical="center" indent="2"/>
    </xf>
    <xf numFmtId="0" fontId="20" fillId="3" borderId="15" xfId="35" applyFont="1" applyFill="1" applyBorder="1" applyAlignment="1">
      <alignment horizontal="center" vertical="center"/>
    </xf>
    <xf numFmtId="166" fontId="20" fillId="2" borderId="47" xfId="0" applyNumberFormat="1" applyFont="1" applyFill="1" applyBorder="1" applyAlignment="1">
      <alignment horizontal="left" vertical="center" indent="1"/>
    </xf>
    <xf numFmtId="0" fontId="20" fillId="2" borderId="15" xfId="35" applyFont="1" applyFill="1" applyBorder="1" applyAlignment="1">
      <alignment horizontal="center" vertical="center"/>
    </xf>
    <xf numFmtId="49" fontId="20" fillId="3" borderId="27" xfId="35" applyNumberFormat="1" applyFont="1" applyFill="1" applyBorder="1" applyAlignment="1">
      <alignment horizontal="left" vertical="center" indent="2"/>
    </xf>
    <xf numFmtId="0" fontId="22" fillId="3" borderId="17" xfId="35" applyFont="1" applyFill="1" applyBorder="1" applyAlignment="1">
      <alignment horizontal="center" vertical="center"/>
    </xf>
    <xf numFmtId="0" fontId="20" fillId="2" borderId="22" xfId="36" applyFont="1" applyFill="1" applyBorder="1" applyAlignment="1">
      <alignment horizontal="center" vertical="center"/>
    </xf>
    <xf numFmtId="49" fontId="20" fillId="3" borderId="0" xfId="36" applyNumberFormat="1" applyFont="1" applyFill="1" applyBorder="1" applyAlignment="1">
      <alignment horizontal="left" vertical="center" indent="2"/>
    </xf>
    <xf numFmtId="0" fontId="20" fillId="3" borderId="13" xfId="36" applyFont="1" applyFill="1" applyBorder="1" applyAlignment="1">
      <alignment horizontal="center" vertical="center"/>
    </xf>
    <xf numFmtId="0" fontId="20" fillId="2" borderId="0" xfId="36" applyFont="1" applyFill="1" applyBorder="1" applyAlignment="1">
      <alignment horizontal="center" vertical="center"/>
    </xf>
    <xf numFmtId="49" fontId="20" fillId="5" borderId="8" xfId="37" applyNumberFormat="1" applyFont="1" applyFill="1" applyBorder="1" applyAlignment="1">
      <alignment horizontal="left" vertical="center"/>
    </xf>
    <xf numFmtId="49" fontId="20" fillId="2" borderId="13" xfId="37" applyNumberFormat="1" applyFont="1" applyFill="1" applyBorder="1" applyAlignment="1">
      <alignment horizontal="left" vertical="center" indent="1"/>
    </xf>
    <xf numFmtId="49" fontId="20" fillId="2" borderId="4" xfId="37" applyNumberFormat="1" applyFont="1" applyFill="1" applyBorder="1" applyAlignment="1">
      <alignment horizontal="center" vertical="center"/>
    </xf>
    <xf numFmtId="49" fontId="20" fillId="3" borderId="27" xfId="37" applyNumberFormat="1" applyFont="1" applyFill="1" applyBorder="1" applyAlignment="1">
      <alignment horizontal="left" vertical="center" indent="2"/>
    </xf>
    <xf numFmtId="0" fontId="20" fillId="3" borderId="8" xfId="37" applyFont="1" applyFill="1" applyBorder="1" applyAlignment="1">
      <alignment horizontal="center" vertical="center"/>
    </xf>
    <xf numFmtId="49" fontId="20" fillId="3" borderId="17" xfId="37" applyNumberFormat="1" applyFont="1" applyFill="1" applyBorder="1" applyAlignment="1">
      <alignment horizontal="left" vertical="center" indent="2"/>
    </xf>
    <xf numFmtId="49" fontId="22" fillId="3" borderId="47" xfId="37" applyNumberFormat="1" applyFont="1" applyFill="1" applyBorder="1" applyAlignment="1">
      <alignment horizontal="left" vertical="center" indent="2"/>
    </xf>
    <xf numFmtId="0" fontId="20" fillId="2" borderId="15" xfId="37" applyFont="1" applyFill="1" applyBorder="1" applyAlignment="1">
      <alignment horizontal="center" vertical="center"/>
    </xf>
    <xf numFmtId="0" fontId="20" fillId="2" borderId="8" xfId="37" applyFont="1" applyFill="1" applyBorder="1" applyAlignment="1">
      <alignment horizontal="center" vertical="center"/>
    </xf>
    <xf numFmtId="0" fontId="20" fillId="2" borderId="22" xfId="38" applyFont="1" applyFill="1" applyBorder="1" applyAlignment="1">
      <alignment horizontal="center" vertical="center"/>
    </xf>
    <xf numFmtId="49" fontId="20" fillId="3" borderId="47" xfId="38" applyNumberFormat="1" applyFont="1" applyFill="1" applyBorder="1" applyAlignment="1">
      <alignment horizontal="left" vertical="center" indent="2"/>
    </xf>
    <xf numFmtId="0" fontId="20" fillId="3" borderId="51" xfId="38" applyFont="1" applyFill="1" applyBorder="1" applyAlignment="1">
      <alignment horizontal="center" vertical="center"/>
    </xf>
    <xf numFmtId="49" fontId="20" fillId="3" borderId="27" xfId="38" applyNumberFormat="1" applyFont="1" applyFill="1" applyBorder="1" applyAlignment="1">
      <alignment horizontal="left" vertical="center" indent="2"/>
    </xf>
    <xf numFmtId="0" fontId="20" fillId="3" borderId="16" xfId="38" applyFont="1" applyFill="1" applyBorder="1" applyAlignment="1">
      <alignment horizontal="center" vertical="center"/>
    </xf>
    <xf numFmtId="0" fontId="20" fillId="2" borderId="15" xfId="38" applyFont="1" applyFill="1" applyBorder="1" applyAlignment="1">
      <alignment horizontal="center" vertical="center"/>
    </xf>
    <xf numFmtId="0" fontId="20" fillId="2" borderId="15" xfId="33" applyFont="1" applyFill="1" applyBorder="1" applyAlignment="1">
      <alignment horizontal="left" vertical="center" indent="1"/>
    </xf>
    <xf numFmtId="49" fontId="20" fillId="2" borderId="4" xfId="39" applyNumberFormat="1" applyFont="1" applyFill="1" applyBorder="1" applyAlignment="1">
      <alignment horizontal="center" vertical="center"/>
    </xf>
    <xf numFmtId="49" fontId="20" fillId="11" borderId="8" xfId="39" applyNumberFormat="1" applyFont="1" applyFill="1" applyBorder="1" applyAlignment="1">
      <alignment horizontal="left" vertical="center"/>
    </xf>
    <xf numFmtId="0" fontId="20" fillId="15" borderId="47" xfId="33" applyFont="1" applyFill="1" applyBorder="1" applyAlignment="1">
      <alignment horizontal="left" vertical="center" indent="1"/>
    </xf>
    <xf numFmtId="49" fontId="20" fillId="15" borderId="4" xfId="39" applyNumberFormat="1" applyFont="1" applyFill="1" applyBorder="1" applyAlignment="1">
      <alignment horizontal="center" vertical="center"/>
    </xf>
    <xf numFmtId="49" fontId="20" fillId="2" borderId="47" xfId="39" applyNumberFormat="1" applyFont="1" applyFill="1" applyBorder="1" applyAlignment="1">
      <alignment horizontal="left" vertical="center" indent="1"/>
    </xf>
    <xf numFmtId="0" fontId="20" fillId="2" borderId="4" xfId="39" applyFont="1" applyFill="1" applyBorder="1" applyAlignment="1">
      <alignment horizontal="center" vertical="center"/>
    </xf>
    <xf numFmtId="49" fontId="20" fillId="3" borderId="47" xfId="39" applyNumberFormat="1" applyFont="1" applyFill="1" applyBorder="1" applyAlignment="1">
      <alignment horizontal="left" vertical="center" indent="2"/>
    </xf>
    <xf numFmtId="0" fontId="20" fillId="3" borderId="15" xfId="39" applyFont="1" applyFill="1" applyBorder="1" applyAlignment="1">
      <alignment horizontal="center" vertical="center"/>
    </xf>
    <xf numFmtId="0" fontId="20" fillId="2" borderId="15" xfId="39" applyFont="1" applyFill="1" applyBorder="1" applyAlignment="1">
      <alignment horizontal="center" vertical="center"/>
    </xf>
    <xf numFmtId="49" fontId="20" fillId="11" borderId="8" xfId="40" applyNumberFormat="1" applyFont="1" applyFill="1" applyBorder="1" applyAlignment="1">
      <alignment horizontal="left" vertical="center"/>
    </xf>
    <xf numFmtId="49" fontId="20" fillId="2" borderId="15" xfId="40" applyNumberFormat="1" applyFont="1" applyFill="1" applyBorder="1" applyAlignment="1">
      <alignment horizontal="center" vertical="center"/>
    </xf>
    <xf numFmtId="49" fontId="20" fillId="3" borderId="47" xfId="40" applyNumberFormat="1" applyFont="1" applyFill="1" applyBorder="1" applyAlignment="1">
      <alignment horizontal="left" vertical="center" indent="1"/>
    </xf>
    <xf numFmtId="49" fontId="20" fillId="3" borderId="17" xfId="40" applyNumberFormat="1" applyFont="1" applyFill="1" applyBorder="1" applyAlignment="1">
      <alignment horizontal="center" vertical="center"/>
    </xf>
    <xf numFmtId="49" fontId="20" fillId="3" borderId="27" xfId="40" applyNumberFormat="1" applyFont="1" applyFill="1" applyBorder="1" applyAlignment="1">
      <alignment horizontal="left" vertical="center" indent="1"/>
    </xf>
    <xf numFmtId="0" fontId="22" fillId="3" borderId="17" xfId="40" applyFont="1" applyFill="1" applyBorder="1" applyAlignment="1">
      <alignment horizontal="center" vertical="center"/>
    </xf>
    <xf numFmtId="0" fontId="20" fillId="2" borderId="15" xfId="40" applyFont="1" applyFill="1" applyBorder="1" applyAlignment="1">
      <alignment horizontal="center" vertical="center"/>
    </xf>
    <xf numFmtId="0" fontId="20" fillId="2" borderId="8" xfId="40" applyFont="1" applyFill="1" applyBorder="1" applyAlignment="1">
      <alignment horizontal="center" vertical="center"/>
    </xf>
    <xf numFmtId="0" fontId="20" fillId="3" borderId="8" xfId="33" applyFont="1" applyFill="1" applyBorder="1" applyAlignment="1">
      <alignment horizontal="left" vertical="center" indent="2"/>
    </xf>
    <xf numFmtId="0" fontId="20" fillId="3" borderId="8" xfId="40" applyFont="1" applyFill="1" applyBorder="1" applyAlignment="1">
      <alignment horizontal="center" vertical="center"/>
    </xf>
    <xf numFmtId="49" fontId="20" fillId="3" borderId="51" xfId="40" applyNumberFormat="1" applyFont="1" applyFill="1" applyBorder="1" applyAlignment="1">
      <alignment horizontal="left" vertical="center" wrapText="1" indent="2"/>
    </xf>
    <xf numFmtId="0" fontId="20" fillId="3" borderId="47" xfId="40" applyFont="1" applyFill="1" applyBorder="1" applyAlignment="1">
      <alignment horizontal="center" vertical="center"/>
    </xf>
    <xf numFmtId="49" fontId="20" fillId="3" borderId="27" xfId="41" applyNumberFormat="1" applyFont="1" applyFill="1" applyBorder="1" applyAlignment="1">
      <alignment horizontal="left" vertical="center" indent="2"/>
    </xf>
    <xf numFmtId="49" fontId="20" fillId="3" borderId="8" xfId="41" applyNumberFormat="1" applyFont="1" applyFill="1" applyBorder="1" applyAlignment="1">
      <alignment horizontal="center" vertical="center"/>
    </xf>
    <xf numFmtId="49" fontId="20" fillId="3" borderId="75" xfId="38" applyNumberFormat="1" applyFont="1" applyFill="1" applyBorder="1" applyAlignment="1">
      <alignment horizontal="left" vertical="center" wrapText="1" indent="2"/>
    </xf>
    <xf numFmtId="0" fontId="20" fillId="3" borderId="22" xfId="0" applyFont="1" applyFill="1" applyBorder="1" applyAlignment="1">
      <alignment horizontal="center" vertical="center" wrapText="1"/>
    </xf>
    <xf numFmtId="49" fontId="20" fillId="3" borderId="47" xfId="38" applyNumberFormat="1" applyFont="1" applyFill="1" applyBorder="1" applyAlignment="1">
      <alignment horizontal="left" vertical="center" wrapText="1" indent="2"/>
    </xf>
    <xf numFmtId="0" fontId="20" fillId="3" borderId="15" xfId="38" applyFont="1" applyFill="1" applyBorder="1" applyAlignment="1">
      <alignment horizontal="center" vertical="top"/>
    </xf>
    <xf numFmtId="49" fontId="20" fillId="3" borderId="0" xfId="38" applyNumberFormat="1" applyFont="1" applyFill="1" applyBorder="1" applyAlignment="1">
      <alignment horizontal="left" vertical="center" wrapText="1" indent="2"/>
    </xf>
    <xf numFmtId="0" fontId="20" fillId="3" borderId="13" xfId="38" applyFont="1" applyFill="1" applyBorder="1" applyAlignment="1">
      <alignment horizontal="center" vertical="top"/>
    </xf>
    <xf numFmtId="49" fontId="20" fillId="2" borderId="47" xfId="41" applyNumberFormat="1" applyFont="1" applyFill="1" applyBorder="1" applyAlignment="1">
      <alignment horizontal="left" vertical="center" indent="1"/>
    </xf>
    <xf numFmtId="0" fontId="20" fillId="2" borderId="15" xfId="41" applyFont="1" applyFill="1" applyBorder="1" applyAlignment="1">
      <alignment horizontal="center" vertical="center"/>
    </xf>
    <xf numFmtId="49" fontId="20" fillId="2" borderId="47" xfId="42" applyNumberFormat="1" applyFont="1" applyFill="1" applyBorder="1" applyAlignment="1">
      <alignment horizontal="left" vertical="center" indent="1"/>
    </xf>
    <xf numFmtId="49" fontId="20" fillId="2" borderId="4" xfId="42" applyNumberFormat="1" applyFont="1" applyFill="1" applyBorder="1" applyAlignment="1">
      <alignment horizontal="center" vertical="center"/>
    </xf>
    <xf numFmtId="49" fontId="20" fillId="11" borderId="8" xfId="42" applyNumberFormat="1" applyFont="1" applyFill="1" applyBorder="1" applyAlignment="1">
      <alignment horizontal="left" vertical="center"/>
    </xf>
    <xf numFmtId="0" fontId="20" fillId="2" borderId="23" xfId="42" applyFont="1" applyFill="1" applyBorder="1" applyAlignment="1">
      <alignment horizontal="center" vertical="center"/>
    </xf>
    <xf numFmtId="49" fontId="20" fillId="3" borderId="27" xfId="42" applyNumberFormat="1" applyFont="1" applyFill="1" applyBorder="1" applyAlignment="1">
      <alignment horizontal="left" vertical="center" indent="2"/>
    </xf>
    <xf numFmtId="0" fontId="20" fillId="3" borderId="17" xfId="42" applyFont="1" applyFill="1" applyBorder="1" applyAlignment="1">
      <alignment horizontal="center" vertical="center"/>
    </xf>
    <xf numFmtId="49" fontId="20" fillId="3" borderId="47" xfId="43" applyNumberFormat="1" applyFont="1" applyFill="1" applyBorder="1" applyAlignment="1">
      <alignment horizontal="left" vertical="center" indent="2"/>
    </xf>
    <xf numFmtId="49" fontId="20" fillId="3" borderId="15" xfId="0" applyNumberFormat="1" applyFont="1" applyFill="1" applyBorder="1" applyAlignment="1">
      <alignment horizontal="center" vertical="center"/>
    </xf>
    <xf numFmtId="0" fontId="20" fillId="3" borderId="15" xfId="43" applyFont="1" applyFill="1" applyBorder="1" applyAlignment="1">
      <alignment horizontal="center" vertical="center"/>
    </xf>
    <xf numFmtId="0" fontId="20" fillId="3" borderId="47" xfId="44" applyFont="1" applyFill="1" applyBorder="1" applyAlignment="1">
      <alignment horizontal="left" vertical="center" indent="2"/>
    </xf>
    <xf numFmtId="0" fontId="20" fillId="3" borderId="15" xfId="44" applyFont="1" applyFill="1" applyBorder="1" applyAlignment="1">
      <alignment horizontal="center"/>
    </xf>
    <xf numFmtId="49" fontId="20" fillId="3" borderId="47" xfId="44" applyNumberFormat="1" applyFont="1" applyFill="1" applyBorder="1" applyAlignment="1">
      <alignment horizontal="left" vertical="center" indent="2"/>
    </xf>
    <xf numFmtId="0" fontId="20" fillId="3" borderId="15" xfId="44" applyFont="1" applyFill="1" applyBorder="1" applyAlignment="1">
      <alignment horizontal="center" vertical="center"/>
    </xf>
    <xf numFmtId="49" fontId="20" fillId="2" borderId="47" xfId="45" applyNumberFormat="1" applyFont="1" applyFill="1" applyBorder="1" applyAlignment="1">
      <alignment horizontal="left" vertical="center" indent="1"/>
    </xf>
    <xf numFmtId="49" fontId="20" fillId="2" borderId="15" xfId="45" applyNumberFormat="1" applyFont="1" applyFill="1" applyBorder="1" applyAlignment="1">
      <alignment horizontal="center" vertical="center"/>
    </xf>
    <xf numFmtId="49" fontId="20" fillId="2" borderId="27" xfId="45" applyNumberFormat="1" applyFont="1" applyFill="1" applyBorder="1" applyAlignment="1">
      <alignment horizontal="left" vertical="center" indent="1"/>
    </xf>
    <xf numFmtId="0" fontId="20" fillId="2" borderId="16" xfId="45" applyFont="1" applyFill="1" applyBorder="1" applyAlignment="1">
      <alignment horizontal="center" vertical="center"/>
    </xf>
    <xf numFmtId="0" fontId="20" fillId="2" borderId="22" xfId="45" applyFont="1" applyFill="1" applyBorder="1" applyAlignment="1">
      <alignment horizontal="center" vertical="center"/>
    </xf>
    <xf numFmtId="49" fontId="20" fillId="3" borderId="27" xfId="45" applyNumberFormat="1" applyFont="1" applyFill="1" applyBorder="1" applyAlignment="1">
      <alignment horizontal="left" vertical="center" indent="3"/>
    </xf>
    <xf numFmtId="0" fontId="20" fillId="3" borderId="17" xfId="45" applyFont="1" applyFill="1" applyBorder="1" applyAlignment="1">
      <alignment horizontal="center" vertical="center"/>
    </xf>
    <xf numFmtId="0" fontId="20" fillId="2" borderId="15" xfId="45" applyFont="1" applyFill="1" applyBorder="1" applyAlignment="1">
      <alignment horizontal="center" vertical="center"/>
    </xf>
    <xf numFmtId="49" fontId="20" fillId="11" borderId="8" xfId="46" applyNumberFormat="1" applyFont="1" applyFill="1" applyBorder="1" applyAlignment="1">
      <alignment horizontal="left" vertical="center"/>
    </xf>
    <xf numFmtId="0" fontId="22" fillId="11" borderId="27" xfId="0" applyFont="1" applyFill="1" applyBorder="1" applyAlignment="1"/>
    <xf numFmtId="49" fontId="20" fillId="2" borderId="47" xfId="46" applyNumberFormat="1" applyFont="1" applyFill="1" applyBorder="1" applyAlignment="1">
      <alignment horizontal="left" vertical="center" indent="1"/>
    </xf>
    <xf numFmtId="49" fontId="20" fillId="2" borderId="4" xfId="46" applyNumberFormat="1" applyFont="1" applyFill="1" applyBorder="1" applyAlignment="1">
      <alignment horizontal="center" vertical="center"/>
    </xf>
    <xf numFmtId="49" fontId="20" fillId="3" borderId="47" xfId="46" applyNumberFormat="1" applyFont="1" applyFill="1" applyBorder="1" applyAlignment="1">
      <alignment horizontal="left" vertical="center" indent="2"/>
    </xf>
    <xf numFmtId="0" fontId="20" fillId="3" borderId="16" xfId="46" applyNumberFormat="1" applyFont="1" applyFill="1" applyBorder="1" applyAlignment="1">
      <alignment horizontal="center" vertical="center"/>
    </xf>
    <xf numFmtId="49" fontId="20" fillId="2" borderId="47" xfId="46" applyNumberFormat="1" applyFont="1" applyFill="1" applyBorder="1" applyAlignment="1">
      <alignment horizontal="left" vertical="center"/>
    </xf>
    <xf numFmtId="0" fontId="20" fillId="2" borderId="22" xfId="46" applyNumberFormat="1" applyFont="1" applyFill="1" applyBorder="1" applyAlignment="1">
      <alignment horizontal="center" vertical="center"/>
    </xf>
    <xf numFmtId="0" fontId="20" fillId="2" borderId="15" xfId="46" applyNumberFormat="1" applyFont="1" applyFill="1" applyBorder="1" applyAlignment="1">
      <alignment horizontal="center" vertical="center"/>
    </xf>
    <xf numFmtId="3" fontId="20" fillId="11" borderId="8" xfId="0" applyNumberFormat="1" applyFont="1" applyFill="1" applyBorder="1" applyAlignment="1">
      <alignment horizontal="left" vertical="center" wrapText="1"/>
    </xf>
    <xf numFmtId="0" fontId="22" fillId="11" borderId="27" xfId="0" applyFont="1" applyFill="1" applyBorder="1" applyAlignment="1">
      <alignment horizontal="left" vertical="center" wrapText="1" indent="3"/>
    </xf>
    <xf numFmtId="3" fontId="20" fillId="11" borderId="8" xfId="0" applyNumberFormat="1" applyFont="1" applyFill="1" applyBorder="1" applyAlignment="1">
      <alignment vertical="center" wrapText="1"/>
    </xf>
    <xf numFmtId="0" fontId="22" fillId="11" borderId="17" xfId="0" applyFont="1" applyFill="1" applyBorder="1" applyAlignment="1">
      <alignment horizontal="left" vertical="center" wrapText="1" indent="3"/>
    </xf>
    <xf numFmtId="0" fontId="20" fillId="2" borderId="0" xfId="33" applyFont="1" applyFill="1" applyBorder="1" applyAlignment="1">
      <alignment horizontal="left" vertical="center" indent="1"/>
    </xf>
    <xf numFmtId="0" fontId="20" fillId="2" borderId="4" xfId="47" applyNumberFormat="1" applyFont="1" applyFill="1" applyBorder="1" applyAlignment="1">
      <alignment horizontal="center" vertical="center"/>
    </xf>
    <xf numFmtId="49" fontId="20" fillId="2" borderId="47" xfId="47" applyNumberFormat="1" applyFont="1" applyFill="1" applyBorder="1" applyAlignment="1">
      <alignment horizontal="left" vertical="center" indent="1"/>
    </xf>
    <xf numFmtId="0" fontId="20" fillId="2" borderId="22" xfId="47" applyNumberFormat="1" applyFont="1" applyFill="1" applyBorder="1" applyAlignment="1">
      <alignment horizontal="center" vertical="center"/>
    </xf>
    <xf numFmtId="49" fontId="20" fillId="3" borderId="27" xfId="47" applyNumberFormat="1" applyFont="1" applyFill="1" applyBorder="1" applyAlignment="1">
      <alignment horizontal="left" vertical="center" indent="2"/>
    </xf>
    <xf numFmtId="49" fontId="20" fillId="3" borderId="8" xfId="47" applyNumberFormat="1" applyFont="1" applyFill="1" applyBorder="1" applyAlignment="1">
      <alignment horizontal="center" vertical="center"/>
    </xf>
    <xf numFmtId="49" fontId="20" fillId="2" borderId="65" xfId="47" applyNumberFormat="1" applyFont="1" applyFill="1" applyBorder="1" applyAlignment="1">
      <alignment horizontal="left" vertical="center" indent="1"/>
    </xf>
    <xf numFmtId="0" fontId="20" fillId="2" borderId="11" xfId="47" applyNumberFormat="1" applyFont="1" applyFill="1" applyBorder="1" applyAlignment="1">
      <alignment horizontal="center" vertical="center"/>
    </xf>
    <xf numFmtId="49" fontId="20" fillId="11" borderId="8" xfId="48" applyNumberFormat="1" applyFont="1" applyFill="1" applyBorder="1" applyAlignment="1">
      <alignment horizontal="left" vertical="center"/>
    </xf>
    <xf numFmtId="49" fontId="20" fillId="2" borderId="47" xfId="48" applyNumberFormat="1" applyFont="1" applyFill="1" applyBorder="1" applyAlignment="1">
      <alignment horizontal="left" vertical="center" indent="1"/>
    </xf>
    <xf numFmtId="49" fontId="20" fillId="2" borderId="15" xfId="48" applyNumberFormat="1" applyFont="1" applyFill="1" applyBorder="1" applyAlignment="1">
      <alignment horizontal="center" vertical="center"/>
    </xf>
    <xf numFmtId="49" fontId="20" fillId="3" borderId="47" xfId="48" applyNumberFormat="1" applyFont="1" applyFill="1" applyBorder="1" applyAlignment="1">
      <alignment horizontal="left" vertical="center" indent="2"/>
    </xf>
    <xf numFmtId="0" fontId="20" fillId="3" borderId="8" xfId="48" applyNumberFormat="1" applyFont="1" applyFill="1" applyBorder="1" applyAlignment="1">
      <alignment horizontal="center"/>
    </xf>
    <xf numFmtId="49" fontId="22" fillId="3" borderId="47" xfId="48" applyNumberFormat="1" applyFont="1" applyFill="1" applyBorder="1" applyAlignment="1">
      <alignment horizontal="left" vertical="center" indent="2"/>
    </xf>
    <xf numFmtId="0" fontId="22" fillId="3" borderId="15" xfId="48" applyNumberFormat="1" applyFont="1" applyFill="1" applyBorder="1" applyAlignment="1">
      <alignment horizontal="center"/>
    </xf>
    <xf numFmtId="49" fontId="20" fillId="2" borderId="47" xfId="48" applyNumberFormat="1" applyFont="1" applyFill="1" applyBorder="1" applyAlignment="1">
      <alignment horizontal="left" vertical="center"/>
    </xf>
    <xf numFmtId="0" fontId="20" fillId="2" borderId="68" xfId="48" applyNumberFormat="1" applyFont="1" applyFill="1" applyBorder="1" applyAlignment="1">
      <alignment horizontal="center" vertical="center"/>
    </xf>
    <xf numFmtId="0" fontId="20" fillId="2" borderId="15" xfId="48" applyNumberFormat="1" applyFont="1" applyFill="1" applyBorder="1" applyAlignment="1">
      <alignment horizontal="center" vertical="center"/>
    </xf>
    <xf numFmtId="0" fontId="20" fillId="3" borderId="8" xfId="48" applyNumberFormat="1" applyFont="1" applyFill="1" applyBorder="1" applyAlignment="1">
      <alignment horizontal="center" vertical="top"/>
    </xf>
    <xf numFmtId="49" fontId="20" fillId="3" borderId="5" xfId="48" applyNumberFormat="1" applyFont="1" applyFill="1" applyBorder="1" applyAlignment="1">
      <alignment horizontal="left" vertical="center" indent="2"/>
    </xf>
    <xf numFmtId="0" fontId="20" fillId="3" borderId="52" xfId="48" applyNumberFormat="1" applyFont="1" applyFill="1" applyBorder="1" applyAlignment="1">
      <alignment horizontal="center" vertical="top"/>
    </xf>
    <xf numFmtId="49" fontId="20" fillId="3" borderId="27" xfId="39" applyNumberFormat="1" applyFont="1" applyFill="1" applyBorder="1" applyAlignment="1">
      <alignment horizontal="left" vertical="center" wrapText="1" indent="2"/>
    </xf>
    <xf numFmtId="0" fontId="20" fillId="2" borderId="0" xfId="33" applyFont="1" applyFill="1" applyAlignment="1">
      <alignment horizontal="left" vertical="center" indent="1"/>
    </xf>
    <xf numFmtId="49" fontId="20" fillId="3" borderId="27" xfId="36" applyNumberFormat="1" applyFont="1" applyFill="1" applyBorder="1" applyAlignment="1">
      <alignment horizontal="left" vertical="center" indent="2"/>
    </xf>
    <xf numFmtId="0" fontId="20" fillId="3" borderId="15" xfId="37" applyFont="1" applyFill="1" applyBorder="1" applyAlignment="1">
      <alignment horizontal="center" vertical="center"/>
    </xf>
    <xf numFmtId="0" fontId="20" fillId="3" borderId="17" xfId="39" applyFont="1" applyFill="1" applyBorder="1" applyAlignment="1">
      <alignment horizontal="center" vertical="center"/>
    </xf>
    <xf numFmtId="49" fontId="21" fillId="0" borderId="23" xfId="36" applyNumberFormat="1" applyFont="1" applyBorder="1" applyAlignment="1">
      <alignment horizontal="left" vertical="center" indent="2"/>
    </xf>
    <xf numFmtId="49" fontId="21" fillId="0" borderId="68" xfId="36" applyNumberFormat="1" applyFont="1" applyBorder="1" applyAlignment="1">
      <alignment horizontal="left" vertical="center" indent="2"/>
    </xf>
    <xf numFmtId="49" fontId="21" fillId="0" borderId="23" xfId="41" applyNumberFormat="1" applyFont="1" applyBorder="1" applyAlignment="1">
      <alignment horizontal="left" vertical="center" indent="3"/>
    </xf>
    <xf numFmtId="3" fontId="21" fillId="0" borderId="15" xfId="0" applyNumberFormat="1" applyFont="1" applyBorder="1" applyAlignment="1">
      <alignment horizontal="left" vertical="top" indent="3"/>
    </xf>
    <xf numFmtId="49" fontId="21" fillId="0" borderId="23" xfId="38" applyNumberFormat="1" applyFont="1" applyBorder="1" applyAlignment="1">
      <alignment horizontal="left" vertical="center" indent="3"/>
    </xf>
    <xf numFmtId="0" fontId="23" fillId="0" borderId="0" xfId="0" applyFont="1" applyBorder="1" applyAlignment="1">
      <alignment horizontal="centerContinuous" vertical="center"/>
    </xf>
    <xf numFmtId="0" fontId="23" fillId="0" borderId="0" xfId="0" applyFont="1" applyBorder="1"/>
    <xf numFmtId="0" fontId="23" fillId="0" borderId="81" xfId="0" applyFont="1" applyBorder="1"/>
    <xf numFmtId="38" fontId="23" fillId="0" borderId="0" xfId="0" applyNumberFormat="1" applyFont="1" applyBorder="1"/>
    <xf numFmtId="0" fontId="23" fillId="0" borderId="0" xfId="0" applyFont="1" applyBorder="1" applyAlignment="1">
      <alignment horizontal="left"/>
    </xf>
    <xf numFmtId="0" fontId="23" fillId="0" borderId="29" xfId="0" applyFont="1" applyBorder="1"/>
    <xf numFmtId="0" fontId="18" fillId="0" borderId="0" xfId="0" applyFont="1" applyBorder="1"/>
    <xf numFmtId="0" fontId="22" fillId="0" borderId="0" xfId="0" applyFont="1" applyBorder="1"/>
    <xf numFmtId="38" fontId="22" fillId="0" borderId="0" xfId="0" applyNumberFormat="1" applyFont="1" applyBorder="1"/>
    <xf numFmtId="0" fontId="22" fillId="0" borderId="0" xfId="0" applyFont="1" applyBorder="1" applyAlignment="1">
      <alignment horizontal="left"/>
    </xf>
    <xf numFmtId="166" fontId="23" fillId="0" borderId="0" xfId="0" applyNumberFormat="1" applyFont="1" applyBorder="1" applyAlignment="1">
      <alignment horizontal="centerContinuous" vertical="center"/>
    </xf>
    <xf numFmtId="166" fontId="31" fillId="0" borderId="0" xfId="0" quotePrefix="1" applyNumberFormat="1" applyFont="1" applyBorder="1" applyAlignment="1">
      <alignment horizontal="centerContinuous" vertical="center"/>
    </xf>
    <xf numFmtId="166" fontId="23" fillId="0" borderId="81" xfId="0" applyNumberFormat="1" applyFont="1" applyBorder="1" applyAlignment="1" applyProtection="1">
      <alignment horizontal="left"/>
      <protection locked="0"/>
    </xf>
    <xf numFmtId="0" fontId="23" fillId="0" borderId="81" xfId="0" applyFont="1" applyBorder="1" applyAlignment="1" applyProtection="1">
      <alignment horizontal="left" vertical="center"/>
      <protection locked="0"/>
    </xf>
    <xf numFmtId="166" fontId="47" fillId="0" borderId="0" xfId="0" applyNumberFormat="1" applyFont="1" applyBorder="1" applyProtection="1">
      <protection locked="0"/>
    </xf>
    <xf numFmtId="0" fontId="23" fillId="0" borderId="0" xfId="0" applyFont="1" applyBorder="1" applyAlignment="1">
      <alignment horizontal="left" vertical="center"/>
    </xf>
    <xf numFmtId="166" fontId="23" fillId="0" borderId="0" xfId="0" applyNumberFormat="1" applyFont="1" applyBorder="1" applyProtection="1">
      <protection locked="0"/>
    </xf>
    <xf numFmtId="0" fontId="23" fillId="0" borderId="0" xfId="0" applyFont="1" applyBorder="1" applyAlignment="1" applyProtection="1">
      <alignment horizontal="left" vertical="center"/>
      <protection locked="0"/>
    </xf>
    <xf numFmtId="0" fontId="23" fillId="0" borderId="0" xfId="0" applyFont="1" applyAlignment="1">
      <alignment vertical="center"/>
    </xf>
    <xf numFmtId="0" fontId="21" fillId="0" borderId="16" xfId="0" applyFont="1" applyBorder="1" applyAlignment="1">
      <alignment horizontal="center" vertical="center" wrapText="1"/>
    </xf>
    <xf numFmtId="0" fontId="20" fillId="0" borderId="16" xfId="0" applyFont="1" applyBorder="1" applyAlignment="1">
      <alignment horizontal="left" vertical="center" wrapText="1" indent="1"/>
    </xf>
    <xf numFmtId="38" fontId="22" fillId="4" borderId="16" xfId="0" applyNumberFormat="1" applyFont="1" applyFill="1" applyBorder="1" applyAlignment="1">
      <alignment horizontal="right" vertical="center"/>
    </xf>
    <xf numFmtId="38" fontId="20" fillId="4" borderId="16" xfId="0" applyNumberFormat="1" applyFont="1" applyFill="1" applyBorder="1" applyAlignment="1">
      <alignment horizontal="right" vertical="center"/>
    </xf>
    <xf numFmtId="0" fontId="23" fillId="0" borderId="0" xfId="0" applyFont="1" applyAlignment="1">
      <alignment horizontal="left" vertical="center"/>
    </xf>
    <xf numFmtId="38" fontId="22" fillId="4" borderId="21" xfId="0" applyNumberFormat="1" applyFont="1" applyFill="1" applyBorder="1" applyAlignment="1">
      <alignment horizontal="right" vertical="center"/>
    </xf>
    <xf numFmtId="38" fontId="22" fillId="3" borderId="16" xfId="0" applyNumberFormat="1" applyFont="1" applyFill="1" applyBorder="1" applyAlignment="1">
      <alignment horizontal="right" vertical="center"/>
    </xf>
    <xf numFmtId="38" fontId="20" fillId="4" borderId="21" xfId="0" applyNumberFormat="1" applyFont="1" applyFill="1" applyBorder="1" applyAlignment="1">
      <alignment horizontal="right" vertical="center"/>
    </xf>
    <xf numFmtId="0" fontId="21" fillId="0" borderId="3" xfId="0" applyFont="1" applyBorder="1" applyAlignment="1">
      <alignment horizontal="left" vertical="center" wrapText="1" indent="2"/>
    </xf>
    <xf numFmtId="38" fontId="22" fillId="4" borderId="25" xfId="0" applyNumberFormat="1" applyFont="1" applyFill="1" applyBorder="1" applyAlignment="1">
      <alignment horizontal="right" vertical="center"/>
    </xf>
    <xf numFmtId="38" fontId="20" fillId="4" borderId="25" xfId="0" applyNumberFormat="1" applyFont="1" applyFill="1" applyBorder="1" applyAlignment="1">
      <alignment horizontal="right" vertical="center"/>
    </xf>
    <xf numFmtId="0" fontId="21" fillId="0" borderId="16" xfId="0" applyFont="1" applyBorder="1" applyAlignment="1">
      <alignment horizontal="left" vertical="center" indent="1"/>
    </xf>
    <xf numFmtId="38" fontId="22" fillId="4" borderId="11" xfId="0" applyNumberFormat="1" applyFont="1" applyFill="1" applyBorder="1" applyAlignment="1">
      <alignment horizontal="right" vertical="center"/>
    </xf>
    <xf numFmtId="0" fontId="36" fillId="0" borderId="0" xfId="0" applyFont="1" applyBorder="1" applyAlignment="1">
      <alignment horizontal="left" vertical="top" wrapText="1" indent="1"/>
    </xf>
    <xf numFmtId="0" fontId="47" fillId="0" borderId="0" xfId="0" applyFont="1" applyBorder="1" applyAlignment="1">
      <alignment horizontal="left" wrapText="1" indent="1"/>
    </xf>
    <xf numFmtId="0" fontId="47" fillId="0" borderId="0" xfId="0" applyFont="1" applyAlignment="1">
      <alignment horizontal="left" wrapText="1" indent="1"/>
    </xf>
    <xf numFmtId="0" fontId="18" fillId="0" borderId="0" xfId="0" applyFont="1" applyAlignment="1">
      <alignment horizontal="left" vertical="center" wrapText="1"/>
    </xf>
    <xf numFmtId="0" fontId="45" fillId="0" borderId="0" xfId="0" applyNumberFormat="1" applyFont="1" applyAlignment="1">
      <alignment horizontal="left" vertical="center" wrapText="1" indent="1"/>
    </xf>
    <xf numFmtId="0" fontId="47" fillId="0" borderId="0" xfId="0" applyFont="1" applyAlignment="1">
      <alignment horizontal="left" vertical="center" wrapText="1" indent="1"/>
    </xf>
    <xf numFmtId="0" fontId="36" fillId="0" borderId="0" xfId="0" applyNumberFormat="1" applyFont="1" applyAlignment="1">
      <alignment horizontal="left" vertical="center" indent="1"/>
    </xf>
    <xf numFmtId="0" fontId="47" fillId="0" borderId="0" xfId="0" applyFont="1" applyAlignment="1">
      <alignment horizontal="center" vertical="center" wrapText="1"/>
    </xf>
    <xf numFmtId="0" fontId="18" fillId="0" borderId="0" xfId="0" applyFont="1" applyAlignment="1">
      <alignment horizontal="center" vertical="center" wrapText="1"/>
    </xf>
    <xf numFmtId="0" fontId="18" fillId="0" borderId="0" xfId="0" applyNumberFormat="1" applyFont="1" applyAlignment="1">
      <alignment horizontal="left" vertical="center" wrapText="1"/>
    </xf>
    <xf numFmtId="0" fontId="23" fillId="0" borderId="0" xfId="0" applyFont="1" applyAlignment="1">
      <alignment horizontal="left" vertical="center" wrapText="1"/>
    </xf>
    <xf numFmtId="0" fontId="23" fillId="0" borderId="0" xfId="0" applyFont="1" applyAlignment="1"/>
    <xf numFmtId="0" fontId="34" fillId="0" borderId="5" xfId="0" applyNumberFormat="1" applyFont="1" applyBorder="1" applyAlignment="1" applyProtection="1">
      <alignment horizontal="left" indent="1"/>
    </xf>
    <xf numFmtId="0" fontId="18" fillId="0" borderId="50" xfId="0" applyFont="1" applyBorder="1" applyAlignment="1" applyProtection="1">
      <alignment vertical="top"/>
    </xf>
    <xf numFmtId="0" fontId="31" fillId="15" borderId="52" xfId="0" applyFont="1" applyFill="1" applyBorder="1" applyAlignment="1" applyProtection="1">
      <alignment horizontal="center" vertical="center"/>
    </xf>
    <xf numFmtId="0" fontId="31" fillId="15" borderId="5" xfId="0" applyFont="1" applyFill="1" applyBorder="1" applyAlignment="1" applyProtection="1">
      <alignment horizontal="center" vertical="center"/>
    </xf>
    <xf numFmtId="0" fontId="31" fillId="15" borderId="50" xfId="0" applyFont="1" applyFill="1" applyBorder="1" applyAlignment="1" applyProtection="1">
      <alignment horizontal="center" vertical="center"/>
    </xf>
    <xf numFmtId="0" fontId="31" fillId="14" borderId="5" xfId="0" applyFont="1" applyFill="1" applyBorder="1" applyAlignment="1" applyProtection="1">
      <alignment horizontal="center" vertical="center"/>
    </xf>
    <xf numFmtId="0" fontId="36" fillId="0" borderId="0" xfId="0" applyFont="1" applyBorder="1" applyAlignment="1" applyProtection="1">
      <alignment vertical="top"/>
    </xf>
    <xf numFmtId="0" fontId="18" fillId="0" borderId="14" xfId="0" applyFont="1" applyBorder="1" applyAlignment="1" applyProtection="1">
      <alignment vertical="top"/>
    </xf>
    <xf numFmtId="0" fontId="34" fillId="0" borderId="47" xfId="0" applyNumberFormat="1" applyFont="1" applyBorder="1" applyAlignment="1" applyProtection="1">
      <alignment horizontal="left" indent="1"/>
    </xf>
    <xf numFmtId="0" fontId="31" fillId="0" borderId="51" xfId="0" applyFont="1" applyBorder="1" applyProtection="1"/>
    <xf numFmtId="0" fontId="36" fillId="0" borderId="0" xfId="0" applyFont="1" applyBorder="1" applyAlignment="1" applyProtection="1">
      <alignment horizontal="left" vertical="top"/>
    </xf>
    <xf numFmtId="0" fontId="31" fillId="0" borderId="14" xfId="0" applyFont="1" applyBorder="1" applyProtection="1"/>
    <xf numFmtId="0" fontId="23" fillId="14" borderId="0" xfId="0" applyFont="1" applyFill="1" applyProtection="1"/>
    <xf numFmtId="0" fontId="31" fillId="15" borderId="13" xfId="0" applyFont="1" applyFill="1" applyBorder="1" applyAlignment="1" applyProtection="1">
      <alignment horizontal="center" vertical="center"/>
    </xf>
    <xf numFmtId="0" fontId="31" fillId="15" borderId="0" xfId="0" applyFont="1" applyFill="1" applyBorder="1" applyAlignment="1" applyProtection="1">
      <alignment horizontal="center" vertical="center"/>
    </xf>
    <xf numFmtId="0" fontId="31" fillId="15" borderId="14" xfId="0" applyFont="1" applyFill="1" applyBorder="1" applyAlignment="1" applyProtection="1">
      <alignment horizontal="center" vertical="center"/>
    </xf>
    <xf numFmtId="0" fontId="31" fillId="14" borderId="0" xfId="0" applyFont="1" applyFill="1" applyBorder="1" applyAlignment="1" applyProtection="1">
      <alignment horizontal="center" vertical="center"/>
    </xf>
    <xf numFmtId="170" fontId="31" fillId="14" borderId="47" xfId="0" applyNumberFormat="1" applyFont="1" applyFill="1" applyBorder="1" applyAlignment="1" applyProtection="1">
      <alignment horizontal="center" vertical="center"/>
      <protection locked="0"/>
    </xf>
    <xf numFmtId="168" fontId="23" fillId="14" borderId="14" xfId="0" applyNumberFormat="1" applyFont="1" applyFill="1" applyBorder="1" applyAlignment="1" applyProtection="1">
      <alignment horizontal="left" vertical="center" indent="1"/>
    </xf>
    <xf numFmtId="0" fontId="23" fillId="14" borderId="0" xfId="0" applyFont="1" applyFill="1" applyBorder="1" applyAlignment="1" applyProtection="1">
      <alignment horizontal="center" vertical="center"/>
    </xf>
    <xf numFmtId="0" fontId="23" fillId="15" borderId="15" xfId="0" applyFont="1" applyFill="1" applyBorder="1" applyAlignment="1" applyProtection="1">
      <alignment horizontal="center" vertical="center"/>
    </xf>
    <xf numFmtId="0" fontId="23" fillId="15" borderId="47" xfId="0" applyFont="1" applyFill="1" applyBorder="1" applyAlignment="1" applyProtection="1">
      <alignment horizontal="center" vertical="center"/>
    </xf>
    <xf numFmtId="0" fontId="23" fillId="15" borderId="51" xfId="0" applyFont="1" applyFill="1" applyBorder="1" applyAlignment="1" applyProtection="1">
      <alignment horizontal="center" vertical="center"/>
    </xf>
    <xf numFmtId="0" fontId="23" fillId="14" borderId="47" xfId="0" applyFont="1" applyFill="1" applyBorder="1" applyProtection="1"/>
    <xf numFmtId="0" fontId="36" fillId="14" borderId="47" xfId="0" applyFont="1" applyFill="1" applyBorder="1" applyAlignment="1" applyProtection="1">
      <alignment horizontal="center" vertical="top"/>
    </xf>
    <xf numFmtId="0" fontId="23" fillId="14" borderId="51" xfId="0" applyFont="1" applyFill="1" applyBorder="1" applyProtection="1"/>
    <xf numFmtId="0" fontId="36" fillId="0" borderId="47" xfId="0" applyFont="1" applyBorder="1" applyAlignment="1" applyProtection="1">
      <alignment vertical="top"/>
    </xf>
    <xf numFmtId="0" fontId="23" fillId="0" borderId="51" xfId="0" applyFont="1" applyBorder="1" applyAlignment="1" applyProtection="1">
      <alignment vertical="center" wrapText="1"/>
    </xf>
    <xf numFmtId="0" fontId="21" fillId="0" borderId="16" xfId="0" applyFont="1" applyBorder="1" applyAlignment="1" applyProtection="1">
      <alignment horizontal="center" vertical="center" wrapText="1"/>
    </xf>
    <xf numFmtId="38" fontId="22" fillId="4" borderId="16" xfId="0" applyNumberFormat="1" applyFont="1" applyFill="1" applyBorder="1" applyAlignment="1" applyProtection="1"/>
    <xf numFmtId="0" fontId="20" fillId="16" borderId="8" xfId="0" applyFont="1" applyFill="1" applyBorder="1" applyAlignment="1" applyProtection="1">
      <alignment horizontal="left" vertical="center"/>
    </xf>
    <xf numFmtId="0" fontId="21" fillId="16" borderId="16" xfId="0" applyFont="1" applyFill="1" applyBorder="1" applyAlignment="1" applyProtection="1">
      <alignment horizontal="center" vertical="center" wrapText="1"/>
    </xf>
    <xf numFmtId="38" fontId="21" fillId="16" borderId="16" xfId="0" applyNumberFormat="1" applyFont="1" applyFill="1" applyBorder="1" applyAlignment="1" applyProtection="1">
      <alignment vertical="center"/>
    </xf>
    <xf numFmtId="38" fontId="21" fillId="16" borderId="9" xfId="0" applyNumberFormat="1" applyFont="1" applyFill="1" applyBorder="1" applyAlignment="1" applyProtection="1">
      <alignment vertical="center"/>
    </xf>
    <xf numFmtId="38" fontId="22" fillId="16" borderId="9" xfId="0" applyNumberFormat="1" applyFont="1" applyFill="1" applyBorder="1" applyAlignment="1" applyProtection="1">
      <alignment vertical="center"/>
    </xf>
    <xf numFmtId="0" fontId="20" fillId="2" borderId="8" xfId="0" applyFont="1" applyFill="1" applyBorder="1" applyAlignment="1" applyProtection="1">
      <alignment vertical="center" wrapText="1"/>
    </xf>
    <xf numFmtId="0" fontId="21" fillId="2" borderId="16" xfId="0" applyFont="1" applyFill="1" applyBorder="1" applyAlignment="1" applyProtection="1">
      <alignment horizontal="center" vertical="center" wrapText="1"/>
    </xf>
    <xf numFmtId="38" fontId="22" fillId="4" borderId="9" xfId="0" applyNumberFormat="1" applyFont="1" applyFill="1" applyBorder="1" applyAlignment="1" applyProtection="1">
      <alignment vertical="center"/>
    </xf>
    <xf numFmtId="38" fontId="22" fillId="0" borderId="16" xfId="0" applyNumberFormat="1" applyFont="1" applyBorder="1" applyAlignment="1" applyProtection="1">
      <alignment vertical="center"/>
      <protection locked="0"/>
    </xf>
    <xf numFmtId="38" fontId="22" fillId="4" borderId="16" xfId="0" applyNumberFormat="1" applyFont="1" applyFill="1" applyBorder="1" applyAlignment="1" applyProtection="1">
      <alignment vertical="center"/>
    </xf>
    <xf numFmtId="38" fontId="22" fillId="3" borderId="16" xfId="0" applyNumberFormat="1" applyFont="1" applyFill="1" applyBorder="1" applyAlignment="1" applyProtection="1"/>
    <xf numFmtId="38" fontId="22" fillId="0" borderId="16" xfId="0" applyNumberFormat="1" applyFont="1" applyBorder="1" applyAlignment="1" applyProtection="1">
      <protection locked="0"/>
    </xf>
    <xf numFmtId="38" fontId="22" fillId="4" borderId="3" xfId="0" applyNumberFormat="1" applyFont="1" applyFill="1" applyBorder="1" applyAlignment="1" applyProtection="1">
      <alignment vertical="center"/>
    </xf>
    <xf numFmtId="38" fontId="22" fillId="4" borderId="21" xfId="0" applyNumberFormat="1" applyFont="1" applyFill="1" applyBorder="1" applyAlignment="1" applyProtection="1">
      <alignment vertical="center"/>
    </xf>
    <xf numFmtId="0" fontId="20" fillId="16" borderId="15" xfId="0" applyFont="1" applyFill="1" applyBorder="1" applyAlignment="1" applyProtection="1">
      <alignment horizontal="left" vertical="center"/>
    </xf>
    <xf numFmtId="0" fontId="21" fillId="16" borderId="4" xfId="0" applyFont="1" applyFill="1" applyBorder="1" applyAlignment="1" applyProtection="1">
      <alignment horizontal="center" vertical="center" wrapText="1"/>
    </xf>
    <xf numFmtId="38" fontId="18" fillId="16" borderId="9" xfId="0" applyNumberFormat="1" applyFont="1" applyFill="1" applyBorder="1" applyAlignment="1" applyProtection="1">
      <alignment vertical="center"/>
    </xf>
    <xf numFmtId="38" fontId="21" fillId="3" borderId="9" xfId="0" applyNumberFormat="1" applyFont="1" applyFill="1" applyBorder="1" applyAlignment="1" applyProtection="1">
      <alignment vertical="center"/>
    </xf>
    <xf numFmtId="38" fontId="22" fillId="3" borderId="9" xfId="0" applyNumberFormat="1" applyFont="1" applyFill="1" applyBorder="1" applyAlignment="1" applyProtection="1">
      <alignment vertical="center"/>
    </xf>
    <xf numFmtId="38" fontId="22" fillId="4" borderId="11" xfId="0" applyNumberFormat="1" applyFont="1" applyFill="1" applyBorder="1" applyAlignment="1" applyProtection="1"/>
    <xf numFmtId="38" fontId="22" fillId="4" borderId="21" xfId="0" applyNumberFormat="1" applyFont="1" applyFill="1" applyBorder="1" applyAlignment="1" applyProtection="1"/>
    <xf numFmtId="0" fontId="31" fillId="16" borderId="17" xfId="0" applyFont="1" applyFill="1" applyBorder="1" applyAlignment="1">
      <alignment horizontal="left" vertical="center"/>
    </xf>
    <xf numFmtId="38" fontId="22" fillId="16" borderId="9" xfId="0" applyNumberFormat="1" applyFont="1" applyFill="1" applyBorder="1" applyAlignment="1" applyProtection="1"/>
    <xf numFmtId="0" fontId="20" fillId="2" borderId="8" xfId="0" applyFont="1" applyFill="1" applyBorder="1" applyAlignment="1" applyProtection="1">
      <alignment horizontal="left" vertical="center"/>
    </xf>
    <xf numFmtId="0" fontId="20" fillId="2" borderId="17" xfId="0" applyFont="1" applyFill="1" applyBorder="1" applyAlignment="1" applyProtection="1">
      <alignment vertical="center"/>
    </xf>
    <xf numFmtId="38" fontId="22" fillId="0" borderId="21" xfId="0" applyNumberFormat="1" applyFont="1" applyFill="1" applyBorder="1" applyAlignment="1" applyProtection="1">
      <alignment vertical="center"/>
      <protection locked="0"/>
    </xf>
    <xf numFmtId="172" fontId="20" fillId="2" borderId="8" xfId="0" applyNumberFormat="1" applyFont="1" applyFill="1" applyBorder="1" applyAlignment="1" applyProtection="1">
      <alignment horizontal="left" vertical="center"/>
    </xf>
    <xf numFmtId="38" fontId="22" fillId="4" borderId="11" xfId="0" applyNumberFormat="1" applyFont="1" applyFill="1" applyBorder="1" applyAlignment="1" applyProtection="1">
      <alignment vertical="center"/>
    </xf>
    <xf numFmtId="38" fontId="22" fillId="0" borderId="11" xfId="0" applyNumberFormat="1" applyFont="1" applyFill="1" applyBorder="1" applyAlignment="1" applyProtection="1">
      <alignment vertical="center"/>
      <protection locked="0"/>
    </xf>
    <xf numFmtId="38" fontId="22" fillId="4" borderId="25" xfId="0" applyNumberFormat="1" applyFont="1" applyFill="1" applyBorder="1" applyAlignment="1" applyProtection="1">
      <alignment vertical="center"/>
    </xf>
    <xf numFmtId="38" fontId="22" fillId="4" borderId="25" xfId="0" applyNumberFormat="1" applyFont="1" applyFill="1" applyBorder="1" applyAlignment="1" applyProtection="1"/>
    <xf numFmtId="0" fontId="23" fillId="0" borderId="0" xfId="0" applyFont="1" applyAlignment="1" applyProtection="1">
      <alignment vertical="top"/>
    </xf>
    <xf numFmtId="0" fontId="23" fillId="0" borderId="0" xfId="0" applyFont="1" applyAlignment="1" applyProtection="1">
      <alignment vertical="center"/>
    </xf>
    <xf numFmtId="38" fontId="23" fillId="0" borderId="0" xfId="0" applyNumberFormat="1" applyFont="1" applyAlignment="1" applyProtection="1">
      <alignment vertical="center"/>
    </xf>
    <xf numFmtId="0" fontId="23" fillId="0" borderId="0" xfId="0" applyFont="1" applyAlignment="1" applyProtection="1">
      <alignment horizontal="left"/>
    </xf>
    <xf numFmtId="0" fontId="20" fillId="0" borderId="16" xfId="0" applyFont="1" applyBorder="1" applyAlignment="1" applyProtection="1">
      <alignment horizontal="center" vertical="center" wrapText="1"/>
    </xf>
    <xf numFmtId="0" fontId="20" fillId="0" borderId="16" xfId="0" applyFont="1" applyFill="1" applyBorder="1" applyAlignment="1" applyProtection="1">
      <alignment horizontal="center" vertical="center" wrapText="1"/>
    </xf>
    <xf numFmtId="0" fontId="49" fillId="0" borderId="47" xfId="0" applyFont="1" applyBorder="1" applyAlignment="1" applyProtection="1">
      <alignment horizontal="left" indent="1"/>
    </xf>
    <xf numFmtId="0" fontId="23" fillId="0" borderId="51" xfId="0" applyFont="1" applyFill="1" applyBorder="1" applyAlignment="1" applyProtection="1">
      <alignment horizontal="center" vertical="center"/>
    </xf>
    <xf numFmtId="0" fontId="18" fillId="0" borderId="0" xfId="0" applyFont="1"/>
    <xf numFmtId="0" fontId="50" fillId="0" borderId="0" xfId="0" applyFont="1" applyBorder="1" applyAlignment="1">
      <alignment horizontal="center" vertical="center"/>
    </xf>
    <xf numFmtId="0" fontId="26" fillId="0" borderId="0" xfId="0" applyFont="1" applyBorder="1" applyAlignment="1">
      <alignment horizontal="center" vertical="center"/>
    </xf>
    <xf numFmtId="166" fontId="31" fillId="0" borderId="80" xfId="0" applyNumberFormat="1" applyFont="1" applyBorder="1" applyAlignment="1">
      <alignment horizontal="center" vertical="center"/>
    </xf>
    <xf numFmtId="0" fontId="34" fillId="0" borderId="80" xfId="0" applyFont="1" applyBorder="1" applyAlignment="1">
      <alignment horizontal="left" vertical="center"/>
    </xf>
    <xf numFmtId="0" fontId="36" fillId="0" borderId="0" xfId="0" applyFont="1" applyBorder="1" applyAlignment="1">
      <alignment horizontal="left" vertical="center" wrapText="1"/>
    </xf>
    <xf numFmtId="0" fontId="18" fillId="0" borderId="0" xfId="0" applyFont="1" applyAlignment="1">
      <alignment horizontal="left" vertical="center"/>
    </xf>
    <xf numFmtId="166" fontId="18" fillId="0" borderId="0" xfId="0" applyNumberFormat="1" applyFont="1" applyBorder="1"/>
    <xf numFmtId="0" fontId="40" fillId="0" borderId="47" xfId="1" applyFont="1" applyBorder="1" applyAlignment="1" applyProtection="1">
      <alignment horizontal="center" vertical="top"/>
    </xf>
    <xf numFmtId="166" fontId="18" fillId="0" borderId="67" xfId="0" applyNumberFormat="1" applyFont="1" applyBorder="1"/>
    <xf numFmtId="0" fontId="23" fillId="0" borderId="5" xfId="0" applyFont="1" applyBorder="1"/>
    <xf numFmtId="166" fontId="21" fillId="0" borderId="0" xfId="0" applyNumberFormat="1" applyFont="1"/>
    <xf numFmtId="0" fontId="28" fillId="0" borderId="0" xfId="0" applyFont="1"/>
    <xf numFmtId="166" fontId="18" fillId="0" borderId="0" xfId="0" applyNumberFormat="1" applyFont="1"/>
    <xf numFmtId="0" fontId="22" fillId="0" borderId="0" xfId="0" applyFont="1" applyAlignment="1" applyProtection="1">
      <alignment horizontal="left" vertical="center" wrapText="1"/>
      <protection locked="0"/>
    </xf>
    <xf numFmtId="0" fontId="23" fillId="0" borderId="0" xfId="0" applyFont="1" applyAlignment="1" applyProtection="1">
      <alignment horizontal="left" vertical="center" wrapText="1"/>
      <protection locked="0"/>
    </xf>
    <xf numFmtId="0" fontId="22" fillId="0" borderId="0" xfId="0" applyFont="1" applyAlignment="1" applyProtection="1">
      <alignment horizontal="left" vertical="center"/>
      <protection locked="0"/>
    </xf>
    <xf numFmtId="0" fontId="23" fillId="0" borderId="0" xfId="0" applyFont="1" applyProtection="1">
      <protection locked="0"/>
    </xf>
    <xf numFmtId="49" fontId="20" fillId="0" borderId="0" xfId="0" applyNumberFormat="1" applyFont="1" applyAlignment="1">
      <alignment horizontal="left" indent="2"/>
    </xf>
    <xf numFmtId="38" fontId="23" fillId="0" borderId="0" xfId="0" applyNumberFormat="1" applyFont="1"/>
    <xf numFmtId="0" fontId="23" fillId="0" borderId="0" xfId="0" applyFont="1" applyAlignment="1" applyProtection="1">
      <alignment horizontal="left" vertical="center"/>
      <protection locked="0"/>
    </xf>
    <xf numFmtId="49" fontId="20" fillId="0" borderId="0" xfId="0" applyNumberFormat="1" applyFont="1" applyAlignment="1" applyProtection="1">
      <alignment horizontal="left" indent="2"/>
      <protection locked="0"/>
    </xf>
    <xf numFmtId="0" fontId="51" fillId="0" borderId="0" xfId="0" applyFont="1" applyBorder="1" applyAlignment="1">
      <alignment horizontal="center" vertical="center"/>
    </xf>
    <xf numFmtId="0" fontId="32" fillId="0" borderId="0" xfId="0" applyFont="1"/>
    <xf numFmtId="0" fontId="32" fillId="0" borderId="0" xfId="0" applyFont="1" applyBorder="1" applyAlignment="1">
      <alignment horizontal="center" vertical="center"/>
    </xf>
    <xf numFmtId="0" fontId="23" fillId="0" borderId="0" xfId="0" applyNumberFormat="1" applyFont="1" applyAlignment="1">
      <alignment vertical="center"/>
    </xf>
    <xf numFmtId="0" fontId="35" fillId="0" borderId="0" xfId="0" applyNumberFormat="1" applyFont="1" applyAlignment="1">
      <alignment horizontal="centerContinuous" vertical="center"/>
    </xf>
    <xf numFmtId="0" fontId="34" fillId="0" borderId="0" xfId="0" applyNumberFormat="1" applyFont="1" applyBorder="1" applyAlignment="1">
      <alignment vertical="center"/>
    </xf>
    <xf numFmtId="0" fontId="38" fillId="0" borderId="0" xfId="0" applyNumberFormat="1" applyFont="1" applyBorder="1" applyAlignment="1">
      <alignment vertical="center"/>
    </xf>
    <xf numFmtId="0" fontId="38" fillId="0" borderId="0" xfId="0" applyNumberFormat="1" applyFont="1" applyAlignment="1">
      <alignment vertical="center"/>
    </xf>
    <xf numFmtId="0" fontId="38" fillId="0" borderId="0" xfId="0" applyNumberFormat="1" applyFont="1" applyAlignment="1">
      <alignment horizontal="center" vertical="center"/>
    </xf>
    <xf numFmtId="0" fontId="34" fillId="0" borderId="0" xfId="0" applyNumberFormat="1" applyFont="1" applyBorder="1" applyAlignment="1">
      <alignment horizontal="left" vertical="center"/>
    </xf>
    <xf numFmtId="0" fontId="53" fillId="0" borderId="0" xfId="0" applyNumberFormat="1" applyFont="1" applyBorder="1" applyAlignment="1">
      <alignment vertical="center"/>
    </xf>
    <xf numFmtId="0" fontId="36" fillId="0" borderId="0" xfId="0" applyNumberFormat="1" applyFont="1" applyBorder="1" applyAlignment="1">
      <alignment vertical="center"/>
    </xf>
    <xf numFmtId="0" fontId="34" fillId="0" borderId="0" xfId="0" applyNumberFormat="1" applyFont="1" applyAlignment="1">
      <alignment horizontal="center" vertical="center"/>
    </xf>
    <xf numFmtId="0" fontId="38" fillId="0" borderId="0" xfId="0" applyNumberFormat="1" applyFont="1" applyBorder="1" applyAlignment="1">
      <alignment horizontal="left" vertical="center"/>
    </xf>
    <xf numFmtId="0" fontId="38" fillId="0" borderId="0" xfId="0" applyFont="1" applyAlignment="1">
      <alignment horizontal="left" vertical="center"/>
    </xf>
    <xf numFmtId="0" fontId="36" fillId="0" borderId="0" xfId="0" applyNumberFormat="1" applyFont="1" applyAlignment="1">
      <alignment vertical="center"/>
    </xf>
    <xf numFmtId="0" fontId="18" fillId="0" borderId="0" xfId="0" applyNumberFormat="1" applyFont="1" applyAlignment="1">
      <alignment horizontal="center" vertical="center"/>
    </xf>
    <xf numFmtId="0" fontId="18" fillId="0" borderId="31" xfId="0" applyNumberFormat="1" applyFont="1" applyBorder="1" applyAlignment="1">
      <alignment horizontal="center" vertical="center"/>
    </xf>
    <xf numFmtId="0" fontId="18" fillId="0" borderId="32" xfId="0" applyNumberFormat="1" applyFont="1" applyBorder="1" applyAlignment="1">
      <alignment horizontal="right"/>
    </xf>
    <xf numFmtId="0" fontId="23" fillId="0" borderId="34" xfId="0" applyNumberFormat="1" applyFont="1" applyBorder="1" applyAlignment="1">
      <alignment vertical="center"/>
    </xf>
    <xf numFmtId="0" fontId="18" fillId="0" borderId="0" xfId="0" applyNumberFormat="1" applyFont="1" applyBorder="1" applyAlignment="1">
      <alignment horizontal="right"/>
    </xf>
    <xf numFmtId="0" fontId="23" fillId="0" borderId="37" xfId="0" applyNumberFormat="1" applyFont="1" applyBorder="1" applyAlignment="1">
      <alignment vertical="center"/>
    </xf>
    <xf numFmtId="0" fontId="23" fillId="0" borderId="38" xfId="0" applyNumberFormat="1" applyFont="1" applyBorder="1" applyAlignment="1">
      <alignment vertical="center"/>
    </xf>
    <xf numFmtId="0" fontId="23" fillId="0" borderId="39" xfId="0" applyNumberFormat="1" applyFont="1" applyBorder="1" applyAlignment="1">
      <alignment vertical="center"/>
    </xf>
    <xf numFmtId="0" fontId="23" fillId="0" borderId="31" xfId="0" applyNumberFormat="1" applyFont="1" applyBorder="1" applyAlignment="1">
      <alignment vertical="center"/>
    </xf>
    <xf numFmtId="0" fontId="23" fillId="0" borderId="32" xfId="0" applyNumberFormat="1" applyFont="1" applyBorder="1" applyAlignment="1">
      <alignment vertical="center"/>
    </xf>
    <xf numFmtId="0" fontId="23" fillId="0" borderId="43" xfId="0" applyNumberFormat="1" applyFont="1" applyBorder="1" applyAlignment="1">
      <alignment vertical="center"/>
    </xf>
    <xf numFmtId="0" fontId="22" fillId="0" borderId="31" xfId="0" applyNumberFormat="1" applyFont="1" applyFill="1" applyBorder="1" applyAlignment="1">
      <alignment vertical="center"/>
    </xf>
    <xf numFmtId="0" fontId="22" fillId="0" borderId="32" xfId="0" applyNumberFormat="1" applyFont="1" applyFill="1" applyBorder="1" applyAlignment="1">
      <alignment vertical="center"/>
    </xf>
    <xf numFmtId="0" fontId="22" fillId="0" borderId="36" xfId="0" applyNumberFormat="1" applyFont="1" applyFill="1" applyBorder="1" applyAlignment="1">
      <alignment horizontal="center" vertical="center"/>
    </xf>
    <xf numFmtId="0" fontId="22" fillId="0" borderId="33" xfId="0" applyNumberFormat="1" applyFont="1" applyFill="1" applyBorder="1" applyAlignment="1">
      <alignment vertical="center"/>
    </xf>
    <xf numFmtId="0" fontId="20" fillId="0" borderId="36" xfId="0" applyNumberFormat="1" applyFont="1" applyBorder="1" applyAlignment="1">
      <alignment horizontal="center" vertical="center"/>
    </xf>
    <xf numFmtId="0" fontId="20" fillId="0" borderId="33" xfId="0" applyNumberFormat="1" applyFont="1" applyBorder="1" applyAlignment="1">
      <alignment horizontal="center" vertical="center"/>
    </xf>
    <xf numFmtId="0" fontId="22" fillId="0" borderId="33" xfId="0" applyNumberFormat="1" applyFont="1" applyBorder="1" applyAlignment="1">
      <alignment horizontal="center" vertical="center"/>
    </xf>
    <xf numFmtId="0" fontId="22" fillId="0" borderId="0" xfId="0" applyNumberFormat="1" applyFont="1" applyAlignment="1">
      <alignment vertical="center"/>
    </xf>
    <xf numFmtId="0" fontId="20" fillId="0" borderId="40" xfId="0" applyNumberFormat="1" applyFont="1" applyBorder="1" applyAlignment="1">
      <alignment horizontal="center" vertical="center" wrapText="1"/>
    </xf>
    <xf numFmtId="0" fontId="20" fillId="0" borderId="40" xfId="0" applyNumberFormat="1" applyFont="1" applyBorder="1" applyAlignment="1">
      <alignment horizontal="center" vertical="center"/>
    </xf>
    <xf numFmtId="0" fontId="23" fillId="0" borderId="41" xfId="0" applyNumberFormat="1" applyFont="1" applyBorder="1" applyAlignment="1">
      <alignment vertical="center"/>
    </xf>
    <xf numFmtId="166" fontId="18" fillId="0" borderId="42" xfId="0" applyNumberFormat="1" applyFont="1" applyBorder="1" applyAlignment="1">
      <alignment horizontal="right" vertical="center"/>
    </xf>
    <xf numFmtId="38" fontId="22" fillId="0" borderId="2" xfId="0" applyNumberFormat="1" applyFont="1" applyFill="1" applyBorder="1" applyAlignment="1" applyProtection="1">
      <alignment vertical="center"/>
      <protection locked="0"/>
    </xf>
    <xf numFmtId="38" fontId="22" fillId="3" borderId="2" xfId="0" applyNumberFormat="1" applyFont="1" applyFill="1" applyBorder="1" applyAlignment="1">
      <alignment vertical="center"/>
    </xf>
    <xf numFmtId="38" fontId="22" fillId="4" borderId="2" xfId="0" applyNumberFormat="1" applyFont="1" applyFill="1" applyBorder="1" applyAlignment="1">
      <alignment vertical="center"/>
    </xf>
    <xf numFmtId="38" fontId="22" fillId="4" borderId="2" xfId="0" applyNumberFormat="1" applyFont="1" applyFill="1" applyBorder="1" applyAlignment="1" applyProtection="1">
      <alignment vertical="center"/>
    </xf>
    <xf numFmtId="166" fontId="18" fillId="0" borderId="42" xfId="0" applyNumberFormat="1" applyFont="1" applyBorder="1" applyAlignment="1">
      <alignment horizontal="right" vertical="top"/>
    </xf>
    <xf numFmtId="38" fontId="22" fillId="6" borderId="2" xfId="0" applyNumberFormat="1" applyFont="1" applyFill="1" applyBorder="1" applyAlignment="1" applyProtection="1">
      <alignment vertical="center"/>
      <protection locked="0"/>
    </xf>
    <xf numFmtId="38" fontId="22" fillId="0" borderId="2" xfId="0" applyNumberFormat="1" applyFont="1" applyBorder="1" applyAlignment="1" applyProtection="1">
      <alignment vertical="center"/>
      <protection locked="0"/>
    </xf>
    <xf numFmtId="166" fontId="21" fillId="0" borderId="42" xfId="0" applyNumberFormat="1" applyFont="1" applyBorder="1" applyAlignment="1">
      <alignment horizontal="right" vertical="center"/>
    </xf>
    <xf numFmtId="38" fontId="22" fillId="4" borderId="53" xfId="0" applyNumberFormat="1" applyFont="1" applyFill="1" applyBorder="1" applyAlignment="1">
      <alignment vertical="center"/>
    </xf>
    <xf numFmtId="166" fontId="21" fillId="0" borderId="42" xfId="0" applyNumberFormat="1" applyFont="1" applyBorder="1" applyAlignment="1">
      <alignment horizontal="right" vertical="top"/>
    </xf>
    <xf numFmtId="0" fontId="22" fillId="3" borderId="40" xfId="0" applyNumberFormat="1" applyFont="1" applyFill="1" applyBorder="1" applyAlignment="1">
      <alignment vertical="center"/>
    </xf>
    <xf numFmtId="9" fontId="22" fillId="4" borderId="40" xfId="0" applyNumberFormat="1" applyFont="1" applyFill="1" applyBorder="1" applyAlignment="1">
      <alignment horizontal="center" vertical="center"/>
    </xf>
    <xf numFmtId="0" fontId="23" fillId="0" borderId="0" xfId="0" applyNumberFormat="1" applyFont="1" applyAlignment="1">
      <alignment horizontal="right" vertical="center"/>
    </xf>
    <xf numFmtId="0" fontId="23" fillId="0" borderId="0" xfId="0" applyNumberFormat="1" applyFont="1" applyAlignment="1">
      <alignment horizontal="left" vertical="center"/>
    </xf>
    <xf numFmtId="0" fontId="22" fillId="0" borderId="42" xfId="0" applyNumberFormat="1" applyFont="1" applyBorder="1" applyAlignment="1">
      <alignment horizontal="left" vertical="center" wrapText="1"/>
    </xf>
    <xf numFmtId="0" fontId="22" fillId="0" borderId="2" xfId="0" applyNumberFormat="1" applyFont="1" applyBorder="1" applyAlignment="1">
      <alignment horizontal="center" vertical="center"/>
    </xf>
    <xf numFmtId="0" fontId="22" fillId="0" borderId="2" xfId="0" applyNumberFormat="1" applyFont="1" applyBorder="1" applyAlignment="1">
      <alignment horizontal="center" vertical="top"/>
    </xf>
    <xf numFmtId="0" fontId="20" fillId="0" borderId="42" xfId="0" applyNumberFormat="1" applyFont="1" applyBorder="1" applyAlignment="1">
      <alignment horizontal="left" vertical="center" wrapText="1" indent="2"/>
    </xf>
    <xf numFmtId="0" fontId="22" fillId="0" borderId="43" xfId="0" applyNumberFormat="1" applyFont="1" applyBorder="1" applyAlignment="1">
      <alignment horizontal="center" vertical="center"/>
    </xf>
    <xf numFmtId="0" fontId="55" fillId="0" borderId="0" xfId="1" applyFont="1" applyBorder="1" applyAlignment="1" applyProtection="1">
      <alignment horizontal="left" vertical="top"/>
    </xf>
    <xf numFmtId="0" fontId="36" fillId="0" borderId="0" xfId="0" applyFont="1" applyAlignment="1">
      <alignment horizontal="left" vertical="top"/>
    </xf>
    <xf numFmtId="0" fontId="36" fillId="0" borderId="111" xfId="0" applyFont="1" applyBorder="1" applyAlignment="1">
      <alignment horizontal="left" vertical="top"/>
    </xf>
    <xf numFmtId="0" fontId="39" fillId="0" borderId="0" xfId="0" applyFont="1" applyBorder="1" applyAlignment="1">
      <alignment horizontal="left" vertical="center"/>
    </xf>
    <xf numFmtId="0" fontId="38" fillId="0" borderId="0" xfId="0" applyFont="1" applyBorder="1" applyAlignment="1">
      <alignment horizontal="center" vertical="center"/>
    </xf>
    <xf numFmtId="0" fontId="22" fillId="0" borderId="112" xfId="0" applyFont="1" applyBorder="1"/>
    <xf numFmtId="0" fontId="31" fillId="0" borderId="0" xfId="0" applyFont="1" applyBorder="1" applyAlignment="1">
      <alignment horizontal="center" vertical="center" wrapText="1"/>
    </xf>
    <xf numFmtId="0" fontId="31" fillId="0" borderId="0" xfId="0" applyFont="1" applyBorder="1"/>
    <xf numFmtId="0" fontId="22" fillId="0" borderId="40" xfId="0" applyFont="1" applyBorder="1" applyAlignment="1" applyProtection="1">
      <alignment horizontal="left" vertical="center" wrapText="1"/>
      <protection locked="0"/>
    </xf>
    <xf numFmtId="38" fontId="22" fillId="0" borderId="40" xfId="0" applyNumberFormat="1" applyFont="1" applyBorder="1" applyAlignment="1" applyProtection="1">
      <alignment horizontal="right" vertical="center"/>
      <protection locked="0"/>
    </xf>
    <xf numFmtId="0" fontId="22" fillId="0" borderId="2" xfId="0" applyFont="1" applyBorder="1" applyAlignment="1" applyProtection="1">
      <alignment horizontal="left" vertical="center" wrapText="1"/>
      <protection locked="0"/>
    </xf>
    <xf numFmtId="38" fontId="22" fillId="0" borderId="2" xfId="0" applyNumberFormat="1" applyFont="1" applyBorder="1" applyAlignment="1" applyProtection="1">
      <alignment horizontal="right" vertical="center"/>
      <protection locked="0"/>
    </xf>
    <xf numFmtId="0" fontId="22" fillId="0" borderId="2" xfId="0" applyFont="1" applyBorder="1" applyAlignment="1" applyProtection="1">
      <alignment horizontal="left" vertical="top" wrapText="1"/>
      <protection locked="0"/>
    </xf>
    <xf numFmtId="38" fontId="22" fillId="0" borderId="2" xfId="0" applyNumberFormat="1" applyFont="1" applyBorder="1" applyAlignment="1" applyProtection="1">
      <alignment horizontal="left" vertical="center" wrapText="1"/>
      <protection locked="0"/>
    </xf>
    <xf numFmtId="0" fontId="22" fillId="0" borderId="2" xfId="0" applyNumberFormat="1" applyFont="1" applyBorder="1" applyAlignment="1" applyProtection="1">
      <alignment horizontal="left" vertical="center" wrapText="1"/>
      <protection locked="0"/>
    </xf>
    <xf numFmtId="0" fontId="22" fillId="0" borderId="2" xfId="0" applyNumberFormat="1" applyFont="1" applyBorder="1" applyAlignment="1" applyProtection="1">
      <alignment horizontal="right" vertical="center"/>
      <protection locked="0"/>
    </xf>
    <xf numFmtId="0" fontId="22" fillId="0" borderId="0" xfId="0" applyNumberFormat="1" applyFont="1" applyBorder="1" applyAlignment="1">
      <alignment horizontal="left" vertical="center" wrapText="1"/>
    </xf>
    <xf numFmtId="0" fontId="22" fillId="0" borderId="0" xfId="0" applyFont="1" applyBorder="1" applyAlignment="1">
      <alignment wrapText="1"/>
    </xf>
    <xf numFmtId="0" fontId="20" fillId="0" borderId="55" xfId="0" applyFont="1" applyBorder="1" applyAlignment="1">
      <alignment horizontal="center" vertical="center" wrapText="1"/>
    </xf>
    <xf numFmtId="166" fontId="23" fillId="0" borderId="15" xfId="0" applyNumberFormat="1" applyFont="1" applyFill="1" applyBorder="1" applyAlignment="1">
      <alignment horizontal="left" vertical="center"/>
    </xf>
    <xf numFmtId="0" fontId="31" fillId="0" borderId="47" xfId="0" applyFont="1" applyFill="1" applyBorder="1" applyAlignment="1">
      <alignment horizontal="left" vertical="center"/>
    </xf>
    <xf numFmtId="0" fontId="52" fillId="0" borderId="4" xfId="0" applyFont="1" applyFill="1" applyBorder="1" applyAlignment="1">
      <alignment horizontal="center" vertical="center" wrapText="1"/>
    </xf>
    <xf numFmtId="166" fontId="23" fillId="0" borderId="8" xfId="0" applyNumberFormat="1" applyFont="1" applyFill="1" applyBorder="1" applyAlignment="1">
      <alignment horizontal="left" vertical="center"/>
    </xf>
    <xf numFmtId="0" fontId="31" fillId="0" borderId="27" xfId="0" applyFont="1" applyFill="1" applyBorder="1" applyAlignment="1">
      <alignment horizontal="left" vertical="center"/>
    </xf>
    <xf numFmtId="0" fontId="52" fillId="0" borderId="16" xfId="0" applyFont="1" applyBorder="1" applyAlignment="1">
      <alignment horizontal="center" vertical="center" wrapText="1"/>
    </xf>
    <xf numFmtId="166" fontId="31" fillId="7" borderId="8" xfId="0" applyNumberFormat="1" applyFont="1" applyFill="1" applyBorder="1" applyAlignment="1">
      <alignment horizontal="right" vertical="center"/>
    </xf>
    <xf numFmtId="0" fontId="20" fillId="7" borderId="27" xfId="0" applyFont="1" applyFill="1" applyBorder="1" applyAlignment="1">
      <alignment vertical="center"/>
    </xf>
    <xf numFmtId="0" fontId="22" fillId="7" borderId="16" xfId="0" applyFont="1" applyFill="1" applyBorder="1" applyAlignment="1">
      <alignment vertical="center"/>
    </xf>
    <xf numFmtId="166" fontId="22" fillId="0" borderId="52" xfId="0" applyNumberFormat="1" applyFont="1" applyBorder="1" applyAlignment="1">
      <alignment horizontal="left" vertical="center"/>
    </xf>
    <xf numFmtId="0" fontId="22" fillId="0" borderId="5" xfId="0" applyFont="1" applyBorder="1" applyAlignment="1">
      <alignment horizontal="left" vertical="center" indent="1"/>
    </xf>
    <xf numFmtId="0" fontId="57" fillId="0" borderId="35" xfId="0" applyFont="1" applyBorder="1" applyAlignment="1">
      <alignment horizontal="center" vertical="center" wrapText="1"/>
    </xf>
    <xf numFmtId="166" fontId="31" fillId="7" borderId="8" xfId="0" applyNumberFormat="1" applyFont="1" applyFill="1" applyBorder="1" applyAlignment="1">
      <alignment vertical="center"/>
    </xf>
    <xf numFmtId="166" fontId="22" fillId="0" borderId="8" xfId="0" applyNumberFormat="1" applyFont="1" applyBorder="1" applyAlignment="1">
      <alignment horizontal="left" vertical="center"/>
    </xf>
    <xf numFmtId="0" fontId="22" fillId="0" borderId="27" xfId="0" applyFont="1" applyBorder="1" applyAlignment="1">
      <alignment horizontal="left" vertical="center" wrapText="1" indent="1"/>
    </xf>
    <xf numFmtId="0" fontId="57" fillId="0" borderId="16" xfId="0" applyFont="1" applyBorder="1" applyAlignment="1">
      <alignment horizontal="center" vertical="center"/>
    </xf>
    <xf numFmtId="166" fontId="22" fillId="0" borderId="15" xfId="0" applyNumberFormat="1" applyFont="1" applyBorder="1" applyAlignment="1">
      <alignment horizontal="left" vertical="center"/>
    </xf>
    <xf numFmtId="0" fontId="22" fillId="0" borderId="47" xfId="0" applyFont="1" applyBorder="1" applyAlignment="1">
      <alignment horizontal="left" vertical="center" wrapText="1" indent="1"/>
    </xf>
    <xf numFmtId="166" fontId="31" fillId="7" borderId="15" xfId="0" applyNumberFormat="1" applyFont="1" applyFill="1" applyBorder="1" applyAlignment="1">
      <alignment horizontal="right" vertical="top"/>
    </xf>
    <xf numFmtId="166" fontId="22" fillId="0" borderId="8" xfId="0" applyNumberFormat="1" applyFont="1" applyBorder="1" applyAlignment="1">
      <alignment horizontal="right" vertical="center" readingOrder="1"/>
    </xf>
    <xf numFmtId="166" fontId="31" fillId="7" borderId="15" xfId="0" applyNumberFormat="1" applyFont="1" applyFill="1" applyBorder="1" applyAlignment="1">
      <alignment horizontal="left" vertical="top"/>
    </xf>
    <xf numFmtId="0" fontId="22" fillId="0" borderId="27" xfId="0" applyFont="1" applyBorder="1" applyAlignment="1">
      <alignment horizontal="left" vertical="center" indent="1"/>
    </xf>
    <xf numFmtId="166" fontId="23" fillId="0" borderId="0" xfId="0" applyNumberFormat="1" applyFont="1" applyAlignment="1">
      <alignment horizontal="left" vertical="center"/>
    </xf>
    <xf numFmtId="0" fontId="23" fillId="0" borderId="0" xfId="0" applyFont="1" applyBorder="1" applyAlignment="1">
      <alignment horizontal="left" vertical="center" indent="1"/>
    </xf>
    <xf numFmtId="0" fontId="23" fillId="0" borderId="0" xfId="0" applyFont="1" applyBorder="1" applyAlignment="1">
      <alignment vertical="center"/>
    </xf>
    <xf numFmtId="0" fontId="62" fillId="0" borderId="0" xfId="0" applyFont="1" applyAlignment="1">
      <alignment horizontal="left" vertical="center" indent="1"/>
    </xf>
    <xf numFmtId="0" fontId="23" fillId="0" borderId="44" xfId="0" applyFont="1" applyBorder="1"/>
    <xf numFmtId="0" fontId="31" fillId="0" borderId="46" xfId="0" applyFont="1" applyBorder="1"/>
    <xf numFmtId="0" fontId="24" fillId="0" borderId="0" xfId="34" applyFont="1" applyAlignment="1">
      <alignment horizontal="right" vertical="top"/>
    </xf>
    <xf numFmtId="0" fontId="18" fillId="0" borderId="0" xfId="34" applyFont="1" applyAlignment="1">
      <alignment wrapText="1"/>
    </xf>
    <xf numFmtId="0" fontId="18" fillId="0" borderId="0" xfId="34" applyFont="1"/>
    <xf numFmtId="0" fontId="23" fillId="0" borderId="0" xfId="0" applyFont="1" applyAlignment="1">
      <alignment vertical="top"/>
    </xf>
    <xf numFmtId="0" fontId="24" fillId="0" borderId="0" xfId="0" applyFont="1" applyAlignment="1">
      <alignment horizontal="right" vertical="top"/>
    </xf>
    <xf numFmtId="0" fontId="18" fillId="0" borderId="0" xfId="0" applyFont="1" applyAlignment="1">
      <alignment horizontal="left" wrapText="1"/>
    </xf>
    <xf numFmtId="0" fontId="24" fillId="0" borderId="0" xfId="34" applyFont="1" applyBorder="1" applyAlignment="1">
      <alignment horizontal="right" vertical="top"/>
    </xf>
    <xf numFmtId="166" fontId="43" fillId="0" borderId="0" xfId="34" applyNumberFormat="1" applyFont="1" applyAlignment="1">
      <alignment horizontal="right" vertical="top"/>
    </xf>
    <xf numFmtId="0" fontId="23" fillId="0" borderId="0" xfId="0" applyFont="1" applyAlignment="1">
      <alignment horizontal="right"/>
    </xf>
    <xf numFmtId="0" fontId="18" fillId="0" borderId="0" xfId="0" applyFont="1" applyAlignment="1">
      <alignment horizontal="left"/>
    </xf>
    <xf numFmtId="0" fontId="24" fillId="0" borderId="0" xfId="0" applyNumberFormat="1" applyFont="1" applyAlignment="1">
      <alignment horizontal="right" vertical="top"/>
    </xf>
    <xf numFmtId="166" fontId="43" fillId="0" borderId="0" xfId="34" applyNumberFormat="1" applyFont="1" applyAlignment="1">
      <alignment horizontal="right" vertical="center"/>
    </xf>
    <xf numFmtId="0" fontId="43" fillId="0" borderId="0" xfId="34" applyNumberFormat="1" applyFont="1" applyAlignment="1">
      <alignment horizontal="right" vertical="top"/>
    </xf>
    <xf numFmtId="38" fontId="18" fillId="0" borderId="0" xfId="0" applyNumberFormat="1" applyFont="1"/>
    <xf numFmtId="0" fontId="43" fillId="0" borderId="0" xfId="34" applyNumberFormat="1" applyFont="1" applyAlignment="1">
      <alignment horizontal="right" vertical="center"/>
    </xf>
    <xf numFmtId="0" fontId="18" fillId="0" borderId="0" xfId="34" applyFont="1" applyAlignment="1">
      <alignment horizontal="left" vertical="center" wrapText="1"/>
    </xf>
    <xf numFmtId="0" fontId="43" fillId="0" borderId="0" xfId="34" applyNumberFormat="1" applyFont="1" applyAlignment="1">
      <alignment horizontal="right" vertical="top" shrinkToFit="1"/>
    </xf>
    <xf numFmtId="0" fontId="24" fillId="0" borderId="0" xfId="34" applyFont="1" applyAlignment="1">
      <alignment horizontal="right"/>
    </xf>
    <xf numFmtId="0" fontId="18" fillId="0" borderId="0" xfId="34" applyFont="1" applyAlignment="1"/>
    <xf numFmtId="0" fontId="24" fillId="0" borderId="0" xfId="0" applyFont="1" applyAlignment="1"/>
    <xf numFmtId="49" fontId="18" fillId="0" borderId="0" xfId="51" applyNumberFormat="1" applyFont="1" applyAlignment="1">
      <alignment horizontal="left" vertical="center"/>
    </xf>
    <xf numFmtId="49" fontId="24" fillId="0" borderId="0" xfId="51" applyNumberFormat="1" applyFont="1" applyAlignment="1">
      <alignment horizontal="right" vertical="top"/>
    </xf>
    <xf numFmtId="0" fontId="18" fillId="0" borderId="0" xfId="51" applyFont="1" applyAlignment="1">
      <alignment vertical="center" wrapText="1"/>
    </xf>
    <xf numFmtId="0" fontId="18" fillId="0" borderId="0" xfId="51" applyFont="1" applyAlignment="1">
      <alignment horizontal="left" vertical="center" wrapText="1"/>
    </xf>
    <xf numFmtId="49" fontId="24" fillId="0" borderId="0" xfId="51" applyNumberFormat="1" applyFont="1" applyAlignment="1">
      <alignment vertical="top"/>
    </xf>
    <xf numFmtId="0" fontId="18" fillId="0" borderId="0" xfId="51" applyFont="1" applyAlignment="1">
      <alignment vertical="center"/>
    </xf>
    <xf numFmtId="0" fontId="24" fillId="0" borderId="0" xfId="0" applyFont="1" applyAlignment="1">
      <alignment vertical="top"/>
    </xf>
    <xf numFmtId="0" fontId="18" fillId="0" borderId="0" xfId="0" applyFont="1" applyAlignment="1">
      <alignment wrapText="1"/>
    </xf>
    <xf numFmtId="0" fontId="24" fillId="0" borderId="0" xfId="36" applyFont="1" applyAlignment="1">
      <alignment horizontal="right" vertical="top"/>
    </xf>
    <xf numFmtId="0" fontId="18" fillId="0" borderId="0" xfId="36" applyFont="1" applyAlignment="1">
      <alignment vertical="center" wrapText="1"/>
    </xf>
    <xf numFmtId="0" fontId="24" fillId="0" borderId="0" xfId="36" applyFont="1" applyAlignment="1">
      <alignment vertical="center"/>
    </xf>
    <xf numFmtId="0" fontId="18" fillId="0" borderId="0" xfId="36" applyFont="1" applyAlignment="1">
      <alignment vertical="center"/>
    </xf>
    <xf numFmtId="0" fontId="18" fillId="0" borderId="0" xfId="0" applyFont="1" applyAlignment="1">
      <alignment horizontal="left" vertical="top" wrapText="1"/>
    </xf>
    <xf numFmtId="0" fontId="18" fillId="0" borderId="0" xfId="0" applyFont="1" applyAlignment="1"/>
    <xf numFmtId="166" fontId="22" fillId="2" borderId="82" xfId="0" applyNumberFormat="1" applyFont="1" applyFill="1" applyBorder="1" applyAlignment="1">
      <alignment horizontal="left" vertical="center"/>
    </xf>
    <xf numFmtId="0" fontId="20" fillId="2" borderId="83" xfId="0" applyFont="1" applyFill="1" applyBorder="1" applyAlignment="1">
      <alignment horizontal="center" vertical="center"/>
    </xf>
    <xf numFmtId="0" fontId="20" fillId="2" borderId="84" xfId="0" applyFont="1" applyFill="1" applyBorder="1" applyAlignment="1">
      <alignment horizontal="center" vertical="center"/>
    </xf>
    <xf numFmtId="0" fontId="22" fillId="0" borderId="0" xfId="0" applyFont="1" applyAlignment="1">
      <alignment vertical="center"/>
    </xf>
    <xf numFmtId="49" fontId="18" fillId="0" borderId="8" xfId="9" applyNumberFormat="1" applyFont="1" applyFill="1" applyBorder="1" applyAlignment="1">
      <alignment horizontal="left" vertical="center" wrapText="1" indent="1"/>
    </xf>
    <xf numFmtId="49" fontId="18" fillId="0" borderId="16" xfId="9" applyNumberFormat="1" applyFont="1" applyFill="1" applyBorder="1" applyAlignment="1">
      <alignment horizontal="center" vertical="center"/>
    </xf>
    <xf numFmtId="0" fontId="19" fillId="0" borderId="0" xfId="51" applyFont="1" applyFill="1"/>
    <xf numFmtId="49" fontId="18" fillId="0" borderId="8" xfId="29" applyNumberFormat="1" applyFont="1" applyFill="1" applyBorder="1" applyAlignment="1">
      <alignment horizontal="left" vertical="center" indent="1"/>
    </xf>
    <xf numFmtId="0" fontId="5" fillId="0" borderId="0" xfId="1" applyAlignment="1" applyProtection="1"/>
    <xf numFmtId="49" fontId="20" fillId="11" borderId="8" xfId="33" applyNumberFormat="1" applyFont="1" applyFill="1" applyBorder="1" applyAlignment="1">
      <alignment horizontal="center" vertical="center"/>
    </xf>
    <xf numFmtId="0" fontId="21" fillId="0" borderId="0" xfId="0" applyFont="1" applyProtection="1"/>
    <xf numFmtId="0" fontId="0" fillId="0" borderId="0" xfId="0" applyAlignment="1">
      <alignment horizontal="left"/>
    </xf>
    <xf numFmtId="0" fontId="32" fillId="15" borderId="0" xfId="0" applyFont="1" applyFill="1" applyAlignment="1">
      <alignment horizontal="left"/>
    </xf>
    <xf numFmtId="0" fontId="18" fillId="15" borderId="0" xfId="0" applyFont="1" applyFill="1" applyAlignment="1">
      <alignment horizontal="left"/>
    </xf>
    <xf numFmtId="166" fontId="31" fillId="15" borderId="0" xfId="0" applyNumberFormat="1" applyFont="1" applyFill="1" applyBorder="1" applyAlignment="1">
      <alignment horizontal="left" vertical="center"/>
    </xf>
    <xf numFmtId="0" fontId="1" fillId="0" borderId="0" xfId="0" applyFont="1" applyAlignment="1">
      <alignment horizontal="left" wrapText="1"/>
    </xf>
    <xf numFmtId="0" fontId="34" fillId="0" borderId="0" xfId="0" applyFont="1" applyBorder="1" applyAlignment="1">
      <alignment horizontal="left" vertical="center"/>
    </xf>
    <xf numFmtId="0" fontId="21" fillId="15" borderId="0" xfId="0" applyFont="1" applyFill="1" applyBorder="1" applyAlignment="1">
      <alignment horizontal="left"/>
    </xf>
    <xf numFmtId="166" fontId="21" fillId="15" borderId="0" xfId="0" applyNumberFormat="1" applyFont="1" applyFill="1" applyAlignment="1">
      <alignment horizontal="left" wrapText="1"/>
    </xf>
    <xf numFmtId="0" fontId="0" fillId="15" borderId="0" xfId="0" applyFill="1" applyAlignment="1">
      <alignment horizontal="left"/>
    </xf>
    <xf numFmtId="0" fontId="72" fillId="0" borderId="122" xfId="0" applyFont="1" applyBorder="1" applyAlignment="1">
      <alignment horizontal="left" vertical="center" wrapText="1"/>
    </xf>
    <xf numFmtId="0" fontId="0" fillId="18" borderId="122" xfId="0" applyFill="1" applyBorder="1" applyAlignment="1">
      <alignment horizontal="left"/>
    </xf>
    <xf numFmtId="0" fontId="72" fillId="0" borderId="121" xfId="0" applyFont="1" applyBorder="1" applyAlignment="1">
      <alignment horizontal="left" vertical="center" wrapText="1"/>
    </xf>
    <xf numFmtId="0" fontId="0" fillId="18" borderId="121" xfId="0" applyFill="1" applyBorder="1" applyAlignment="1">
      <alignment horizontal="left"/>
    </xf>
    <xf numFmtId="0" fontId="72" fillId="0" borderId="123" xfId="0" applyFont="1" applyBorder="1" applyAlignment="1">
      <alignment horizontal="left" vertical="center" wrapText="1"/>
    </xf>
    <xf numFmtId="0" fontId="0" fillId="18" borderId="123" xfId="0" applyFill="1" applyBorder="1" applyAlignment="1">
      <alignment horizontal="left"/>
    </xf>
    <xf numFmtId="0" fontId="73" fillId="0" borderId="121" xfId="0" applyFont="1" applyBorder="1" applyAlignment="1">
      <alignment horizontal="left" vertical="center" wrapText="1"/>
    </xf>
    <xf numFmtId="0" fontId="74" fillId="17" borderId="121" xfId="0" applyFont="1" applyFill="1" applyBorder="1" applyAlignment="1">
      <alignment wrapText="1"/>
    </xf>
    <xf numFmtId="166" fontId="21" fillId="15" borderId="0" xfId="0" applyNumberFormat="1" applyFont="1" applyFill="1" applyBorder="1" applyAlignment="1">
      <alignment horizontal="left" wrapText="1"/>
    </xf>
    <xf numFmtId="0" fontId="74" fillId="17" borderId="0" xfId="0" applyFont="1" applyFill="1" applyAlignment="1">
      <alignment wrapText="1"/>
    </xf>
    <xf numFmtId="0" fontId="1" fillId="0" borderId="0" xfId="0" applyFont="1" applyAlignment="1">
      <alignment horizontal="left"/>
    </xf>
    <xf numFmtId="0" fontId="72" fillId="19" borderId="124" xfId="0" applyFont="1" applyFill="1" applyBorder="1" applyAlignment="1">
      <alignment horizontal="left" vertical="center" wrapText="1"/>
    </xf>
    <xf numFmtId="0" fontId="72" fillId="19" borderId="125" xfId="0" applyFont="1" applyFill="1" applyBorder="1" applyAlignment="1">
      <alignment horizontal="left" vertical="center" wrapText="1"/>
    </xf>
    <xf numFmtId="0" fontId="72" fillId="19" borderId="126" xfId="0" applyFont="1" applyFill="1" applyBorder="1" applyAlignment="1">
      <alignment horizontal="left" vertical="center" wrapText="1"/>
    </xf>
    <xf numFmtId="0" fontId="1" fillId="0" borderId="0" xfId="0" applyFont="1" applyAlignment="1">
      <alignment horizontal="left" vertical="center" wrapText="1"/>
    </xf>
    <xf numFmtId="0" fontId="0" fillId="18" borderId="127" xfId="0" applyFill="1" applyBorder="1" applyAlignment="1">
      <alignment horizontal="left"/>
    </xf>
    <xf numFmtId="0" fontId="1" fillId="18" borderId="121" xfId="0" applyFont="1" applyFill="1" applyBorder="1" applyAlignment="1">
      <alignment horizontal="left"/>
    </xf>
    <xf numFmtId="0" fontId="0" fillId="10" borderId="121" xfId="0" applyFill="1" applyBorder="1" applyAlignment="1">
      <alignment horizontal="left"/>
    </xf>
    <xf numFmtId="0" fontId="77" fillId="0" borderId="0" xfId="0" applyFont="1" applyAlignment="1">
      <alignment horizontal="left" wrapText="1"/>
    </xf>
    <xf numFmtId="0" fontId="74" fillId="0" borderId="121" xfId="0" applyFont="1" applyBorder="1" applyAlignment="1">
      <alignment horizontal="left" vertical="center" wrapText="1"/>
    </xf>
    <xf numFmtId="0" fontId="77" fillId="0" borderId="0" xfId="0" applyFont="1" applyAlignment="1">
      <alignment horizontal="left"/>
    </xf>
    <xf numFmtId="0" fontId="72" fillId="0" borderId="128" xfId="0" applyFont="1" applyBorder="1" applyAlignment="1">
      <alignment horizontal="center" vertical="center" wrapText="1"/>
    </xf>
    <xf numFmtId="44" fontId="72" fillId="0" borderId="128" xfId="53" applyFont="1" applyBorder="1" applyAlignment="1">
      <alignment horizontal="left" vertical="center" wrapText="1"/>
    </xf>
    <xf numFmtId="0" fontId="72" fillId="0" borderId="129" xfId="0" applyFont="1" applyBorder="1" applyAlignment="1">
      <alignment horizontal="left" vertical="center" wrapText="1"/>
    </xf>
    <xf numFmtId="0" fontId="1" fillId="18" borderId="127" xfId="0" applyFont="1" applyFill="1" applyBorder="1" applyAlignment="1">
      <alignment horizontal="left"/>
    </xf>
    <xf numFmtId="0" fontId="72" fillId="0" borderId="121" xfId="0" applyFont="1" applyBorder="1" applyAlignment="1">
      <alignment horizontal="left" vertical="center"/>
    </xf>
    <xf numFmtId="0" fontId="0" fillId="10" borderId="122" xfId="0" applyFill="1" applyBorder="1" applyAlignment="1">
      <alignment horizontal="left"/>
    </xf>
    <xf numFmtId="0" fontId="72" fillId="0" borderId="0" xfId="0" applyFont="1" applyAlignment="1">
      <alignment horizontal="left" vertical="center"/>
    </xf>
    <xf numFmtId="0" fontId="20" fillId="0" borderId="0" xfId="0" applyFont="1" applyAlignment="1" applyProtection="1">
      <alignment horizontal="center" vertical="center"/>
    </xf>
    <xf numFmtId="0" fontId="22" fillId="0" borderId="0" xfId="0" applyFont="1" applyAlignment="1" applyProtection="1">
      <alignment horizontal="center" vertical="center"/>
    </xf>
    <xf numFmtId="0" fontId="30" fillId="0" borderId="0" xfId="0" applyFont="1" applyAlignment="1" applyProtection="1">
      <alignment horizontal="center" vertical="center"/>
    </xf>
    <xf numFmtId="0" fontId="23" fillId="0" borderId="72" xfId="0" applyFont="1" applyBorder="1" applyAlignment="1" applyProtection="1">
      <alignment horizontal="center"/>
      <protection locked="0"/>
    </xf>
    <xf numFmtId="38" fontId="29" fillId="0" borderId="88" xfId="0" applyNumberFormat="1" applyFont="1" applyFill="1" applyBorder="1" applyAlignment="1" applyProtection="1">
      <alignment horizontal="left" vertical="center" wrapText="1" indent="1"/>
    </xf>
    <xf numFmtId="0" fontId="18" fillId="0" borderId="87" xfId="0" applyFont="1" applyBorder="1" applyAlignment="1" applyProtection="1">
      <alignment horizontal="left" vertical="center" wrapText="1" indent="1"/>
    </xf>
    <xf numFmtId="0" fontId="18" fillId="0" borderId="89" xfId="0" applyFont="1" applyBorder="1" applyAlignment="1" applyProtection="1">
      <alignment horizontal="left" vertical="center" wrapText="1" indent="1"/>
    </xf>
    <xf numFmtId="0" fontId="18" fillId="0" borderId="90" xfId="0" applyFont="1" applyBorder="1" applyAlignment="1" applyProtection="1">
      <alignment horizontal="left" vertical="center" wrapText="1" indent="1"/>
    </xf>
    <xf numFmtId="0" fontId="18" fillId="0" borderId="0" xfId="0" applyFont="1" applyAlignment="1" applyProtection="1">
      <alignment horizontal="left" vertical="center" wrapText="1" indent="1"/>
    </xf>
    <xf numFmtId="0" fontId="18" fillId="0" borderId="91" xfId="0" applyFont="1" applyBorder="1" applyAlignment="1" applyProtection="1">
      <alignment horizontal="left" vertical="center" wrapText="1" indent="1"/>
    </xf>
    <xf numFmtId="0" fontId="18" fillId="0" borderId="92" xfId="0" applyFont="1" applyBorder="1" applyAlignment="1" applyProtection="1">
      <alignment horizontal="left" vertical="center" wrapText="1" indent="1"/>
    </xf>
    <xf numFmtId="0" fontId="18" fillId="0" borderId="86" xfId="0" applyFont="1" applyBorder="1" applyAlignment="1" applyProtection="1">
      <alignment horizontal="left" vertical="center" wrapText="1" indent="1"/>
    </xf>
    <xf numFmtId="0" fontId="18" fillId="0" borderId="93" xfId="0" applyFont="1" applyBorder="1" applyAlignment="1" applyProtection="1">
      <alignment horizontal="left" vertical="center" wrapText="1" indent="1"/>
    </xf>
    <xf numFmtId="0" fontId="23" fillId="0" borderId="72" xfId="0" applyFont="1" applyBorder="1" applyAlignment="1" applyProtection="1">
      <alignment horizontal="center" vertical="center"/>
      <protection locked="0"/>
    </xf>
    <xf numFmtId="169" fontId="23" fillId="0" borderId="73" xfId="0" applyNumberFormat="1" applyFont="1" applyBorder="1" applyAlignment="1" applyProtection="1">
      <alignment horizontal="center"/>
      <protection locked="0"/>
    </xf>
    <xf numFmtId="49" fontId="30" fillId="0" borderId="0" xfId="0" applyNumberFormat="1" applyFont="1" applyAlignment="1" applyProtection="1">
      <alignment horizontal="center" vertical="center"/>
    </xf>
    <xf numFmtId="49" fontId="32" fillId="0" borderId="0" xfId="0" applyNumberFormat="1" applyFont="1" applyAlignment="1" applyProtection="1">
      <alignment horizontal="center" vertical="center"/>
    </xf>
    <xf numFmtId="49" fontId="22" fillId="0" borderId="72" xfId="0" applyNumberFormat="1" applyFont="1" applyBorder="1" applyAlignment="1" applyProtection="1">
      <alignment horizontal="center"/>
      <protection locked="0"/>
    </xf>
    <xf numFmtId="0" fontId="22" fillId="0" borderId="8" xfId="0" applyFont="1" applyBorder="1" applyAlignment="1" applyProtection="1">
      <alignment horizontal="center" vertical="center"/>
    </xf>
    <xf numFmtId="0" fontId="23" fillId="0" borderId="27" xfId="0" applyFont="1" applyBorder="1" applyAlignment="1" applyProtection="1">
      <alignment horizontal="center" vertical="center"/>
    </xf>
    <xf numFmtId="0" fontId="23" fillId="0" borderId="17" xfId="0" applyFont="1" applyBorder="1" applyAlignment="1" applyProtection="1">
      <alignment horizontal="center" vertical="center"/>
    </xf>
    <xf numFmtId="0" fontId="23" fillId="0" borderId="8" xfId="0" applyFont="1" applyBorder="1" applyAlignment="1" applyProtection="1">
      <alignment horizontal="left" vertical="center"/>
      <protection locked="0"/>
    </xf>
    <xf numFmtId="0" fontId="23" fillId="0" borderId="27" xfId="0" applyFont="1" applyBorder="1" applyAlignment="1" applyProtection="1">
      <alignment horizontal="left" vertical="center"/>
      <protection locked="0"/>
    </xf>
    <xf numFmtId="0" fontId="23" fillId="0" borderId="17" xfId="0" applyFont="1" applyBorder="1" applyAlignment="1" applyProtection="1">
      <alignment horizontal="left" vertical="center"/>
      <protection locked="0"/>
    </xf>
    <xf numFmtId="49" fontId="36" fillId="0" borderId="67" xfId="0" applyNumberFormat="1" applyFont="1" applyBorder="1" applyAlignment="1" applyProtection="1">
      <alignment horizontal="center" vertical="top"/>
    </xf>
    <xf numFmtId="0" fontId="23" fillId="0" borderId="47" xfId="0" applyFont="1" applyBorder="1" applyAlignment="1" applyProtection="1">
      <alignment horizontal="center"/>
      <protection locked="0"/>
    </xf>
    <xf numFmtId="168" fontId="23" fillId="0" borderId="47" xfId="0" applyNumberFormat="1" applyFont="1" applyBorder="1" applyAlignment="1" applyProtection="1">
      <alignment horizontal="center"/>
      <protection locked="0"/>
    </xf>
    <xf numFmtId="0" fontId="22" fillId="0" borderId="72" xfId="0" applyFont="1" applyBorder="1" applyAlignment="1" applyProtection="1">
      <alignment horizontal="center"/>
    </xf>
    <xf numFmtId="0" fontId="23" fillId="0" borderId="72" xfId="0" applyFont="1" applyBorder="1" applyAlignment="1" applyProtection="1">
      <alignment horizontal="center"/>
    </xf>
    <xf numFmtId="167" fontId="23" fillId="0" borderId="47" xfId="0" applyNumberFormat="1" applyFont="1" applyBorder="1" applyAlignment="1" applyProtection="1">
      <alignment horizontal="center"/>
    </xf>
    <xf numFmtId="0" fontId="23" fillId="0" borderId="47" xfId="0" applyFont="1" applyBorder="1" applyAlignment="1" applyProtection="1"/>
    <xf numFmtId="168" fontId="23" fillId="0" borderId="73" xfId="0" applyNumberFormat="1" applyFont="1" applyBorder="1" applyAlignment="1" applyProtection="1">
      <alignment horizontal="center"/>
      <protection locked="0"/>
    </xf>
    <xf numFmtId="0" fontId="23" fillId="0" borderId="73" xfId="0" applyFont="1" applyBorder="1" applyAlignment="1" applyProtection="1">
      <alignment horizontal="center"/>
      <protection locked="0"/>
    </xf>
    <xf numFmtId="38" fontId="37" fillId="0" borderId="0" xfId="0" applyNumberFormat="1" applyFont="1" applyBorder="1" applyAlignment="1" applyProtection="1">
      <alignment horizontal="center" vertical="center" wrapText="1"/>
    </xf>
    <xf numFmtId="0" fontId="23" fillId="0" borderId="47" xfId="0" applyFont="1" applyBorder="1" applyAlignment="1" applyProtection="1">
      <alignment horizontal="center" vertical="center"/>
      <protection locked="0"/>
    </xf>
    <xf numFmtId="0" fontId="23" fillId="0" borderId="118" xfId="0" applyFont="1" applyBorder="1" applyAlignment="1" applyProtection="1">
      <alignment horizontal="center"/>
    </xf>
    <xf numFmtId="0" fontId="18" fillId="0" borderId="0" xfId="0" applyFont="1" applyBorder="1" applyAlignment="1" applyProtection="1">
      <alignment horizontal="left" vertical="center" wrapText="1"/>
    </xf>
    <xf numFmtId="0" fontId="18" fillId="0" borderId="0" xfId="0" applyFont="1" applyProtection="1"/>
    <xf numFmtId="0" fontId="22" fillId="0" borderId="8" xfId="0" applyFont="1" applyBorder="1" applyAlignment="1" applyProtection="1">
      <protection locked="0"/>
    </xf>
    <xf numFmtId="0" fontId="23" fillId="0" borderId="27" xfId="0" applyFont="1" applyBorder="1" applyAlignment="1" applyProtection="1">
      <protection locked="0"/>
    </xf>
    <xf numFmtId="0" fontId="23" fillId="0" borderId="17" xfId="0" applyFont="1" applyBorder="1" applyAlignment="1" applyProtection="1">
      <protection locked="0"/>
    </xf>
    <xf numFmtId="0" fontId="21" fillId="4" borderId="30" xfId="34" applyFont="1" applyFill="1" applyBorder="1" applyAlignment="1">
      <alignment horizontal="left" vertical="center" wrapText="1" indent="2"/>
    </xf>
    <xf numFmtId="0" fontId="23" fillId="4" borderId="54" xfId="0" applyFont="1" applyFill="1" applyBorder="1"/>
    <xf numFmtId="0" fontId="20" fillId="4" borderId="26" xfId="34" applyFont="1" applyFill="1" applyBorder="1" applyAlignment="1" applyProtection="1">
      <alignment horizontal="left" vertical="center" wrapText="1"/>
    </xf>
    <xf numFmtId="0" fontId="22" fillId="4" borderId="71" xfId="0" applyFont="1" applyFill="1" applyBorder="1" applyAlignment="1">
      <alignment horizontal="left"/>
    </xf>
    <xf numFmtId="0" fontId="21" fillId="4" borderId="26" xfId="33" applyFont="1" applyFill="1" applyBorder="1" applyAlignment="1">
      <alignment horizontal="left" vertical="top" wrapText="1" indent="2"/>
    </xf>
    <xf numFmtId="0" fontId="23" fillId="4" borderId="71" xfId="0" applyFont="1" applyFill="1" applyBorder="1"/>
    <xf numFmtId="0" fontId="21" fillId="4" borderId="26" xfId="34" applyFont="1" applyFill="1" applyBorder="1" applyAlignment="1">
      <alignment horizontal="left" vertical="center" wrapText="1" indent="2"/>
    </xf>
    <xf numFmtId="49" fontId="20" fillId="12" borderId="15" xfId="21" applyNumberFormat="1" applyFont="1" applyFill="1" applyBorder="1" applyAlignment="1">
      <alignment horizontal="left" vertical="center" wrapText="1"/>
    </xf>
    <xf numFmtId="0" fontId="22" fillId="12" borderId="51" xfId="0" applyFont="1" applyFill="1" applyBorder="1" applyAlignment="1">
      <alignment horizontal="left" vertical="center" wrapText="1"/>
    </xf>
    <xf numFmtId="49" fontId="21" fillId="4" borderId="30" xfId="21" applyNumberFormat="1" applyFont="1" applyFill="1" applyBorder="1" applyAlignment="1">
      <alignment horizontal="left" vertical="center" wrapText="1" indent="2"/>
    </xf>
    <xf numFmtId="0" fontId="23" fillId="4" borderId="54" xfId="0" applyFont="1" applyFill="1" applyBorder="1" applyAlignment="1">
      <alignment horizontal="left" vertical="center" wrapText="1"/>
    </xf>
    <xf numFmtId="0" fontId="20" fillId="12" borderId="15" xfId="0" applyFont="1" applyFill="1" applyBorder="1" applyAlignment="1">
      <alignment vertical="center" wrapText="1"/>
    </xf>
    <xf numFmtId="0" fontId="22" fillId="12" borderId="51" xfId="0" applyFont="1" applyFill="1" applyBorder="1" applyAlignment="1">
      <alignment vertical="center" wrapText="1"/>
    </xf>
    <xf numFmtId="49" fontId="20" fillId="0" borderId="3" xfId="51" applyNumberFormat="1" applyFont="1" applyBorder="1" applyAlignment="1">
      <alignment horizontal="center" vertical="center" wrapText="1"/>
    </xf>
    <xf numFmtId="49" fontId="20" fillId="0" borderId="4" xfId="51" applyNumberFormat="1" applyFont="1" applyBorder="1" applyAlignment="1">
      <alignment horizontal="center" vertical="center" wrapText="1"/>
    </xf>
    <xf numFmtId="3" fontId="21" fillId="0" borderId="119" xfId="0" applyNumberFormat="1" applyFont="1" applyBorder="1" applyAlignment="1">
      <alignment horizontal="left" vertical="top" indent="3"/>
    </xf>
    <xf numFmtId="3" fontId="21" fillId="0" borderId="120" xfId="0" applyNumberFormat="1" applyFont="1" applyBorder="1" applyAlignment="1">
      <alignment horizontal="left" vertical="top" indent="3"/>
    </xf>
    <xf numFmtId="49" fontId="21" fillId="4" borderId="30" xfId="48" applyNumberFormat="1" applyFont="1" applyFill="1" applyBorder="1" applyAlignment="1">
      <alignment horizontal="left" vertical="center" wrapText="1" indent="3"/>
    </xf>
    <xf numFmtId="0" fontId="23" fillId="4" borderId="54" xfId="0" applyFont="1" applyFill="1" applyBorder="1" applyAlignment="1">
      <alignment horizontal="left" vertical="center" wrapText="1" indent="2"/>
    </xf>
    <xf numFmtId="49" fontId="21" fillId="4" borderId="30" xfId="45" applyNumberFormat="1" applyFont="1" applyFill="1" applyBorder="1" applyAlignment="1">
      <alignment horizontal="left" vertical="top" wrapText="1" indent="4"/>
    </xf>
    <xf numFmtId="0" fontId="23" fillId="4" borderId="54" xfId="0" applyFont="1" applyFill="1" applyBorder="1" applyAlignment="1">
      <alignment horizontal="left" vertical="top" wrapText="1" indent="3"/>
    </xf>
    <xf numFmtId="49" fontId="21" fillId="4" borderId="30" xfId="41" applyNumberFormat="1" applyFont="1" applyFill="1" applyBorder="1" applyAlignment="1">
      <alignment horizontal="left" vertical="center" wrapText="1" indent="3"/>
    </xf>
    <xf numFmtId="49" fontId="21" fillId="0" borderId="23" xfId="39" applyNumberFormat="1" applyFont="1" applyBorder="1" applyAlignment="1">
      <alignment horizontal="left" vertical="top" indent="4"/>
    </xf>
    <xf numFmtId="49" fontId="21" fillId="0" borderId="68" xfId="39" applyNumberFormat="1" applyFont="1" applyBorder="1" applyAlignment="1">
      <alignment horizontal="left" vertical="top" indent="4"/>
    </xf>
    <xf numFmtId="3" fontId="21" fillId="0" borderId="23" xfId="0" applyNumberFormat="1" applyFont="1" applyBorder="1" applyAlignment="1">
      <alignment horizontal="left" vertical="top" indent="4"/>
    </xf>
    <xf numFmtId="3" fontId="21" fillId="0" borderId="68" xfId="0" applyNumberFormat="1" applyFont="1" applyBorder="1" applyAlignment="1">
      <alignment horizontal="left" vertical="top" indent="4"/>
    </xf>
    <xf numFmtId="0" fontId="31" fillId="11" borderId="8" xfId="0" applyFont="1" applyFill="1" applyBorder="1" applyAlignment="1">
      <alignment horizontal="center" vertical="center"/>
    </xf>
    <xf numFmtId="0" fontId="31" fillId="11" borderId="27" xfId="0" applyFont="1" applyFill="1" applyBorder="1" applyAlignment="1">
      <alignment horizontal="center" vertical="center"/>
    </xf>
    <xf numFmtId="0" fontId="31" fillId="11" borderId="17" xfId="0" applyFont="1" applyFill="1" applyBorder="1" applyAlignment="1">
      <alignment horizontal="center" vertical="center"/>
    </xf>
    <xf numFmtId="0" fontId="23" fillId="0" borderId="0" xfId="0" applyFont="1" applyAlignment="1">
      <alignment wrapText="1"/>
    </xf>
    <xf numFmtId="0" fontId="48" fillId="0" borderId="94" xfId="0" applyNumberFormat="1" applyFont="1" applyBorder="1" applyAlignment="1">
      <alignment horizontal="left" vertical="center" wrapText="1" indent="1"/>
    </xf>
    <xf numFmtId="0" fontId="48" fillId="0" borderId="95" xfId="0" applyFont="1" applyBorder="1" applyAlignment="1">
      <alignment horizontal="left" wrapText="1" indent="1"/>
    </xf>
    <xf numFmtId="0" fontId="48" fillId="0" borderId="96" xfId="0" applyFont="1" applyBorder="1" applyAlignment="1">
      <alignment horizontal="left" wrapText="1" indent="1"/>
    </xf>
    <xf numFmtId="0" fontId="36" fillId="0" borderId="0" xfId="0" applyFont="1" applyBorder="1" applyAlignment="1">
      <alignment horizontal="left" vertical="top" wrapText="1" indent="1"/>
    </xf>
    <xf numFmtId="0" fontId="47" fillId="0" borderId="0" xfId="0" applyFont="1" applyBorder="1" applyAlignment="1">
      <alignment horizontal="left" wrapText="1" indent="1"/>
    </xf>
    <xf numFmtId="0" fontId="47" fillId="0" borderId="0" xfId="0" applyFont="1" applyAlignment="1">
      <alignment horizontal="left" wrapText="1" indent="1"/>
    </xf>
    <xf numFmtId="0" fontId="45" fillId="0" borderId="0" xfId="0" applyNumberFormat="1" applyFont="1" applyAlignment="1">
      <alignment horizontal="left" vertical="center" wrapText="1" indent="1"/>
    </xf>
    <xf numFmtId="0" fontId="47" fillId="0" borderId="0" xfId="0" applyFont="1" applyAlignment="1">
      <alignment horizontal="left" vertical="center" wrapText="1" indent="1"/>
    </xf>
    <xf numFmtId="0" fontId="36" fillId="0" borderId="0" xfId="0" applyNumberFormat="1" applyFont="1" applyAlignment="1">
      <alignment horizontal="left" vertical="center" wrapText="1" indent="1"/>
    </xf>
    <xf numFmtId="0" fontId="31" fillId="14" borderId="52" xfId="0" applyFont="1" applyFill="1" applyBorder="1" applyAlignment="1" applyProtection="1">
      <alignment horizontal="center" vertical="center"/>
    </xf>
    <xf numFmtId="0" fontId="23" fillId="14" borderId="5" xfId="0" applyFont="1" applyFill="1" applyBorder="1" applyAlignment="1">
      <alignment horizontal="center" vertical="center"/>
    </xf>
    <xf numFmtId="0" fontId="23" fillId="14" borderId="50" xfId="0" applyFont="1" applyFill="1" applyBorder="1" applyAlignment="1">
      <alignment horizontal="center" vertical="center"/>
    </xf>
    <xf numFmtId="0" fontId="47" fillId="14" borderId="13" xfId="0" applyFont="1" applyFill="1" applyBorder="1" applyAlignment="1" applyProtection="1">
      <alignment horizontal="right" vertical="center" indent="1"/>
    </xf>
    <xf numFmtId="0" fontId="23" fillId="14" borderId="0" xfId="0" applyFont="1" applyFill="1" applyAlignment="1">
      <alignment horizontal="right" vertical="center"/>
    </xf>
    <xf numFmtId="0" fontId="31" fillId="15" borderId="13" xfId="0" applyFont="1" applyFill="1" applyBorder="1" applyAlignment="1" applyProtection="1">
      <alignment horizontal="center" vertical="center"/>
    </xf>
    <xf numFmtId="0" fontId="23" fillId="15" borderId="0" xfId="0" applyFont="1" applyFill="1" applyBorder="1" applyAlignment="1" applyProtection="1">
      <alignment horizontal="center" vertical="center"/>
    </xf>
    <xf numFmtId="0" fontId="23" fillId="15" borderId="14" xfId="0" applyFont="1" applyFill="1" applyBorder="1" applyAlignment="1" applyProtection="1">
      <alignment horizontal="center" vertical="center"/>
    </xf>
    <xf numFmtId="0" fontId="31" fillId="15" borderId="13" xfId="0" applyFont="1" applyFill="1" applyBorder="1" applyAlignment="1" applyProtection="1">
      <alignment horizontal="center" vertical="center" wrapText="1"/>
    </xf>
    <xf numFmtId="0" fontId="23" fillId="15" borderId="0" xfId="0" applyFont="1" applyFill="1" applyBorder="1" applyAlignment="1" applyProtection="1">
      <alignment horizontal="center" vertical="center" wrapText="1"/>
    </xf>
    <xf numFmtId="0" fontId="23" fillId="15" borderId="14" xfId="0" applyFont="1" applyFill="1" applyBorder="1" applyAlignment="1" applyProtection="1">
      <alignment horizontal="center" vertical="center" wrapText="1"/>
    </xf>
    <xf numFmtId="0" fontId="31" fillId="15" borderId="0" xfId="0" applyFont="1" applyFill="1" applyBorder="1" applyAlignment="1" applyProtection="1">
      <alignment horizontal="center" vertical="center"/>
    </xf>
    <xf numFmtId="0" fontId="31" fillId="14" borderId="13" xfId="0" applyFont="1" applyFill="1" applyBorder="1" applyAlignment="1" applyProtection="1">
      <alignment horizontal="center" vertical="center" wrapText="1"/>
    </xf>
    <xf numFmtId="0" fontId="23" fillId="14" borderId="0" xfId="0" applyFont="1" applyFill="1" applyAlignment="1" applyProtection="1">
      <alignment horizontal="center" vertical="center" wrapText="1"/>
    </xf>
    <xf numFmtId="0" fontId="23" fillId="14" borderId="0" xfId="0" applyFont="1" applyFill="1" applyBorder="1" applyAlignment="1" applyProtection="1">
      <alignment horizontal="center" vertical="center" wrapText="1"/>
    </xf>
    <xf numFmtId="0" fontId="31" fillId="14" borderId="0" xfId="0" applyFont="1" applyFill="1" applyBorder="1" applyAlignment="1" applyProtection="1">
      <alignment horizontal="center" vertical="center"/>
    </xf>
    <xf numFmtId="0" fontId="23" fillId="14" borderId="0" xfId="0" applyFont="1" applyFill="1" applyAlignment="1" applyProtection="1">
      <alignment horizontal="center" vertical="center"/>
    </xf>
    <xf numFmtId="0" fontId="23" fillId="14" borderId="0" xfId="0" applyFont="1" applyFill="1" applyBorder="1" applyAlignment="1" applyProtection="1">
      <alignment horizontal="center" vertical="center"/>
    </xf>
    <xf numFmtId="0" fontId="31" fillId="14" borderId="13" xfId="0" applyFont="1" applyFill="1" applyBorder="1" applyAlignment="1" applyProtection="1">
      <alignment horizontal="center" vertical="center"/>
    </xf>
    <xf numFmtId="0" fontId="23" fillId="14" borderId="0" xfId="0" applyFont="1" applyFill="1" applyAlignment="1">
      <alignment horizontal="center" vertical="center"/>
    </xf>
    <xf numFmtId="0" fontId="23" fillId="14" borderId="14" xfId="0" applyFont="1" applyFill="1" applyBorder="1" applyAlignment="1">
      <alignment horizontal="center" vertical="center"/>
    </xf>
    <xf numFmtId="0" fontId="20" fillId="10" borderId="8" xfId="0" applyFont="1" applyFill="1" applyBorder="1" applyAlignment="1" applyProtection="1">
      <alignment horizontal="left" vertical="center" wrapText="1" indent="3"/>
    </xf>
    <xf numFmtId="0" fontId="22" fillId="10" borderId="17" xfId="0" applyFont="1" applyFill="1" applyBorder="1" applyAlignment="1" applyProtection="1">
      <alignment horizontal="left" vertical="center" wrapText="1" indent="3"/>
    </xf>
    <xf numFmtId="0" fontId="31" fillId="14" borderId="0" xfId="0" applyFont="1" applyFill="1" applyBorder="1" applyAlignment="1" applyProtection="1">
      <alignment horizontal="center" vertical="center" wrapText="1"/>
    </xf>
    <xf numFmtId="0" fontId="21" fillId="4" borderId="97" xfId="0" applyFont="1" applyFill="1" applyBorder="1" applyAlignment="1" applyProtection="1">
      <alignment horizontal="left" vertical="center" wrapText="1" indent="2"/>
    </xf>
    <xf numFmtId="0" fontId="21" fillId="4" borderId="98" xfId="0" applyFont="1" applyFill="1" applyBorder="1" applyAlignment="1" applyProtection="1">
      <alignment horizontal="left" vertical="center" wrapText="1" indent="2"/>
    </xf>
    <xf numFmtId="0" fontId="21" fillId="4" borderId="97" xfId="0" applyFont="1" applyFill="1" applyBorder="1" applyAlignment="1" applyProtection="1">
      <alignment horizontal="left" vertical="center" wrapText="1" indent="3"/>
    </xf>
    <xf numFmtId="0" fontId="21" fillId="4" borderId="98" xfId="0" applyFont="1" applyFill="1" applyBorder="1" applyAlignment="1" applyProtection="1">
      <alignment horizontal="left" vertical="center" wrapText="1" indent="3"/>
    </xf>
    <xf numFmtId="0" fontId="21" fillId="4" borderId="30" xfId="0" applyFont="1" applyFill="1" applyBorder="1" applyAlignment="1" applyProtection="1">
      <alignment horizontal="left" vertical="center" wrapText="1" indent="1"/>
    </xf>
    <xf numFmtId="0" fontId="21" fillId="4" borderId="54" xfId="0" applyFont="1" applyFill="1" applyBorder="1" applyAlignment="1" applyProtection="1">
      <alignment horizontal="left" vertical="center" wrapText="1" indent="1"/>
    </xf>
    <xf numFmtId="0" fontId="21" fillId="0" borderId="15" xfId="0" applyFont="1" applyBorder="1" applyAlignment="1" applyProtection="1">
      <alignment horizontal="left" vertical="center" wrapText="1" indent="1"/>
    </xf>
    <xf numFmtId="0" fontId="21" fillId="0" borderId="51" xfId="0" applyFont="1" applyBorder="1" applyAlignment="1" applyProtection="1">
      <alignment horizontal="left" vertical="center" wrapText="1" indent="1"/>
    </xf>
    <xf numFmtId="0" fontId="23" fillId="11" borderId="37" xfId="0" applyFont="1" applyFill="1" applyBorder="1" applyAlignment="1">
      <alignment horizontal="center" vertical="center" wrapText="1"/>
    </xf>
    <xf numFmtId="0" fontId="23" fillId="11" borderId="38" xfId="0" applyFont="1" applyFill="1" applyBorder="1" applyAlignment="1">
      <alignment horizontal="center" vertical="center" wrapText="1"/>
    </xf>
    <xf numFmtId="0" fontId="23" fillId="11" borderId="39" xfId="0" applyFont="1" applyFill="1" applyBorder="1" applyAlignment="1">
      <alignment horizontal="center" vertical="center" wrapText="1"/>
    </xf>
    <xf numFmtId="0" fontId="20" fillId="0" borderId="42" xfId="0" applyNumberFormat="1" applyFont="1" applyBorder="1" applyAlignment="1">
      <alignment horizontal="left" vertical="center" wrapText="1"/>
    </xf>
    <xf numFmtId="0" fontId="22" fillId="0" borderId="43" xfId="0" applyNumberFormat="1" applyFont="1" applyBorder="1" applyAlignment="1">
      <alignment vertical="center"/>
    </xf>
    <xf numFmtId="0" fontId="22" fillId="0" borderId="42" xfId="0" applyNumberFormat="1" applyFont="1" applyBorder="1" applyAlignment="1">
      <alignment horizontal="left" vertical="center" wrapText="1"/>
    </xf>
    <xf numFmtId="0" fontId="22" fillId="0" borderId="43" xfId="0" applyFont="1" applyBorder="1" applyAlignment="1">
      <alignment wrapText="1"/>
    </xf>
    <xf numFmtId="0" fontId="31" fillId="0" borderId="41" xfId="0" applyNumberFormat="1" applyFont="1" applyFill="1" applyBorder="1" applyAlignment="1">
      <alignment horizontal="center" vertical="center" wrapText="1"/>
    </xf>
    <xf numFmtId="0" fontId="23" fillId="0" borderId="42" xfId="0" applyFont="1" applyBorder="1" applyAlignment="1">
      <alignment horizontal="center" vertical="center" wrapText="1"/>
    </xf>
    <xf numFmtId="0" fontId="23" fillId="0" borderId="43" xfId="0" applyFont="1" applyBorder="1" applyAlignment="1">
      <alignment horizontal="center" vertical="center" wrapText="1"/>
    </xf>
    <xf numFmtId="49" fontId="20" fillId="0" borderId="37" xfId="51" applyNumberFormat="1" applyFont="1" applyBorder="1" applyAlignment="1">
      <alignment horizontal="center" vertical="center" wrapText="1"/>
    </xf>
    <xf numFmtId="49" fontId="20" fillId="0" borderId="38" xfId="51" applyNumberFormat="1" applyFont="1" applyBorder="1" applyAlignment="1">
      <alignment horizontal="center" vertical="center" wrapText="1"/>
    </xf>
    <xf numFmtId="49" fontId="20" fillId="0" borderId="39" xfId="51" applyNumberFormat="1" applyFont="1" applyBorder="1" applyAlignment="1">
      <alignment horizontal="center" vertical="center" wrapText="1"/>
    </xf>
    <xf numFmtId="0" fontId="35" fillId="0" borderId="0" xfId="0" applyNumberFormat="1" applyFont="1" applyBorder="1" applyAlignment="1">
      <alignment horizontal="center" vertical="center" wrapText="1"/>
    </xf>
    <xf numFmtId="0" fontId="23" fillId="0" borderId="0" xfId="0" applyFont="1" applyAlignment="1">
      <alignment horizontal="center" vertical="center" wrapText="1"/>
    </xf>
    <xf numFmtId="0" fontId="31" fillId="11" borderId="31" xfId="0" applyNumberFormat="1" applyFont="1" applyFill="1" applyBorder="1" applyAlignment="1">
      <alignment horizontal="center" vertical="center" wrapText="1"/>
    </xf>
    <xf numFmtId="0" fontId="23" fillId="11" borderId="32" xfId="0" applyFont="1" applyFill="1" applyBorder="1" applyAlignment="1">
      <alignment horizontal="center" vertical="center" wrapText="1"/>
    </xf>
    <xf numFmtId="0" fontId="23" fillId="11" borderId="36" xfId="0" applyFont="1" applyFill="1" applyBorder="1" applyAlignment="1">
      <alignment horizontal="center" vertical="center" wrapText="1"/>
    </xf>
    <xf numFmtId="0" fontId="23" fillId="11" borderId="34" xfId="0" applyFont="1" applyFill="1" applyBorder="1" applyAlignment="1">
      <alignment horizontal="center" vertical="center" wrapText="1"/>
    </xf>
    <xf numFmtId="0" fontId="23" fillId="11" borderId="0" xfId="0" applyFont="1" applyFill="1" applyAlignment="1">
      <alignment horizontal="center" vertical="center" wrapText="1"/>
    </xf>
    <xf numFmtId="0" fontId="23" fillId="11" borderId="0" xfId="0" applyFont="1" applyFill="1" applyBorder="1" applyAlignment="1">
      <alignment horizontal="center" vertical="center" wrapText="1"/>
    </xf>
    <xf numFmtId="0" fontId="23" fillId="11" borderId="69" xfId="0" applyFont="1" applyFill="1" applyBorder="1" applyAlignment="1">
      <alignment horizontal="center" vertical="center" wrapText="1"/>
    </xf>
    <xf numFmtId="0" fontId="21" fillId="0" borderId="42" xfId="0" applyNumberFormat="1" applyFont="1" applyBorder="1" applyAlignment="1">
      <alignment horizontal="center"/>
    </xf>
    <xf numFmtId="0" fontId="21" fillId="0" borderId="42" xfId="0" applyFont="1" applyBorder="1" applyAlignment="1">
      <alignment horizontal="center"/>
    </xf>
    <xf numFmtId="0" fontId="21" fillId="0" borderId="43" xfId="0" applyFont="1" applyBorder="1" applyAlignment="1">
      <alignment horizontal="center"/>
    </xf>
    <xf numFmtId="164" fontId="21" fillId="0" borderId="42" xfId="0" applyNumberFormat="1" applyFont="1" applyBorder="1" applyAlignment="1" applyProtection="1">
      <alignment horizontal="center"/>
    </xf>
    <xf numFmtId="0" fontId="5" fillId="0" borderId="0" xfId="1" applyNumberFormat="1" applyAlignment="1" applyProtection="1">
      <alignment horizontal="center" vertical="center"/>
    </xf>
    <xf numFmtId="0" fontId="5" fillId="0" borderId="0" xfId="1" applyAlignment="1" applyProtection="1">
      <alignment horizontal="center" vertical="center"/>
    </xf>
    <xf numFmtId="0" fontId="37" fillId="0" borderId="0" xfId="0" applyNumberFormat="1" applyFont="1" applyBorder="1" applyAlignment="1">
      <alignment horizontal="center" vertical="center" wrapText="1"/>
    </xf>
    <xf numFmtId="0" fontId="52" fillId="0" borderId="0" xfId="0" applyFont="1" applyAlignment="1">
      <alignment horizontal="center" vertical="center" wrapText="1"/>
    </xf>
    <xf numFmtId="0" fontId="36" fillId="0" borderId="0" xfId="0" applyNumberFormat="1" applyFont="1" applyAlignment="1">
      <alignment horizontal="center" vertical="center"/>
    </xf>
    <xf numFmtId="0" fontId="36" fillId="0" borderId="108" xfId="0" applyFont="1" applyBorder="1" applyAlignment="1">
      <alignment horizontal="left" vertical="top" wrapText="1"/>
    </xf>
    <xf numFmtId="0" fontId="47" fillId="0" borderId="109" xfId="0" applyFont="1" applyBorder="1" applyAlignment="1">
      <alignment horizontal="left" vertical="top" wrapText="1"/>
    </xf>
    <xf numFmtId="0" fontId="47" fillId="0" borderId="110" xfId="0" applyFont="1" applyBorder="1" applyAlignment="1">
      <alignment horizontal="left" vertical="top" wrapText="1"/>
    </xf>
    <xf numFmtId="0" fontId="30" fillId="11" borderId="108" xfId="0" applyFont="1" applyFill="1" applyBorder="1" applyAlignment="1">
      <alignment horizontal="center" vertical="center"/>
    </xf>
    <xf numFmtId="0" fontId="32" fillId="11" borderId="109" xfId="0" applyFont="1" applyFill="1" applyBorder="1" applyAlignment="1">
      <alignment horizontal="center" vertical="center"/>
    </xf>
    <xf numFmtId="0" fontId="32" fillId="11" borderId="110" xfId="0" applyFont="1" applyFill="1" applyBorder="1" applyAlignment="1">
      <alignment horizontal="center" vertical="center"/>
    </xf>
    <xf numFmtId="0" fontId="70" fillId="0" borderId="0" xfId="0" applyFont="1" applyBorder="1" applyAlignment="1">
      <alignment horizontal="left" vertical="center" wrapText="1"/>
    </xf>
    <xf numFmtId="0" fontId="64" fillId="0" borderId="0" xfId="0" applyFont="1" applyBorder="1" applyAlignment="1">
      <alignment horizontal="center" vertical="center"/>
    </xf>
    <xf numFmtId="0" fontId="51" fillId="0" borderId="0" xfId="0" applyFont="1" applyBorder="1" applyAlignment="1">
      <alignment horizontal="center" vertical="center" wrapText="1"/>
    </xf>
    <xf numFmtId="0" fontId="51" fillId="0" borderId="0" xfId="0" applyFont="1" applyBorder="1" applyAlignment="1">
      <alignment horizontal="center" vertical="center"/>
    </xf>
    <xf numFmtId="0" fontId="70" fillId="0" borderId="0" xfId="0" applyFont="1" applyBorder="1" applyAlignment="1">
      <alignment horizontal="center" vertical="center" wrapText="1"/>
    </xf>
    <xf numFmtId="0" fontId="70" fillId="0" borderId="0" xfId="0" applyFont="1" applyAlignment="1">
      <alignment horizontal="center" vertical="center" wrapText="1"/>
    </xf>
    <xf numFmtId="0" fontId="30" fillId="0" borderId="0" xfId="0" applyFont="1" applyBorder="1" applyAlignment="1">
      <alignment horizontal="center" vertical="center"/>
    </xf>
    <xf numFmtId="0" fontId="72" fillId="17" borderId="121" xfId="0" applyFont="1" applyFill="1" applyBorder="1" applyAlignment="1">
      <alignment horizontal="left" wrapText="1"/>
    </xf>
    <xf numFmtId="0" fontId="74" fillId="10" borderId="121" xfId="0" applyFont="1" applyFill="1" applyBorder="1" applyAlignment="1">
      <alignment horizontal="center" wrapText="1"/>
    </xf>
    <xf numFmtId="0" fontId="32" fillId="0" borderId="0" xfId="0" applyFont="1" applyBorder="1" applyAlignment="1">
      <alignment horizontal="left" wrapText="1"/>
    </xf>
    <xf numFmtId="0" fontId="32" fillId="17" borderId="121" xfId="0" applyFont="1" applyFill="1" applyBorder="1" applyAlignment="1">
      <alignment horizontal="left" wrapText="1"/>
    </xf>
    <xf numFmtId="0" fontId="74" fillId="10" borderId="123" xfId="0" applyFont="1" applyFill="1" applyBorder="1" applyAlignment="1">
      <alignment horizontal="center" wrapText="1"/>
    </xf>
    <xf numFmtId="0" fontId="74" fillId="17" borderId="121" xfId="0" applyFont="1" applyFill="1" applyBorder="1" applyAlignment="1">
      <alignment horizontal="left" wrapText="1"/>
    </xf>
    <xf numFmtId="0" fontId="30" fillId="0" borderId="0" xfId="0" applyFont="1" applyBorder="1" applyAlignment="1">
      <alignment horizontal="center" vertical="center" wrapText="1"/>
    </xf>
    <xf numFmtId="0" fontId="74" fillId="20" borderId="121" xfId="0" applyFont="1" applyFill="1" applyBorder="1" applyAlignment="1">
      <alignment horizontal="left" wrapText="1"/>
    </xf>
    <xf numFmtId="0" fontId="20" fillId="7" borderId="47" xfId="0" applyFont="1" applyFill="1" applyBorder="1" applyAlignment="1">
      <alignment vertical="center" wrapText="1"/>
    </xf>
    <xf numFmtId="0" fontId="31" fillId="7" borderId="51" xfId="0" applyFont="1" applyFill="1" applyBorder="1" applyAlignment="1">
      <alignment vertical="center" wrapText="1"/>
    </xf>
    <xf numFmtId="0" fontId="20" fillId="7" borderId="27" xfId="0" applyFont="1" applyFill="1" applyBorder="1" applyAlignment="1">
      <alignment horizontal="left" vertical="center" wrapText="1"/>
    </xf>
    <xf numFmtId="0" fontId="23" fillId="7" borderId="17" xfId="0" applyFont="1" applyFill="1" applyBorder="1" applyAlignment="1">
      <alignment horizontal="left" vertical="center" wrapText="1"/>
    </xf>
    <xf numFmtId="0" fontId="31" fillId="0" borderId="99" xfId="0" applyFont="1" applyBorder="1" applyAlignment="1">
      <alignment horizontal="center" vertical="center"/>
    </xf>
    <xf numFmtId="0" fontId="31" fillId="0" borderId="100" xfId="0" applyFont="1" applyBorder="1" applyAlignment="1">
      <alignment horizontal="center" vertical="center"/>
    </xf>
    <xf numFmtId="0" fontId="31" fillId="0" borderId="101" xfId="0" applyFont="1" applyBorder="1" applyAlignment="1">
      <alignment horizontal="center" vertical="center"/>
    </xf>
    <xf numFmtId="0" fontId="31" fillId="0" borderId="102" xfId="0" applyFont="1" applyBorder="1" applyAlignment="1">
      <alignment horizontal="center" vertical="center"/>
    </xf>
    <xf numFmtId="0" fontId="31" fillId="0" borderId="0" xfId="0" applyFont="1" applyBorder="1" applyAlignment="1">
      <alignment horizontal="center" vertical="center"/>
    </xf>
    <xf numFmtId="0" fontId="31" fillId="0" borderId="103" xfId="0" applyFont="1" applyBorder="1" applyAlignment="1">
      <alignment horizontal="center" vertical="center"/>
    </xf>
    <xf numFmtId="0" fontId="31" fillId="0" borderId="104" xfId="0" applyFont="1" applyBorder="1" applyAlignment="1">
      <alignment horizontal="center" vertical="center"/>
    </xf>
    <xf numFmtId="0" fontId="31" fillId="0" borderId="105" xfId="0" applyFont="1" applyBorder="1" applyAlignment="1">
      <alignment horizontal="center" vertical="center"/>
    </xf>
    <xf numFmtId="0" fontId="31" fillId="0" borderId="106" xfId="0" applyFont="1" applyBorder="1" applyAlignment="1">
      <alignment horizontal="center" vertical="center"/>
    </xf>
    <xf numFmtId="0" fontId="31" fillId="7" borderId="47" xfId="0" applyFont="1" applyFill="1" applyBorder="1" applyAlignment="1">
      <alignment horizontal="left" vertical="center" wrapText="1"/>
    </xf>
    <xf numFmtId="0" fontId="31" fillId="7" borderId="51" xfId="0" applyFont="1" applyFill="1" applyBorder="1" applyAlignment="1">
      <alignment horizontal="left" vertical="center" wrapText="1"/>
    </xf>
    <xf numFmtId="0" fontId="20" fillId="7" borderId="27" xfId="0" applyFont="1" applyFill="1" applyBorder="1" applyAlignment="1">
      <alignment vertical="center" wrapText="1"/>
    </xf>
    <xf numFmtId="0" fontId="23" fillId="7" borderId="17" xfId="0" applyFont="1" applyFill="1" applyBorder="1" applyAlignment="1">
      <alignment vertical="center" wrapText="1"/>
    </xf>
  </cellXfs>
  <cellStyles count="54">
    <cellStyle name="Currency 2" xfId="53"/>
    <cellStyle name="Hyperlink" xfId="1" builtinId="8"/>
    <cellStyle name="Normal" xfId="0" builtinId="0"/>
    <cellStyle name="Normal 2" xfId="52"/>
    <cellStyle name="Normal_AFRPG10" xfId="2"/>
    <cellStyle name="Normal_AFRPG11" xfId="3"/>
    <cellStyle name="Normal_AFRPG12" xfId="4"/>
    <cellStyle name="Normal_AFRPG13" xfId="5"/>
    <cellStyle name="Normal_AFRPG14" xfId="6"/>
    <cellStyle name="Normal_AFRPG15" xfId="7"/>
    <cellStyle name="Normal_AFRPG16" xfId="8"/>
    <cellStyle name="Normal_AFRPG17" xfId="9"/>
    <cellStyle name="Normal_AFRPG18" xfId="10"/>
    <cellStyle name="Normal_AFRPG19" xfId="11"/>
    <cellStyle name="Normal_AFRPG20" xfId="12"/>
    <cellStyle name="Normal_AFRPG21" xfId="13"/>
    <cellStyle name="Normal_AFRPG22" xfId="14"/>
    <cellStyle name="Normal_AFRPG23" xfId="15"/>
    <cellStyle name="Normal_AFRPG24" xfId="16"/>
    <cellStyle name="Normal_AFRPG25" xfId="17"/>
    <cellStyle name="Normal_AFRPG26" xfId="18"/>
    <cellStyle name="Normal_AFRPG27" xfId="19"/>
    <cellStyle name="Normal_AFRPG28" xfId="20"/>
    <cellStyle name="Normal_AFRPG29" xfId="21"/>
    <cellStyle name="Normal_AFRPG30" xfId="22"/>
    <cellStyle name="Normal_AFRPG31" xfId="23"/>
    <cellStyle name="Normal_AFRPG32" xfId="24"/>
    <cellStyle name="Normal_AFRPG33" xfId="25"/>
    <cellStyle name="Normal_AFRPG34" xfId="26"/>
    <cellStyle name="Normal_AFRPG35" xfId="27"/>
    <cellStyle name="Normal_AFRPG36" xfId="28"/>
    <cellStyle name="Normal_AFRPG37" xfId="29"/>
    <cellStyle name="Normal_AFRPG38" xfId="30"/>
    <cellStyle name="Normal_AFRPG39" xfId="31"/>
    <cellStyle name="Normal_AFRPG40" xfId="32"/>
    <cellStyle name="Normal_AFRPG41" xfId="33"/>
    <cellStyle name="Normal_AFRPG42" xfId="34"/>
    <cellStyle name="Normal_AFRPG43" xfId="35"/>
    <cellStyle name="Normal_AFRPG44" xfId="36"/>
    <cellStyle name="Normal_AFRPG45" xfId="37"/>
    <cellStyle name="Normal_AFRPG46" xfId="38"/>
    <cellStyle name="Normal_AFRPG47" xfId="39"/>
    <cellStyle name="Normal_AFRPG48" xfId="40"/>
    <cellStyle name="Normal_AFRPG49" xfId="41"/>
    <cellStyle name="Normal_AFRPG50" xfId="42"/>
    <cellStyle name="Normal_AFRPG51" xfId="43"/>
    <cellStyle name="Normal_AFRPG52" xfId="44"/>
    <cellStyle name="Normal_AFRPG53" xfId="45"/>
    <cellStyle name="Normal_AFRPG54" xfId="46"/>
    <cellStyle name="Normal_AFRPG55" xfId="47"/>
    <cellStyle name="Normal_AFRPG56" xfId="48"/>
    <cellStyle name="Normal_AFRPG7" xfId="49"/>
    <cellStyle name="Normal_AFRPG8" xfId="50"/>
    <cellStyle name="Normal_AFRPG9" xfId="51"/>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A6CAF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FFE7BF"/>
      <rgbColor rgb="00DEC3BE"/>
      <rgbColor rgb="00FFFFC0"/>
      <rgbColor rgb="00A0E0E0"/>
      <rgbColor rgb="00FFC285"/>
      <rgbColor rgb="00FFB7B7"/>
      <rgbColor rgb="000080C0"/>
      <rgbColor rgb="00C0C0FF"/>
      <rgbColor rgb="00A6F0F0"/>
      <rgbColor rgb="00FF00FF"/>
      <rgbColor rgb="00FFFF00"/>
      <rgbColor rgb="0000FFFF"/>
      <rgbColor rgb="00800080"/>
      <rgbColor rgb="00800000"/>
      <rgbColor rgb="00008080"/>
      <rgbColor rgb="000000FF"/>
      <rgbColor rgb="0000CCFF"/>
      <rgbColor rgb="00A0E0E0"/>
      <rgbColor rgb="00CCFFCC"/>
      <rgbColor rgb="00FFE7BF"/>
      <rgbColor rgb="00A6CAF0"/>
      <rgbColor rgb="00CC9CCC"/>
      <rgbColor rgb="00FFFFC0"/>
      <rgbColor rgb="00E3E3E3"/>
      <rgbColor rgb="003366FF"/>
      <rgbColor rgb="009CE8E6"/>
      <rgbColor rgb="00339933"/>
      <rgbColor rgb="00999933"/>
      <rgbColor rgb="00996633"/>
      <rgbColor rgb="00996666"/>
      <rgbColor rgb="007BB2BD"/>
      <rgbColor rgb="00969696"/>
      <rgbColor rgb="003333CC"/>
      <rgbColor rgb="00336666"/>
      <rgbColor rgb="00003300"/>
      <rgbColor rgb="00333300"/>
      <rgbColor rgb="00663300"/>
      <rgbColor rgb="00993366"/>
      <rgbColor rgb="00333399"/>
      <rgbColor rgb="00424242"/>
    </indexedColors>
    <mruColors>
      <color rgb="FFC0C0C0"/>
      <color rgb="FFFFCC99"/>
      <color rgb="FFFFC0C0"/>
      <color rgb="FFA6CAF0"/>
      <color rgb="FFFFFFCC"/>
      <color rgb="FFCCFFCC"/>
      <color rgb="FFFF3300"/>
      <color rgb="FFFCD8BA"/>
      <color rgb="FFCCECFF"/>
      <color rgb="FF99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twoCellAnchor>
    <xdr:from>
      <xdr:col>0</xdr:col>
      <xdr:colOff>88905</xdr:colOff>
      <xdr:row>23</xdr:row>
      <xdr:rowOff>28572</xdr:rowOff>
    </xdr:from>
    <xdr:to>
      <xdr:col>2</xdr:col>
      <xdr:colOff>441330</xdr:colOff>
      <xdr:row>24</xdr:row>
      <xdr:rowOff>47624</xdr:rowOff>
    </xdr:to>
    <xdr:sp macro="" textlink="">
      <xdr:nvSpPr>
        <xdr:cNvPr id="63493" name="Text 5">
          <a:extLst>
            <a:ext uri="{FF2B5EF4-FFF2-40B4-BE49-F238E27FC236}">
              <a16:creationId xmlns:a16="http://schemas.microsoft.com/office/drawing/2014/main" id="{00000000-0008-0000-0000-000005F80000}"/>
            </a:ext>
          </a:extLst>
        </xdr:cNvPr>
        <xdr:cNvSpPr txBox="1">
          <a:spLocks noChangeArrowheads="1"/>
        </xdr:cNvSpPr>
      </xdr:nvSpPr>
      <xdr:spPr bwMode="auto">
        <a:xfrm>
          <a:off x="88905" y="2584447"/>
          <a:ext cx="677863" cy="177802"/>
        </a:xfrm>
        <a:prstGeom prst="rect">
          <a:avLst/>
        </a:prstGeom>
        <a:solidFill>
          <a:srgbClr val="FFFFFF"/>
        </a:solidFill>
        <a:ln w="1">
          <a:noFill/>
          <a:miter lim="800000"/>
          <a:headEnd/>
          <a:tailEnd/>
        </a:ln>
      </xdr:spPr>
      <xdr:txBody>
        <a:bodyPr vertOverflow="clip" wrap="square" lIns="27432" tIns="22860" rIns="0" bIns="0" anchor="t" upright="1"/>
        <a:lstStyle/>
        <a:p>
          <a:pPr algn="l" rtl="0">
            <a:defRPr sz="1000"/>
          </a:pPr>
          <a:r>
            <a:rPr lang="en-US" sz="900" b="0" i="1" u="none" strike="noStrike" baseline="0">
              <a:solidFill>
                <a:srgbClr val="000000"/>
              </a:solidFill>
              <a:latin typeface="+mn-lt"/>
              <a:cs typeface="Arial"/>
            </a:rPr>
            <a:t>Budget of </a:t>
          </a:r>
        </a:p>
      </xdr:txBody>
    </xdr:sp>
    <xdr:clientData/>
  </xdr:twoCellAnchor>
  <xdr:twoCellAnchor>
    <xdr:from>
      <xdr:col>0</xdr:col>
      <xdr:colOff>71442</xdr:colOff>
      <xdr:row>24</xdr:row>
      <xdr:rowOff>44448</xdr:rowOff>
    </xdr:from>
    <xdr:to>
      <xdr:col>6</xdr:col>
      <xdr:colOff>325437</xdr:colOff>
      <xdr:row>25</xdr:row>
      <xdr:rowOff>55561</xdr:rowOff>
    </xdr:to>
    <xdr:sp macro="" textlink="">
      <xdr:nvSpPr>
        <xdr:cNvPr id="63496" name="Text 8">
          <a:extLst>
            <a:ext uri="{FF2B5EF4-FFF2-40B4-BE49-F238E27FC236}">
              <a16:creationId xmlns:a16="http://schemas.microsoft.com/office/drawing/2014/main" id="{00000000-0008-0000-0000-000008F80000}"/>
            </a:ext>
          </a:extLst>
        </xdr:cNvPr>
        <xdr:cNvSpPr txBox="1">
          <a:spLocks noChangeArrowheads="1"/>
        </xdr:cNvSpPr>
      </xdr:nvSpPr>
      <xdr:spPr bwMode="auto">
        <a:xfrm>
          <a:off x="71442" y="2759073"/>
          <a:ext cx="2436808" cy="201613"/>
        </a:xfrm>
        <a:prstGeom prst="rect">
          <a:avLst/>
        </a:prstGeom>
        <a:solidFill>
          <a:srgbClr val="FFFFFF"/>
        </a:solidFill>
        <a:ln w="1">
          <a:noFill/>
          <a:miter lim="800000"/>
          <a:headEnd/>
          <a:tailEnd/>
        </a:ln>
      </xdr:spPr>
      <xdr:txBody>
        <a:bodyPr vertOverflow="clip" wrap="square" lIns="27432" tIns="22860" rIns="0" bIns="0" anchor="t" upright="1"/>
        <a:lstStyle/>
        <a:p>
          <a:pPr algn="l" rtl="0">
            <a:defRPr sz="1000"/>
          </a:pPr>
          <a:r>
            <a:rPr lang="en-US" sz="900" b="0" i="1" u="none" strike="noStrike" baseline="0">
              <a:solidFill>
                <a:srgbClr val="000000"/>
              </a:solidFill>
              <a:latin typeface="+mn-lt"/>
              <a:cs typeface="Arial"/>
            </a:rPr>
            <a:t>State of Illinois, for the Fiscal Year beginning </a:t>
          </a:r>
        </a:p>
      </xdr:txBody>
    </xdr:sp>
    <xdr:clientData/>
  </xdr:twoCellAnchor>
  <xdr:twoCellAnchor>
    <xdr:from>
      <xdr:col>10</xdr:col>
      <xdr:colOff>77790</xdr:colOff>
      <xdr:row>24</xdr:row>
      <xdr:rowOff>36510</xdr:rowOff>
    </xdr:from>
    <xdr:to>
      <xdr:col>11</xdr:col>
      <xdr:colOff>439740</xdr:colOff>
      <xdr:row>25</xdr:row>
      <xdr:rowOff>26985</xdr:rowOff>
    </xdr:to>
    <xdr:sp macro="" textlink="">
      <xdr:nvSpPr>
        <xdr:cNvPr id="63497" name="Text 9">
          <a:extLst>
            <a:ext uri="{FF2B5EF4-FFF2-40B4-BE49-F238E27FC236}">
              <a16:creationId xmlns:a16="http://schemas.microsoft.com/office/drawing/2014/main" id="{00000000-0008-0000-0000-000009F80000}"/>
            </a:ext>
          </a:extLst>
        </xdr:cNvPr>
        <xdr:cNvSpPr txBox="1">
          <a:spLocks noChangeArrowheads="1"/>
        </xdr:cNvSpPr>
      </xdr:nvSpPr>
      <xdr:spPr bwMode="auto">
        <a:xfrm>
          <a:off x="4094165" y="2751135"/>
          <a:ext cx="742950" cy="180975"/>
        </a:xfrm>
        <a:prstGeom prst="rect">
          <a:avLst/>
        </a:prstGeom>
        <a:solidFill>
          <a:srgbClr val="FFFFFF"/>
        </a:solidFill>
        <a:ln w="1">
          <a:noFill/>
          <a:miter lim="800000"/>
          <a:headEnd/>
          <a:tailEnd/>
        </a:ln>
      </xdr:spPr>
      <xdr:txBody>
        <a:bodyPr vertOverflow="clip" wrap="square" lIns="27432" tIns="22860" rIns="0" bIns="0" anchor="t" upright="1"/>
        <a:lstStyle/>
        <a:p>
          <a:pPr algn="l" rtl="0">
            <a:defRPr sz="1000"/>
          </a:pPr>
          <a:r>
            <a:rPr lang="en-US" sz="900" b="0" i="1" u="none" strike="noStrike" baseline="0">
              <a:solidFill>
                <a:srgbClr val="000000"/>
              </a:solidFill>
              <a:latin typeface="+mn-lt"/>
              <a:cs typeface="Arial"/>
            </a:rPr>
            <a:t>and ending</a:t>
          </a:r>
          <a:r>
            <a:rPr lang="en-US" sz="1000" b="0" i="1" u="none" strike="noStrike" baseline="0">
              <a:solidFill>
                <a:srgbClr val="000000"/>
              </a:solidFill>
              <a:latin typeface="+mn-lt"/>
              <a:cs typeface="Arial"/>
            </a:rPr>
            <a:t>  </a:t>
          </a:r>
        </a:p>
      </xdr:txBody>
    </xdr:sp>
    <xdr:clientData/>
  </xdr:twoCellAnchor>
  <xdr:twoCellAnchor>
    <xdr:from>
      <xdr:col>1</xdr:col>
      <xdr:colOff>126999</xdr:colOff>
      <xdr:row>25</xdr:row>
      <xdr:rowOff>85723</xdr:rowOff>
    </xdr:from>
    <xdr:to>
      <xdr:col>5</xdr:col>
      <xdr:colOff>404806</xdr:colOff>
      <xdr:row>27</xdr:row>
      <xdr:rowOff>63500</xdr:rowOff>
    </xdr:to>
    <xdr:sp macro="" textlink="">
      <xdr:nvSpPr>
        <xdr:cNvPr id="63498" name="Text 12">
          <a:extLst>
            <a:ext uri="{FF2B5EF4-FFF2-40B4-BE49-F238E27FC236}">
              <a16:creationId xmlns:a16="http://schemas.microsoft.com/office/drawing/2014/main" id="{00000000-0008-0000-0000-00000AF80000}"/>
            </a:ext>
          </a:extLst>
        </xdr:cNvPr>
        <xdr:cNvSpPr txBox="1">
          <a:spLocks noChangeArrowheads="1"/>
        </xdr:cNvSpPr>
      </xdr:nvSpPr>
      <xdr:spPr bwMode="auto">
        <a:xfrm>
          <a:off x="301624" y="2927348"/>
          <a:ext cx="1841495" cy="223840"/>
        </a:xfrm>
        <a:prstGeom prst="rect">
          <a:avLst/>
        </a:prstGeom>
        <a:solidFill>
          <a:srgbClr val="FFFFFF"/>
        </a:solidFill>
        <a:ln w="1">
          <a:noFill/>
          <a:miter lim="800000"/>
          <a:headEnd/>
          <a:tailEnd/>
        </a:ln>
      </xdr:spPr>
      <xdr:txBody>
        <a:bodyPr vertOverflow="clip" wrap="square" lIns="27432" tIns="22860" rIns="0" bIns="0" anchor="t" upright="1"/>
        <a:lstStyle/>
        <a:p>
          <a:pPr algn="l" rtl="0">
            <a:defRPr sz="1000"/>
          </a:pPr>
          <a:r>
            <a:rPr lang="en-US" sz="900" b="0" i="1" u="none" strike="noStrike" baseline="0">
              <a:solidFill>
                <a:srgbClr val="000000"/>
              </a:solidFill>
              <a:latin typeface="+mn-lt"/>
              <a:cs typeface="Arial"/>
            </a:rPr>
            <a:t> WHEREAS the Board of Education of</a:t>
          </a:r>
        </a:p>
      </xdr:txBody>
    </xdr:sp>
    <xdr:clientData/>
  </xdr:twoCellAnchor>
  <xdr:twoCellAnchor>
    <xdr:from>
      <xdr:col>12</xdr:col>
      <xdr:colOff>123825</xdr:colOff>
      <xdr:row>26</xdr:row>
      <xdr:rowOff>200025</xdr:rowOff>
    </xdr:from>
    <xdr:to>
      <xdr:col>14</xdr:col>
      <xdr:colOff>295275</xdr:colOff>
      <xdr:row>27</xdr:row>
      <xdr:rowOff>0</xdr:rowOff>
    </xdr:to>
    <xdr:sp macro="" textlink="">
      <xdr:nvSpPr>
        <xdr:cNvPr id="63499" name="Text 14">
          <a:extLst>
            <a:ext uri="{FF2B5EF4-FFF2-40B4-BE49-F238E27FC236}">
              <a16:creationId xmlns:a16="http://schemas.microsoft.com/office/drawing/2014/main" id="{00000000-0008-0000-0000-00000BF80000}"/>
            </a:ext>
          </a:extLst>
        </xdr:cNvPr>
        <xdr:cNvSpPr txBox="1">
          <a:spLocks noChangeArrowheads="1"/>
        </xdr:cNvSpPr>
      </xdr:nvSpPr>
      <xdr:spPr bwMode="auto">
        <a:xfrm>
          <a:off x="4981575" y="3152775"/>
          <a:ext cx="1009650" cy="0"/>
        </a:xfrm>
        <a:prstGeom prst="rect">
          <a:avLst/>
        </a:prstGeom>
        <a:solidFill>
          <a:srgbClr val="FFFFFF"/>
        </a:solidFill>
        <a:ln w="1">
          <a:noFill/>
          <a:miter lim="800000"/>
          <a:headEnd/>
          <a:tailEnd/>
        </a:ln>
      </xdr:spPr>
      <xdr:txBody>
        <a:bodyPr vertOverflow="clip" wrap="square" lIns="27432" tIns="22860" rIns="0" bIns="0" anchor="t" upright="1"/>
        <a:lstStyle/>
        <a:p>
          <a:pPr algn="l" rtl="0">
            <a:defRPr sz="1000"/>
          </a:pPr>
          <a:r>
            <a:rPr lang="en-US" sz="900" b="0" i="1" u="none" strike="noStrike" baseline="0">
              <a:solidFill>
                <a:srgbClr val="000000"/>
              </a:solidFill>
              <a:latin typeface="Arial"/>
              <a:cs typeface="Arial"/>
            </a:rPr>
            <a:t>School District No.</a:t>
          </a:r>
        </a:p>
      </xdr:txBody>
    </xdr:sp>
    <xdr:clientData/>
  </xdr:twoCellAnchor>
  <xdr:twoCellAnchor>
    <xdr:from>
      <xdr:col>6</xdr:col>
      <xdr:colOff>190497</xdr:colOff>
      <xdr:row>27</xdr:row>
      <xdr:rowOff>30159</xdr:rowOff>
    </xdr:from>
    <xdr:to>
      <xdr:col>16</xdr:col>
      <xdr:colOff>174622</xdr:colOff>
      <xdr:row>28</xdr:row>
      <xdr:rowOff>42859</xdr:rowOff>
    </xdr:to>
    <xdr:sp macro="" textlink="">
      <xdr:nvSpPr>
        <xdr:cNvPr id="63501" name="Text 18">
          <a:extLst>
            <a:ext uri="{FF2B5EF4-FFF2-40B4-BE49-F238E27FC236}">
              <a16:creationId xmlns:a16="http://schemas.microsoft.com/office/drawing/2014/main" id="{00000000-0008-0000-0000-00000DF80000}"/>
            </a:ext>
          </a:extLst>
        </xdr:cNvPr>
        <xdr:cNvSpPr txBox="1">
          <a:spLocks noChangeArrowheads="1"/>
        </xdr:cNvSpPr>
      </xdr:nvSpPr>
      <xdr:spPr bwMode="auto">
        <a:xfrm>
          <a:off x="2373310" y="3117847"/>
          <a:ext cx="4413250" cy="171450"/>
        </a:xfrm>
        <a:prstGeom prst="rect">
          <a:avLst/>
        </a:prstGeom>
        <a:solidFill>
          <a:srgbClr val="FFFFFF"/>
        </a:solidFill>
        <a:ln w="1">
          <a:noFill/>
          <a:miter lim="800000"/>
          <a:headEnd/>
          <a:tailEnd/>
        </a:ln>
      </xdr:spPr>
      <xdr:txBody>
        <a:bodyPr vertOverflow="clip" wrap="square" lIns="27432" tIns="22860" rIns="0" bIns="0" anchor="t" upright="1"/>
        <a:lstStyle/>
        <a:p>
          <a:pPr algn="l" rtl="0">
            <a:defRPr sz="1000"/>
          </a:pPr>
          <a:r>
            <a:rPr lang="en-US" sz="900" b="0" i="1" u="none" strike="noStrike" baseline="0">
              <a:solidFill>
                <a:srgbClr val="000000"/>
              </a:solidFill>
              <a:latin typeface="Arial"/>
              <a:cs typeface="Arial"/>
            </a:rPr>
            <a:t>  </a:t>
          </a:r>
          <a:r>
            <a:rPr lang="en-US" sz="900" b="0" i="1" u="none" strike="noStrike" baseline="0">
              <a:solidFill>
                <a:srgbClr val="000000"/>
              </a:solidFill>
              <a:latin typeface="+mn-lt"/>
              <a:cs typeface="Arial"/>
            </a:rPr>
            <a:t>State of Illinois, caused to be prepared in tentative form a budget, and the Secretary</a:t>
          </a:r>
        </a:p>
      </xdr:txBody>
    </xdr:sp>
    <xdr:clientData/>
  </xdr:twoCellAnchor>
  <xdr:twoCellAnchor>
    <xdr:from>
      <xdr:col>0</xdr:col>
      <xdr:colOff>63504</xdr:colOff>
      <xdr:row>28</xdr:row>
      <xdr:rowOff>63499</xdr:rowOff>
    </xdr:from>
    <xdr:to>
      <xdr:col>16</xdr:col>
      <xdr:colOff>149229</xdr:colOff>
      <xdr:row>29</xdr:row>
      <xdr:rowOff>134936</xdr:rowOff>
    </xdr:to>
    <xdr:sp macro="" textlink="">
      <xdr:nvSpPr>
        <xdr:cNvPr id="63502" name="Text 19">
          <a:extLst>
            <a:ext uri="{FF2B5EF4-FFF2-40B4-BE49-F238E27FC236}">
              <a16:creationId xmlns:a16="http://schemas.microsoft.com/office/drawing/2014/main" id="{00000000-0008-0000-0000-00000EF80000}"/>
            </a:ext>
          </a:extLst>
        </xdr:cNvPr>
        <xdr:cNvSpPr txBox="1">
          <a:spLocks noChangeArrowheads="1"/>
        </xdr:cNvSpPr>
      </xdr:nvSpPr>
      <xdr:spPr bwMode="auto">
        <a:xfrm>
          <a:off x="63504" y="3373437"/>
          <a:ext cx="6761163" cy="150812"/>
        </a:xfrm>
        <a:prstGeom prst="rect">
          <a:avLst/>
        </a:prstGeom>
        <a:solidFill>
          <a:srgbClr val="FFFFFF"/>
        </a:solidFill>
        <a:ln w="1">
          <a:noFill/>
          <a:miter lim="800000"/>
          <a:headEnd/>
          <a:tailEnd/>
        </a:ln>
      </xdr:spPr>
      <xdr:txBody>
        <a:bodyPr vertOverflow="clip" wrap="square" lIns="27432" tIns="22860" rIns="0" bIns="0" anchor="t" upright="1"/>
        <a:lstStyle/>
        <a:p>
          <a:pPr algn="l" rtl="0">
            <a:defRPr sz="1000"/>
          </a:pPr>
          <a:r>
            <a:rPr lang="en-US" sz="900" b="0" i="1" u="none" strike="noStrike" baseline="0">
              <a:solidFill>
                <a:srgbClr val="000000"/>
              </a:solidFill>
              <a:latin typeface="+mn-lt"/>
              <a:cs typeface="Arial"/>
            </a:rPr>
            <a:t>of this Board has made the same conveniently available to public inspection for at least thirty days prior to final action thereon;</a:t>
          </a:r>
        </a:p>
      </xdr:txBody>
    </xdr:sp>
    <xdr:clientData/>
  </xdr:twoCellAnchor>
  <xdr:twoCellAnchor>
    <xdr:from>
      <xdr:col>0</xdr:col>
      <xdr:colOff>31750</xdr:colOff>
      <xdr:row>30</xdr:row>
      <xdr:rowOff>7936</xdr:rowOff>
    </xdr:from>
    <xdr:to>
      <xdr:col>8</xdr:col>
      <xdr:colOff>500062</xdr:colOff>
      <xdr:row>31</xdr:row>
      <xdr:rowOff>31750</xdr:rowOff>
    </xdr:to>
    <xdr:sp macro="" textlink="">
      <xdr:nvSpPr>
        <xdr:cNvPr id="63504" name="Text 21">
          <a:extLst>
            <a:ext uri="{FF2B5EF4-FFF2-40B4-BE49-F238E27FC236}">
              <a16:creationId xmlns:a16="http://schemas.microsoft.com/office/drawing/2014/main" id="{00000000-0008-0000-0000-000010F80000}"/>
            </a:ext>
          </a:extLst>
        </xdr:cNvPr>
        <xdr:cNvSpPr txBox="1">
          <a:spLocks noChangeArrowheads="1"/>
        </xdr:cNvSpPr>
      </xdr:nvSpPr>
      <xdr:spPr bwMode="auto">
        <a:xfrm>
          <a:off x="31750" y="3548061"/>
          <a:ext cx="3397250" cy="182564"/>
        </a:xfrm>
        <a:prstGeom prst="rect">
          <a:avLst/>
        </a:prstGeom>
        <a:solidFill>
          <a:srgbClr val="FFFFFF"/>
        </a:solidFill>
        <a:ln w="1">
          <a:noFill/>
          <a:miter lim="800000"/>
          <a:headEnd/>
          <a:tailEnd/>
        </a:ln>
      </xdr:spPr>
      <xdr:txBody>
        <a:bodyPr vertOverflow="clip" wrap="square" lIns="27432" tIns="22860" rIns="0" bIns="0" anchor="t" upright="1"/>
        <a:lstStyle/>
        <a:p>
          <a:pPr algn="l" rtl="0">
            <a:defRPr sz="1000"/>
          </a:pPr>
          <a:r>
            <a:rPr lang="en-US" sz="900" b="0" i="1" u="none" strike="noStrike" baseline="0">
              <a:solidFill>
                <a:srgbClr val="000000"/>
              </a:solidFill>
              <a:latin typeface="Arial"/>
              <a:cs typeface="Arial"/>
            </a:rPr>
            <a:t>         </a:t>
          </a:r>
          <a:r>
            <a:rPr lang="en-US" sz="900" b="0" i="1" u="none" strike="noStrike" baseline="0">
              <a:solidFill>
                <a:srgbClr val="000000"/>
              </a:solidFill>
              <a:latin typeface="+mn-lt"/>
              <a:cs typeface="Arial"/>
            </a:rPr>
            <a:t> AND WHEREAS a public hearing was held as to such budget on the </a:t>
          </a:r>
        </a:p>
      </xdr:txBody>
    </xdr:sp>
    <xdr:clientData/>
  </xdr:twoCellAnchor>
  <xdr:twoCellAnchor>
    <xdr:from>
      <xdr:col>0</xdr:col>
      <xdr:colOff>0</xdr:colOff>
      <xdr:row>31</xdr:row>
      <xdr:rowOff>76200</xdr:rowOff>
    </xdr:from>
    <xdr:to>
      <xdr:col>16</xdr:col>
      <xdr:colOff>161925</xdr:colOff>
      <xdr:row>31</xdr:row>
      <xdr:rowOff>828675</xdr:rowOff>
    </xdr:to>
    <xdr:sp macro="" textlink="">
      <xdr:nvSpPr>
        <xdr:cNvPr id="63505" name="Text 24">
          <a:extLst>
            <a:ext uri="{FF2B5EF4-FFF2-40B4-BE49-F238E27FC236}">
              <a16:creationId xmlns:a16="http://schemas.microsoft.com/office/drawing/2014/main" id="{00000000-0008-0000-0000-000011F80000}"/>
            </a:ext>
          </a:extLst>
        </xdr:cNvPr>
        <xdr:cNvSpPr txBox="1">
          <a:spLocks noChangeArrowheads="1"/>
        </xdr:cNvSpPr>
      </xdr:nvSpPr>
      <xdr:spPr bwMode="auto">
        <a:xfrm>
          <a:off x="0" y="3952875"/>
          <a:ext cx="6858000" cy="752475"/>
        </a:xfrm>
        <a:prstGeom prst="rect">
          <a:avLst/>
        </a:prstGeom>
        <a:solidFill>
          <a:srgbClr val="FFFFFF"/>
        </a:solidFill>
        <a:ln w="1">
          <a:noFill/>
          <a:miter lim="800000"/>
          <a:headEnd/>
          <a:tailEnd/>
        </a:ln>
      </xdr:spPr>
      <xdr:txBody>
        <a:bodyPr vertOverflow="clip" wrap="square" lIns="27432" tIns="22860" rIns="0" bIns="0" anchor="t" upright="1"/>
        <a:lstStyle/>
        <a:p>
          <a:pPr algn="l" rtl="0">
            <a:defRPr sz="1000"/>
          </a:pPr>
          <a:r>
            <a:rPr lang="en-US" sz="900" b="0" i="1" u="none" strike="noStrike" baseline="0">
              <a:solidFill>
                <a:srgbClr val="000000"/>
              </a:solidFill>
              <a:latin typeface="+mn-lt"/>
              <a:cs typeface="Arial"/>
            </a:rPr>
            <a:t>   notice of said hearing was given at least thirty days prior thereto as required by law, and all other legal requirements have been complied with;</a:t>
          </a:r>
        </a:p>
        <a:p>
          <a:pPr algn="l" rtl="0">
            <a:defRPr sz="1000"/>
          </a:pPr>
          <a:endParaRPr lang="en-US" sz="900" b="0" i="1" u="none" strike="noStrike" baseline="0">
            <a:solidFill>
              <a:srgbClr val="000000"/>
            </a:solidFill>
            <a:latin typeface="Arial"/>
            <a:cs typeface="Arial"/>
          </a:endParaRPr>
        </a:p>
        <a:p>
          <a:pPr algn="l" rtl="0">
            <a:defRPr sz="1000"/>
          </a:pPr>
          <a:r>
            <a:rPr lang="en-US" sz="900" b="0" i="1" u="none" strike="noStrike" baseline="0">
              <a:solidFill>
                <a:srgbClr val="000000"/>
              </a:solidFill>
              <a:latin typeface="+mn-lt"/>
              <a:cs typeface="Arial"/>
            </a:rPr>
            <a:t>            NOW, THEREFORE, Be it resolved by the Board of Education of said district as follows:   </a:t>
          </a:r>
        </a:p>
        <a:p>
          <a:pPr algn="l" rtl="0">
            <a:defRPr sz="1000"/>
          </a:pPr>
          <a:endParaRPr lang="en-US" sz="900" b="0" i="1" u="none" strike="noStrike" baseline="0">
            <a:solidFill>
              <a:srgbClr val="000000"/>
            </a:solidFill>
            <a:latin typeface="+mn-lt"/>
            <a:cs typeface="Arial"/>
          </a:endParaRPr>
        </a:p>
        <a:p>
          <a:pPr algn="l" rtl="0">
            <a:defRPr sz="1000"/>
          </a:pPr>
          <a:r>
            <a:rPr lang="en-US" sz="900" b="0" i="1" u="none" strike="noStrike" baseline="0">
              <a:solidFill>
                <a:srgbClr val="000000"/>
              </a:solidFill>
              <a:latin typeface="+mn-lt"/>
              <a:cs typeface="Arial"/>
            </a:rPr>
            <a:t>           Section 1:  That the fiscal year of this school district be and the same hereby is fixed and declared to be </a:t>
          </a:r>
        </a:p>
      </xdr:txBody>
    </xdr:sp>
    <xdr:clientData/>
  </xdr:twoCellAnchor>
  <xdr:twoCellAnchor>
    <xdr:from>
      <xdr:col>0</xdr:col>
      <xdr:colOff>0</xdr:colOff>
      <xdr:row>32</xdr:row>
      <xdr:rowOff>12696</xdr:rowOff>
    </xdr:from>
    <xdr:to>
      <xdr:col>2</xdr:col>
      <xdr:colOff>352425</xdr:colOff>
      <xdr:row>33</xdr:row>
      <xdr:rowOff>31750</xdr:rowOff>
    </xdr:to>
    <xdr:sp macro="" textlink="">
      <xdr:nvSpPr>
        <xdr:cNvPr id="63509" name="Text 28">
          <a:extLst>
            <a:ext uri="{FF2B5EF4-FFF2-40B4-BE49-F238E27FC236}">
              <a16:creationId xmlns:a16="http://schemas.microsoft.com/office/drawing/2014/main" id="{00000000-0008-0000-0000-000015F80000}"/>
            </a:ext>
          </a:extLst>
        </xdr:cNvPr>
        <xdr:cNvSpPr txBox="1">
          <a:spLocks noChangeArrowheads="1"/>
        </xdr:cNvSpPr>
      </xdr:nvSpPr>
      <xdr:spPr bwMode="auto">
        <a:xfrm>
          <a:off x="0" y="4513259"/>
          <a:ext cx="677863" cy="177804"/>
        </a:xfrm>
        <a:prstGeom prst="rect">
          <a:avLst/>
        </a:prstGeom>
        <a:solidFill>
          <a:srgbClr val="FFFFFF"/>
        </a:solidFill>
        <a:ln w="1">
          <a:noFill/>
          <a:miter lim="800000"/>
          <a:headEnd/>
          <a:tailEnd/>
        </a:ln>
      </xdr:spPr>
      <xdr:txBody>
        <a:bodyPr vertOverflow="clip" wrap="square" lIns="27432" tIns="22860" rIns="0" bIns="0" anchor="t" upright="1"/>
        <a:lstStyle/>
        <a:p>
          <a:pPr algn="l" rtl="0">
            <a:defRPr sz="1000"/>
          </a:pPr>
          <a:r>
            <a:rPr lang="en-US" sz="900" b="0" i="1" u="none" strike="noStrike" baseline="0">
              <a:solidFill>
                <a:srgbClr val="000000"/>
              </a:solidFill>
              <a:latin typeface="+mn-lt"/>
              <a:cs typeface="Arial"/>
            </a:rPr>
            <a:t>   beginning</a:t>
          </a:r>
        </a:p>
      </xdr:txBody>
    </xdr:sp>
    <xdr:clientData/>
  </xdr:twoCellAnchor>
  <xdr:twoCellAnchor>
    <xdr:from>
      <xdr:col>0</xdr:col>
      <xdr:colOff>0</xdr:colOff>
      <xdr:row>34</xdr:row>
      <xdr:rowOff>9525</xdr:rowOff>
    </xdr:from>
    <xdr:to>
      <xdr:col>16</xdr:col>
      <xdr:colOff>152400</xdr:colOff>
      <xdr:row>34</xdr:row>
      <xdr:rowOff>390525</xdr:rowOff>
    </xdr:to>
    <xdr:sp macro="" textlink="">
      <xdr:nvSpPr>
        <xdr:cNvPr id="63510" name="Text 29">
          <a:extLst>
            <a:ext uri="{FF2B5EF4-FFF2-40B4-BE49-F238E27FC236}">
              <a16:creationId xmlns:a16="http://schemas.microsoft.com/office/drawing/2014/main" id="{00000000-0008-0000-0000-000016F80000}"/>
            </a:ext>
          </a:extLst>
        </xdr:cNvPr>
        <xdr:cNvSpPr txBox="1">
          <a:spLocks noChangeArrowheads="1"/>
        </xdr:cNvSpPr>
      </xdr:nvSpPr>
      <xdr:spPr bwMode="auto">
        <a:xfrm>
          <a:off x="0" y="5067300"/>
          <a:ext cx="6848475" cy="381000"/>
        </a:xfrm>
        <a:prstGeom prst="rect">
          <a:avLst/>
        </a:prstGeom>
        <a:solidFill>
          <a:srgbClr val="FFFFFF"/>
        </a:solidFill>
        <a:ln w="1">
          <a:noFill/>
          <a:miter lim="800000"/>
          <a:headEnd/>
          <a:tailEnd/>
        </a:ln>
      </xdr:spPr>
      <xdr:txBody>
        <a:bodyPr vertOverflow="clip" wrap="square" lIns="27432" tIns="22860" rIns="0" bIns="0" anchor="t" upright="1"/>
        <a:lstStyle/>
        <a:p>
          <a:pPr algn="l" rtl="0">
            <a:defRPr sz="1000"/>
          </a:pPr>
          <a:r>
            <a:rPr lang="en-US" sz="900" b="0" i="1" u="none" strike="noStrike" baseline="0">
              <a:solidFill>
                <a:srgbClr val="000000"/>
              </a:solidFill>
              <a:latin typeface="+mn-lt"/>
              <a:cs typeface="Arial"/>
            </a:rPr>
            <a:t>          Section 2: That the following budget containing an estimate of amounts available in each Fund, separately, and expenditures from each be </a:t>
          </a:r>
        </a:p>
        <a:p>
          <a:pPr algn="l" rtl="0">
            <a:defRPr sz="1000"/>
          </a:pPr>
          <a:r>
            <a:rPr lang="en-US" sz="900" b="0" i="1" u="none" strike="noStrike" baseline="0">
              <a:solidFill>
                <a:srgbClr val="000000"/>
              </a:solidFill>
              <a:latin typeface="+mn-lt"/>
              <a:cs typeface="Arial"/>
            </a:rPr>
            <a:t>   and the same is hereby adopted as the budget of this school district for said fiscal year.</a:t>
          </a:r>
        </a:p>
      </xdr:txBody>
    </xdr:sp>
    <xdr:clientData/>
  </xdr:twoCellAnchor>
  <xdr:twoCellAnchor>
    <xdr:from>
      <xdr:col>7</xdr:col>
      <xdr:colOff>111125</xdr:colOff>
      <xdr:row>34</xdr:row>
      <xdr:rowOff>492126</xdr:rowOff>
    </xdr:from>
    <xdr:to>
      <xdr:col>10</xdr:col>
      <xdr:colOff>293688</xdr:colOff>
      <xdr:row>34</xdr:row>
      <xdr:rowOff>701676</xdr:rowOff>
    </xdr:to>
    <xdr:sp macro="" textlink="">
      <xdr:nvSpPr>
        <xdr:cNvPr id="63512" name="Text 32">
          <a:extLst>
            <a:ext uri="{FF2B5EF4-FFF2-40B4-BE49-F238E27FC236}">
              <a16:creationId xmlns:a16="http://schemas.microsoft.com/office/drawing/2014/main" id="{00000000-0008-0000-0000-000018F80000}"/>
            </a:ext>
          </a:extLst>
        </xdr:cNvPr>
        <xdr:cNvSpPr txBox="1">
          <a:spLocks noChangeArrowheads="1"/>
        </xdr:cNvSpPr>
      </xdr:nvSpPr>
      <xdr:spPr bwMode="auto">
        <a:xfrm>
          <a:off x="2690813" y="5373689"/>
          <a:ext cx="1619250" cy="209550"/>
        </a:xfrm>
        <a:prstGeom prst="rect">
          <a:avLst/>
        </a:prstGeom>
        <a:solidFill>
          <a:srgbClr val="FFFFFF"/>
        </a:solidFill>
        <a:ln w="1">
          <a:noFill/>
          <a:miter lim="800000"/>
          <a:headEnd/>
          <a:tailEnd/>
        </a:ln>
      </xdr:spPr>
      <xdr:txBody>
        <a:bodyPr vertOverflow="clip" wrap="square" lIns="27432" tIns="22860" rIns="27432" bIns="22860" anchor="ctr" upright="1"/>
        <a:lstStyle/>
        <a:p>
          <a:pPr algn="ctr" rtl="0">
            <a:defRPr sz="1000"/>
          </a:pPr>
          <a:r>
            <a:rPr lang="en-US" sz="900" b="1" i="1" u="none" strike="noStrike" baseline="0">
              <a:solidFill>
                <a:srgbClr val="000000"/>
              </a:solidFill>
              <a:latin typeface="+mn-lt"/>
              <a:cs typeface="Arial"/>
            </a:rPr>
            <a:t>ADOPTION OF BUDGET  </a:t>
          </a:r>
        </a:p>
      </xdr:txBody>
    </xdr:sp>
    <xdr:clientData/>
  </xdr:twoCellAnchor>
  <xdr:twoCellAnchor>
    <xdr:from>
      <xdr:col>0</xdr:col>
      <xdr:colOff>0</xdr:colOff>
      <xdr:row>34</xdr:row>
      <xdr:rowOff>668332</xdr:rowOff>
    </xdr:from>
    <xdr:to>
      <xdr:col>13</xdr:col>
      <xdr:colOff>161925</xdr:colOff>
      <xdr:row>35</xdr:row>
      <xdr:rowOff>119062</xdr:rowOff>
    </xdr:to>
    <xdr:sp macro="" textlink="">
      <xdr:nvSpPr>
        <xdr:cNvPr id="63513" name="Text 33">
          <a:extLst>
            <a:ext uri="{FF2B5EF4-FFF2-40B4-BE49-F238E27FC236}">
              <a16:creationId xmlns:a16="http://schemas.microsoft.com/office/drawing/2014/main" id="{00000000-0008-0000-0000-000019F80000}"/>
            </a:ext>
          </a:extLst>
        </xdr:cNvPr>
        <xdr:cNvSpPr txBox="1">
          <a:spLocks noChangeArrowheads="1"/>
        </xdr:cNvSpPr>
      </xdr:nvSpPr>
      <xdr:spPr bwMode="auto">
        <a:xfrm>
          <a:off x="0" y="5422895"/>
          <a:ext cx="5448300" cy="196855"/>
        </a:xfrm>
        <a:prstGeom prst="rect">
          <a:avLst/>
        </a:prstGeom>
        <a:solidFill>
          <a:srgbClr val="FFFFFF"/>
        </a:solidFill>
        <a:ln w="1">
          <a:noFill/>
          <a:miter lim="800000"/>
          <a:headEnd/>
          <a:tailEnd/>
        </a:ln>
      </xdr:spPr>
      <xdr:txBody>
        <a:bodyPr vertOverflow="clip" wrap="square" lIns="27432" tIns="22860" rIns="0" bIns="0" anchor="t" upright="1"/>
        <a:lstStyle/>
        <a:p>
          <a:pPr algn="l" rtl="0">
            <a:defRPr sz="1000"/>
          </a:pPr>
          <a:r>
            <a:rPr lang="en-US" sz="900" b="0" i="1" u="none" strike="noStrike" baseline="0">
              <a:solidFill>
                <a:srgbClr val="000000"/>
              </a:solidFill>
              <a:latin typeface="+mn-lt"/>
              <a:cs typeface="Arial"/>
            </a:rPr>
            <a:t>          The budget shall be approved and signed below by members of the School Board.    Adopted this     </a:t>
          </a:r>
        </a:p>
      </xdr:txBody>
    </xdr:sp>
    <xdr:clientData/>
  </xdr:twoCellAnchor>
  <xdr:twoCellAnchor>
    <xdr:from>
      <xdr:col>6</xdr:col>
      <xdr:colOff>26988</xdr:colOff>
      <xdr:row>32</xdr:row>
      <xdr:rowOff>7931</xdr:rowOff>
    </xdr:from>
    <xdr:to>
      <xdr:col>7</xdr:col>
      <xdr:colOff>341313</xdr:colOff>
      <xdr:row>33</xdr:row>
      <xdr:rowOff>39686</xdr:rowOff>
    </xdr:to>
    <xdr:sp macro="" textlink="">
      <xdr:nvSpPr>
        <xdr:cNvPr id="63516" name="Text 41">
          <a:extLst>
            <a:ext uri="{FF2B5EF4-FFF2-40B4-BE49-F238E27FC236}">
              <a16:creationId xmlns:a16="http://schemas.microsoft.com/office/drawing/2014/main" id="{00000000-0008-0000-0000-00001CF80000}"/>
            </a:ext>
          </a:extLst>
        </xdr:cNvPr>
        <xdr:cNvSpPr txBox="1">
          <a:spLocks noChangeArrowheads="1"/>
        </xdr:cNvSpPr>
      </xdr:nvSpPr>
      <xdr:spPr bwMode="auto">
        <a:xfrm>
          <a:off x="2209801" y="4508494"/>
          <a:ext cx="711200" cy="190505"/>
        </a:xfrm>
        <a:prstGeom prst="rect">
          <a:avLst/>
        </a:prstGeom>
        <a:solidFill>
          <a:srgbClr val="FFFFFF"/>
        </a:solidFill>
        <a:ln w="1">
          <a:noFill/>
          <a:miter lim="800000"/>
          <a:headEnd/>
          <a:tailEnd/>
        </a:ln>
      </xdr:spPr>
      <xdr:txBody>
        <a:bodyPr vertOverflow="clip" wrap="square" lIns="27432" tIns="22860" rIns="27432" bIns="0" anchor="t" upright="1"/>
        <a:lstStyle/>
        <a:p>
          <a:pPr algn="ctr" rtl="0">
            <a:defRPr sz="1000"/>
          </a:pPr>
          <a:r>
            <a:rPr lang="en-US" sz="900" b="0" i="1" u="none" strike="noStrike" baseline="0">
              <a:solidFill>
                <a:srgbClr val="000000"/>
              </a:solidFill>
              <a:latin typeface="+mn-lt"/>
              <a:cs typeface="Arial"/>
            </a:rPr>
            <a:t>and ending</a:t>
          </a:r>
        </a:p>
      </xdr:txBody>
    </xdr:sp>
    <xdr:clientData/>
  </xdr:twoCellAnchor>
  <xdr:twoCellAnchor>
    <xdr:from>
      <xdr:col>0</xdr:col>
      <xdr:colOff>0</xdr:colOff>
      <xdr:row>36</xdr:row>
      <xdr:rowOff>26985</xdr:rowOff>
    </xdr:from>
    <xdr:to>
      <xdr:col>2</xdr:col>
      <xdr:colOff>361950</xdr:colOff>
      <xdr:row>37</xdr:row>
      <xdr:rowOff>39685</xdr:rowOff>
    </xdr:to>
    <xdr:sp macro="" textlink="">
      <xdr:nvSpPr>
        <xdr:cNvPr id="63519" name="Text 44">
          <a:extLst>
            <a:ext uri="{FF2B5EF4-FFF2-40B4-BE49-F238E27FC236}">
              <a16:creationId xmlns:a16="http://schemas.microsoft.com/office/drawing/2014/main" id="{00000000-0008-0000-0000-00001FF80000}"/>
            </a:ext>
          </a:extLst>
        </xdr:cNvPr>
        <xdr:cNvSpPr txBox="1">
          <a:spLocks noChangeArrowheads="1"/>
        </xdr:cNvSpPr>
      </xdr:nvSpPr>
      <xdr:spPr bwMode="auto">
        <a:xfrm>
          <a:off x="0" y="5702298"/>
          <a:ext cx="687388" cy="203200"/>
        </a:xfrm>
        <a:prstGeom prst="rect">
          <a:avLst/>
        </a:prstGeom>
        <a:solidFill>
          <a:srgbClr val="FFFFFF"/>
        </a:solidFill>
        <a:ln w="1">
          <a:noFill/>
          <a:miter lim="800000"/>
          <a:headEnd/>
          <a:tailEnd/>
        </a:ln>
      </xdr:spPr>
      <xdr:txBody>
        <a:bodyPr vertOverflow="clip" wrap="square" lIns="27432" tIns="22860" rIns="0" bIns="0" anchor="t" upright="1"/>
        <a:lstStyle/>
        <a:p>
          <a:pPr algn="l" rtl="0">
            <a:defRPr sz="1000"/>
          </a:pPr>
          <a:r>
            <a:rPr lang="en-US" sz="900" b="0" i="1" u="none" strike="noStrike" baseline="0">
              <a:solidFill>
                <a:srgbClr val="000000"/>
              </a:solidFill>
              <a:latin typeface="Arial"/>
              <a:cs typeface="Arial"/>
            </a:rPr>
            <a:t>   </a:t>
          </a:r>
          <a:r>
            <a:rPr lang="en-US" sz="900" b="0" i="1" u="none" strike="noStrike" baseline="0">
              <a:solidFill>
                <a:srgbClr val="000000"/>
              </a:solidFill>
              <a:latin typeface="+mn-lt"/>
              <a:cs typeface="Arial"/>
            </a:rPr>
            <a:t>day of </a:t>
          </a:r>
        </a:p>
      </xdr:txBody>
    </xdr:sp>
    <xdr:clientData/>
  </xdr:twoCellAnchor>
  <xdr:twoCellAnchor>
    <xdr:from>
      <xdr:col>7</xdr:col>
      <xdr:colOff>134937</xdr:colOff>
      <xdr:row>36</xdr:row>
      <xdr:rowOff>46035</xdr:rowOff>
    </xdr:from>
    <xdr:to>
      <xdr:col>9</xdr:col>
      <xdr:colOff>496887</xdr:colOff>
      <xdr:row>37</xdr:row>
      <xdr:rowOff>17460</xdr:rowOff>
    </xdr:to>
    <xdr:sp macro="" textlink="">
      <xdr:nvSpPr>
        <xdr:cNvPr id="63520" name="Text 46">
          <a:extLst>
            <a:ext uri="{FF2B5EF4-FFF2-40B4-BE49-F238E27FC236}">
              <a16:creationId xmlns:a16="http://schemas.microsoft.com/office/drawing/2014/main" id="{00000000-0008-0000-0000-000020F80000}"/>
            </a:ext>
          </a:extLst>
        </xdr:cNvPr>
        <xdr:cNvSpPr txBox="1">
          <a:spLocks noChangeArrowheads="1"/>
        </xdr:cNvSpPr>
      </xdr:nvSpPr>
      <xdr:spPr bwMode="auto">
        <a:xfrm>
          <a:off x="2714625" y="5721348"/>
          <a:ext cx="1227137" cy="161925"/>
        </a:xfrm>
        <a:prstGeom prst="rect">
          <a:avLst/>
        </a:prstGeom>
        <a:solidFill>
          <a:srgbClr val="FFFFFF"/>
        </a:solidFill>
        <a:ln w="1">
          <a:noFill/>
          <a:miter lim="800000"/>
          <a:headEnd/>
          <a:tailEnd/>
        </a:ln>
      </xdr:spPr>
      <xdr:txBody>
        <a:bodyPr vertOverflow="clip" wrap="square" lIns="27432" tIns="22860" rIns="27432" bIns="0" anchor="t" upright="1"/>
        <a:lstStyle/>
        <a:p>
          <a:pPr algn="ctr" rtl="0">
            <a:defRPr sz="1000"/>
          </a:pPr>
          <a:r>
            <a:rPr lang="en-US" sz="900" b="0" i="1" u="none" strike="noStrike" baseline="0">
              <a:solidFill>
                <a:srgbClr val="000000"/>
              </a:solidFill>
              <a:latin typeface="+mn-lt"/>
              <a:cs typeface="Arial"/>
            </a:rPr>
            <a:t>by a roll call vote of </a:t>
          </a:r>
        </a:p>
      </xdr:txBody>
    </xdr:sp>
    <xdr:clientData/>
  </xdr:twoCellAnchor>
  <xdr:twoCellAnchor>
    <xdr:from>
      <xdr:col>11</xdr:col>
      <xdr:colOff>104775</xdr:colOff>
      <xdr:row>36</xdr:row>
      <xdr:rowOff>39684</xdr:rowOff>
    </xdr:from>
    <xdr:to>
      <xdr:col>12</xdr:col>
      <xdr:colOff>323850</xdr:colOff>
      <xdr:row>37</xdr:row>
      <xdr:rowOff>61909</xdr:rowOff>
    </xdr:to>
    <xdr:sp macro="" textlink="">
      <xdr:nvSpPr>
        <xdr:cNvPr id="63521" name="Text 47">
          <a:extLst>
            <a:ext uri="{FF2B5EF4-FFF2-40B4-BE49-F238E27FC236}">
              <a16:creationId xmlns:a16="http://schemas.microsoft.com/office/drawing/2014/main" id="{00000000-0008-0000-0000-000021F80000}"/>
            </a:ext>
          </a:extLst>
        </xdr:cNvPr>
        <xdr:cNvSpPr txBox="1">
          <a:spLocks noChangeArrowheads="1"/>
        </xdr:cNvSpPr>
      </xdr:nvSpPr>
      <xdr:spPr bwMode="auto">
        <a:xfrm>
          <a:off x="4502150" y="5746747"/>
          <a:ext cx="663575" cy="212725"/>
        </a:xfrm>
        <a:prstGeom prst="rect">
          <a:avLst/>
        </a:prstGeom>
        <a:solidFill>
          <a:srgbClr val="FFFFFF"/>
        </a:solidFill>
        <a:ln w="1">
          <a:noFill/>
          <a:miter lim="800000"/>
          <a:headEnd/>
          <a:tailEnd/>
        </a:ln>
      </xdr:spPr>
      <xdr:txBody>
        <a:bodyPr vertOverflow="clip" wrap="square" lIns="27432" tIns="22860" rIns="27432" bIns="0" anchor="t" upright="1"/>
        <a:lstStyle/>
        <a:p>
          <a:pPr algn="ctr" rtl="0">
            <a:defRPr sz="1000"/>
          </a:pPr>
          <a:r>
            <a:rPr lang="en-US" sz="900" b="0" i="1" u="none" strike="noStrike" baseline="0">
              <a:solidFill>
                <a:srgbClr val="000000"/>
              </a:solidFill>
              <a:latin typeface="+mn-lt"/>
              <a:cs typeface="Arial"/>
            </a:rPr>
            <a:t>Yeas, and </a:t>
          </a:r>
        </a:p>
      </xdr:txBody>
    </xdr:sp>
    <xdr:clientData/>
  </xdr:twoCellAnchor>
  <xdr:twoCellAnchor>
    <xdr:from>
      <xdr:col>14</xdr:col>
      <xdr:colOff>76200</xdr:colOff>
      <xdr:row>36</xdr:row>
      <xdr:rowOff>30159</xdr:rowOff>
    </xdr:from>
    <xdr:to>
      <xdr:col>17</xdr:col>
      <xdr:colOff>85725</xdr:colOff>
      <xdr:row>37</xdr:row>
      <xdr:rowOff>61909</xdr:rowOff>
    </xdr:to>
    <xdr:sp macro="" textlink="">
      <xdr:nvSpPr>
        <xdr:cNvPr id="63522" name="Text 48">
          <a:extLst>
            <a:ext uri="{FF2B5EF4-FFF2-40B4-BE49-F238E27FC236}">
              <a16:creationId xmlns:a16="http://schemas.microsoft.com/office/drawing/2014/main" id="{00000000-0008-0000-0000-000022F80000}"/>
            </a:ext>
          </a:extLst>
        </xdr:cNvPr>
        <xdr:cNvSpPr txBox="1">
          <a:spLocks noChangeArrowheads="1"/>
        </xdr:cNvSpPr>
      </xdr:nvSpPr>
      <xdr:spPr bwMode="auto">
        <a:xfrm>
          <a:off x="5751513" y="5737222"/>
          <a:ext cx="1120775" cy="222250"/>
        </a:xfrm>
        <a:prstGeom prst="rect">
          <a:avLst/>
        </a:prstGeom>
        <a:solidFill>
          <a:srgbClr val="FFFFFF"/>
        </a:solidFill>
        <a:ln w="1">
          <a:noFill/>
          <a:miter lim="800000"/>
          <a:headEnd/>
          <a:tailEnd/>
        </a:ln>
      </xdr:spPr>
      <xdr:txBody>
        <a:bodyPr vertOverflow="clip" wrap="square" lIns="27432" tIns="22860" rIns="27432" bIns="0" anchor="t" upright="1"/>
        <a:lstStyle/>
        <a:p>
          <a:pPr algn="ctr" rtl="0">
            <a:defRPr sz="1000"/>
          </a:pPr>
          <a:r>
            <a:rPr lang="en-US" sz="900" b="0" i="1" u="none" strike="noStrike" baseline="0">
              <a:solidFill>
                <a:srgbClr val="000000"/>
              </a:solidFill>
              <a:latin typeface="+mn-lt"/>
              <a:cs typeface="Arial"/>
            </a:rPr>
            <a:t>Nays, to wit:</a:t>
          </a:r>
        </a:p>
      </xdr:txBody>
    </xdr:sp>
    <xdr:clientData/>
  </xdr:twoCellAnchor>
  <xdr:twoCellAnchor>
    <xdr:from>
      <xdr:col>5</xdr:col>
      <xdr:colOff>47625</xdr:colOff>
      <xdr:row>36</xdr:row>
      <xdr:rowOff>61911</xdr:rowOff>
    </xdr:from>
    <xdr:to>
      <xdr:col>5</xdr:col>
      <xdr:colOff>371475</xdr:colOff>
      <xdr:row>37</xdr:row>
      <xdr:rowOff>55561</xdr:rowOff>
    </xdr:to>
    <xdr:sp macro="" textlink="">
      <xdr:nvSpPr>
        <xdr:cNvPr id="63526" name="Text 59">
          <a:extLst>
            <a:ext uri="{FF2B5EF4-FFF2-40B4-BE49-F238E27FC236}">
              <a16:creationId xmlns:a16="http://schemas.microsoft.com/office/drawing/2014/main" id="{00000000-0008-0000-0000-000026F80000}"/>
            </a:ext>
          </a:extLst>
        </xdr:cNvPr>
        <xdr:cNvSpPr txBox="1">
          <a:spLocks noChangeArrowheads="1"/>
        </xdr:cNvSpPr>
      </xdr:nvSpPr>
      <xdr:spPr bwMode="auto">
        <a:xfrm>
          <a:off x="1785938" y="5737224"/>
          <a:ext cx="323850" cy="184150"/>
        </a:xfrm>
        <a:prstGeom prst="rect">
          <a:avLst/>
        </a:prstGeom>
        <a:solidFill>
          <a:srgbClr val="FFFFFF"/>
        </a:solidFill>
        <a:ln w="1">
          <a:noFill/>
          <a:miter lim="800000"/>
          <a:headEnd/>
          <a:tailEnd/>
        </a:ln>
      </xdr:spPr>
      <xdr:txBody>
        <a:bodyPr vertOverflow="clip" wrap="square" lIns="27432" tIns="22860" rIns="0" bIns="0" anchor="t" upright="1"/>
        <a:lstStyle/>
        <a:p>
          <a:pPr algn="l" rtl="0">
            <a:defRPr sz="1000"/>
          </a:pPr>
          <a:r>
            <a:rPr lang="en-US" sz="900" b="0" i="1" u="none" strike="noStrike" baseline="0">
              <a:solidFill>
                <a:srgbClr val="000000"/>
              </a:solidFill>
              <a:latin typeface="Arial"/>
              <a:cs typeface="Arial"/>
            </a:rPr>
            <a:t>,  20</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6</xdr:row>
      <xdr:rowOff>0</xdr:rowOff>
    </xdr:from>
    <xdr:to>
      <xdr:col>0</xdr:col>
      <xdr:colOff>0</xdr:colOff>
      <xdr:row>7</xdr:row>
      <xdr:rowOff>0</xdr:rowOff>
    </xdr:to>
    <xdr:sp macro="" textlink="">
      <xdr:nvSpPr>
        <xdr:cNvPr id="66645" name="Text 20">
          <a:extLst>
            <a:ext uri="{FF2B5EF4-FFF2-40B4-BE49-F238E27FC236}">
              <a16:creationId xmlns:a16="http://schemas.microsoft.com/office/drawing/2014/main" id="{00000000-0008-0000-0100-000055040100}"/>
            </a:ext>
          </a:extLst>
        </xdr:cNvPr>
        <xdr:cNvSpPr txBox="1">
          <a:spLocks noChangeArrowheads="1"/>
        </xdr:cNvSpPr>
      </xdr:nvSpPr>
      <xdr:spPr bwMode="auto">
        <a:xfrm>
          <a:off x="0" y="1447800"/>
          <a:ext cx="0" cy="161925"/>
        </a:xfrm>
        <a:prstGeom prst="rect">
          <a:avLst/>
        </a:prstGeom>
        <a:solidFill>
          <a:srgbClr val="FFFFFF"/>
        </a:solidFill>
        <a:ln w="9525">
          <a:solidFill>
            <a:srgbClr val="000000"/>
          </a:solidFill>
          <a:miter lim="800000"/>
          <a:headEnd/>
          <a:tailEnd/>
        </a:ln>
      </xdr:spPr>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9525</xdr:colOff>
      <xdr:row>9</xdr:row>
      <xdr:rowOff>123825</xdr:rowOff>
    </xdr:from>
    <xdr:to>
      <xdr:col>7</xdr:col>
      <xdr:colOff>0</xdr:colOff>
      <xdr:row>9</xdr:row>
      <xdr:rowOff>123825</xdr:rowOff>
    </xdr:to>
    <xdr:sp macro="" textlink="">
      <xdr:nvSpPr>
        <xdr:cNvPr id="13442" name="Text 84">
          <a:extLst>
            <a:ext uri="{FF2B5EF4-FFF2-40B4-BE49-F238E27FC236}">
              <a16:creationId xmlns:a16="http://schemas.microsoft.com/office/drawing/2014/main" id="{00000000-0008-0000-0300-000082340000}"/>
            </a:ext>
          </a:extLst>
        </xdr:cNvPr>
        <xdr:cNvSpPr txBox="1">
          <a:spLocks noChangeArrowheads="1"/>
        </xdr:cNvSpPr>
      </xdr:nvSpPr>
      <xdr:spPr bwMode="auto">
        <a:xfrm>
          <a:off x="6505575" y="1857375"/>
          <a:ext cx="1819275" cy="0"/>
        </a:xfrm>
        <a:prstGeom prst="rect">
          <a:avLst/>
        </a:prstGeom>
        <a:solidFill>
          <a:srgbClr val="C0C0C0"/>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4</xdr:row>
      <xdr:rowOff>0</xdr:rowOff>
    </xdr:from>
    <xdr:to>
      <xdr:col>0</xdr:col>
      <xdr:colOff>0</xdr:colOff>
      <xdr:row>5</xdr:row>
      <xdr:rowOff>0</xdr:rowOff>
    </xdr:to>
    <xdr:sp macro="" textlink="">
      <xdr:nvSpPr>
        <xdr:cNvPr id="29740" name="Text 20">
          <a:extLst>
            <a:ext uri="{FF2B5EF4-FFF2-40B4-BE49-F238E27FC236}">
              <a16:creationId xmlns:a16="http://schemas.microsoft.com/office/drawing/2014/main" id="{00000000-0008-0000-0400-00002C740000}"/>
            </a:ext>
          </a:extLst>
        </xdr:cNvPr>
        <xdr:cNvSpPr txBox="1">
          <a:spLocks noChangeArrowheads="1"/>
        </xdr:cNvSpPr>
      </xdr:nvSpPr>
      <xdr:spPr bwMode="auto">
        <a:xfrm>
          <a:off x="0" y="952500"/>
          <a:ext cx="0" cy="152400"/>
        </a:xfrm>
        <a:prstGeom prst="rect">
          <a:avLst/>
        </a:prstGeom>
        <a:solidFill>
          <a:srgbClr val="FFFFFF"/>
        </a:solidFill>
        <a:ln w="9525">
          <a:solidFill>
            <a:srgbClr val="000000"/>
          </a:solidFill>
          <a:miter lim="800000"/>
          <a:headEnd/>
          <a:tailEnd/>
        </a:ln>
      </xdr:spPr>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sec1.isbe.net/attachmgr/default.aspx" TargetMode="Externa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4.bin"/><Relationship Id="rId4" Type="http://schemas.openxmlformats.org/officeDocument/2006/relationships/comments" Target="../comments3.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5.bin"/><Relationship Id="rId4" Type="http://schemas.openxmlformats.org/officeDocument/2006/relationships/comments" Target="../comments4.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10.bin"/><Relationship Id="rId2" Type="http://schemas.openxmlformats.org/officeDocument/2006/relationships/hyperlink" Target="https://www.isbe.net/Pages/Limitation-of-Administrative-Costs.aspx" TargetMode="External"/><Relationship Id="rId1" Type="http://schemas.openxmlformats.org/officeDocument/2006/relationships/hyperlink" Target="http://www.isbe.net/sfms/AdminCaps/AdminCaps.htm" TargetMode="Externa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hyperlink" Target="http://www.ilga.gov/legislation/ilcs/ilcs4.asp?DocName=010500050HArt%2E+10&amp;ActID=1005&amp;ChapAct=105%26nbsp%3BILCS%26nbsp%3B5%2F&amp;ChapterID=17&amp;ChapterName=SCHOOLS&amp;SectionID=48899&amp;SeqStart=53200000&amp;SeqEnd=74800000&amp;ActName=School+Code%2E" TargetMode="Externa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pageSetUpPr fitToPage="1"/>
  </sheetPr>
  <dimension ref="A1:AA65"/>
  <sheetViews>
    <sheetView showGridLines="0" tabSelected="1" zoomScale="120" zoomScaleNormal="120" workbookViewId="0">
      <selection activeCell="H37" sqref="H37"/>
    </sheetView>
  </sheetViews>
  <sheetFormatPr defaultColWidth="8.85546875" defaultRowHeight="10.35" customHeight="1" x14ac:dyDescent="0.2"/>
  <cols>
    <col min="1" max="1" width="2.42578125" style="391" customWidth="1"/>
    <col min="2" max="2" width="2.28515625" style="391" customWidth="1"/>
    <col min="3" max="3" width="6.7109375" style="391" customWidth="1"/>
    <col min="4" max="4" width="7.85546875" style="391" customWidth="1"/>
    <col min="5" max="6" width="6.7109375" style="391" customWidth="1"/>
    <col min="7" max="7" width="6" style="391" customWidth="1"/>
    <col min="8" max="8" width="5.28515625" style="391" customWidth="1"/>
    <col min="9" max="9" width="7.7109375" style="391" customWidth="1"/>
    <col min="10" max="10" width="8.42578125" style="391" customWidth="1"/>
    <col min="11" max="11" width="5.7109375" style="391" customWidth="1"/>
    <col min="12" max="13" width="6.7109375" style="391" customWidth="1"/>
    <col min="14" max="14" width="5.85546875" style="391" customWidth="1"/>
    <col min="15" max="15" width="7.140625" style="391" customWidth="1"/>
    <col min="16" max="16" width="6.85546875" style="391" customWidth="1"/>
    <col min="17" max="17" width="2.42578125" style="391" customWidth="1"/>
    <col min="18" max="18" width="3.28515625" style="391" customWidth="1"/>
    <col min="19" max="19" width="0.42578125" style="391" customWidth="1"/>
    <col min="20" max="20" width="4.7109375" style="391" customWidth="1"/>
    <col min="21" max="21" width="3.42578125" style="391" customWidth="1"/>
    <col min="22" max="22" width="5.7109375" style="391" customWidth="1"/>
    <col min="23" max="16384" width="8.85546875" style="391"/>
  </cols>
  <sheetData>
    <row r="1" spans="1:27" ht="12.2" customHeight="1" x14ac:dyDescent="0.2">
      <c r="A1" s="390"/>
      <c r="F1" s="1749" t="s">
        <v>262</v>
      </c>
      <c r="G1" s="1749"/>
      <c r="H1" s="1749"/>
      <c r="I1" s="1749"/>
      <c r="J1" s="1749"/>
      <c r="K1" s="1749"/>
      <c r="L1" s="1749"/>
      <c r="M1" s="1749"/>
    </row>
    <row r="2" spans="1:27" ht="12" x14ac:dyDescent="0.2">
      <c r="B2" s="392"/>
      <c r="F2" s="1750" t="s">
        <v>97</v>
      </c>
      <c r="G2" s="1750"/>
      <c r="H2" s="1750"/>
      <c r="I2" s="1750"/>
      <c r="J2" s="1750"/>
      <c r="K2" s="1750"/>
      <c r="L2" s="1750"/>
      <c r="M2" s="1750"/>
      <c r="O2" s="393"/>
      <c r="P2" s="393"/>
      <c r="Q2" s="393"/>
      <c r="R2" s="393"/>
    </row>
    <row r="3" spans="1:27" ht="12.2" customHeight="1" x14ac:dyDescent="0.2">
      <c r="A3" s="394" t="s">
        <v>542</v>
      </c>
      <c r="F3" s="1750"/>
      <c r="G3" s="1750"/>
      <c r="H3" s="1750"/>
      <c r="I3" s="1750"/>
      <c r="J3" s="1750"/>
      <c r="K3" s="1750"/>
      <c r="L3" s="1750"/>
      <c r="M3" s="1750"/>
      <c r="N3" s="1753" t="str">
        <f>'DeficitBudgetSum Calc 19'!C7 &amp; " "</f>
        <v xml:space="preserve">Balanced budget, no deficit reduction plan is required. </v>
      </c>
      <c r="O3" s="1754"/>
      <c r="P3" s="1754"/>
      <c r="Q3" s="1754"/>
      <c r="R3" s="1755"/>
      <c r="S3" s="395"/>
    </row>
    <row r="4" spans="1:27" ht="12.2" customHeight="1" x14ac:dyDescent="0.2">
      <c r="B4" s="396"/>
      <c r="C4" s="397"/>
      <c r="F4" s="1751" t="s">
        <v>600</v>
      </c>
      <c r="G4" s="1751"/>
      <c r="H4" s="1751"/>
      <c r="I4" s="1751"/>
      <c r="J4" s="1751"/>
      <c r="K4" s="1751"/>
      <c r="L4" s="1751"/>
      <c r="M4" s="1751"/>
      <c r="N4" s="1756"/>
      <c r="O4" s="1757"/>
      <c r="P4" s="1757"/>
      <c r="Q4" s="1757"/>
      <c r="R4" s="1758"/>
    </row>
    <row r="5" spans="1:27" ht="12.75" customHeight="1" x14ac:dyDescent="0.2">
      <c r="B5" s="398"/>
      <c r="C5" s="399" t="s">
        <v>92</v>
      </c>
      <c r="F5" s="1764" t="s">
        <v>884</v>
      </c>
      <c r="G5" s="1765"/>
      <c r="H5" s="1765"/>
      <c r="I5" s="1765"/>
      <c r="J5" s="1765"/>
      <c r="K5" s="1765"/>
      <c r="L5" s="1765"/>
      <c r="M5" s="1765"/>
      <c r="N5" s="1756"/>
      <c r="O5" s="1757"/>
      <c r="P5" s="1757"/>
      <c r="Q5" s="1757"/>
      <c r="R5" s="1758"/>
    </row>
    <row r="6" spans="1:27" ht="12.75" customHeight="1" x14ac:dyDescent="0.2">
      <c r="B6" s="398" t="s">
        <v>1067</v>
      </c>
      <c r="C6" s="399" t="s">
        <v>288</v>
      </c>
      <c r="M6" s="400"/>
      <c r="N6" s="1756"/>
      <c r="O6" s="1757"/>
      <c r="P6" s="1757"/>
      <c r="Q6" s="1757"/>
      <c r="R6" s="1758"/>
    </row>
    <row r="7" spans="1:27" ht="3.75" customHeight="1" x14ac:dyDescent="0.2">
      <c r="B7" s="401"/>
      <c r="C7" s="399"/>
      <c r="M7" s="400"/>
      <c r="N7" s="1756"/>
      <c r="O7" s="1757"/>
      <c r="P7" s="1757"/>
      <c r="Q7" s="1757"/>
      <c r="R7" s="1758"/>
    </row>
    <row r="8" spans="1:27" ht="8.25" customHeight="1" x14ac:dyDescent="0.2">
      <c r="B8" s="401"/>
      <c r="C8" s="402"/>
      <c r="D8" s="402"/>
      <c r="E8" s="402"/>
      <c r="F8" s="402"/>
      <c r="G8" s="402"/>
      <c r="H8" s="402"/>
      <c r="I8" s="402"/>
      <c r="J8" s="403"/>
      <c r="K8" s="403"/>
      <c r="L8" s="403"/>
      <c r="M8" s="400"/>
      <c r="N8" s="1756"/>
      <c r="O8" s="1757"/>
      <c r="P8" s="1757"/>
      <c r="Q8" s="1757"/>
      <c r="R8" s="1758"/>
    </row>
    <row r="9" spans="1:27" ht="5.25" customHeight="1" x14ac:dyDescent="0.2">
      <c r="B9" s="396"/>
      <c r="C9" s="402"/>
      <c r="D9" s="402"/>
      <c r="E9" s="402"/>
      <c r="F9" s="402"/>
      <c r="G9" s="402"/>
      <c r="H9" s="402"/>
      <c r="I9" s="402"/>
      <c r="L9" s="400"/>
      <c r="M9" s="400"/>
      <c r="N9" s="1756"/>
      <c r="O9" s="1757"/>
      <c r="P9" s="1757"/>
      <c r="Q9" s="1757"/>
      <c r="R9" s="1758"/>
      <c r="S9" s="404"/>
      <c r="T9" s="404"/>
      <c r="U9" s="404"/>
      <c r="V9" s="404"/>
      <c r="W9" s="404"/>
      <c r="X9" s="404"/>
      <c r="Y9" s="404"/>
      <c r="Z9" s="404"/>
      <c r="AA9" s="404"/>
    </row>
    <row r="10" spans="1:27" ht="13.5" customHeight="1" x14ac:dyDescent="0.2">
      <c r="B10" s="401"/>
      <c r="C10" s="405" t="s">
        <v>247</v>
      </c>
      <c r="F10" s="406"/>
      <c r="G10" s="1766"/>
      <c r="H10" s="1752"/>
      <c r="I10" s="1752"/>
      <c r="J10" s="407"/>
      <c r="K10" s="407"/>
      <c r="L10" s="407"/>
      <c r="M10" s="400"/>
      <c r="N10" s="1756"/>
      <c r="O10" s="1757"/>
      <c r="P10" s="1757"/>
      <c r="Q10" s="1757"/>
      <c r="R10" s="1758"/>
    </row>
    <row r="11" spans="1:27" ht="9.75" customHeight="1" x14ac:dyDescent="0.2">
      <c r="F11" s="408"/>
      <c r="G11" s="1773" t="s">
        <v>601</v>
      </c>
      <c r="H11" s="1773"/>
      <c r="I11" s="1773"/>
      <c r="J11" s="409"/>
      <c r="K11" s="409"/>
      <c r="L11" s="400"/>
      <c r="M11" s="400"/>
      <c r="N11" s="1756"/>
      <c r="O11" s="1757"/>
      <c r="P11" s="1757"/>
      <c r="Q11" s="1757"/>
      <c r="R11" s="1758"/>
    </row>
    <row r="12" spans="1:27" ht="7.5" customHeight="1" x14ac:dyDescent="0.2">
      <c r="F12" s="408"/>
      <c r="G12" s="410"/>
      <c r="H12" s="410"/>
      <c r="I12" s="410"/>
      <c r="J12" s="409"/>
      <c r="K12" s="409"/>
      <c r="L12" s="400"/>
      <c r="M12" s="400"/>
      <c r="N12" s="1756"/>
      <c r="O12" s="1757"/>
      <c r="P12" s="1757"/>
      <c r="Q12" s="1757"/>
      <c r="R12" s="1758"/>
    </row>
    <row r="13" spans="1:27" ht="13.5" customHeight="1" x14ac:dyDescent="0.2">
      <c r="C13" s="405" t="s">
        <v>289</v>
      </c>
      <c r="D13" s="411"/>
      <c r="E13" s="412"/>
      <c r="F13" s="412"/>
      <c r="G13" s="1762" t="s">
        <v>1068</v>
      </c>
      <c r="H13" s="1762"/>
      <c r="I13" s="1762"/>
      <c r="J13" s="1762"/>
      <c r="K13" s="1762"/>
      <c r="L13" s="1762"/>
      <c r="M13" s="400"/>
      <c r="N13" s="1759"/>
      <c r="O13" s="1760"/>
      <c r="P13" s="1760"/>
      <c r="Q13" s="1760"/>
      <c r="R13" s="1761"/>
    </row>
    <row r="14" spans="1:27" ht="13.5" customHeight="1" x14ac:dyDescent="0.2">
      <c r="C14" s="413" t="s">
        <v>290</v>
      </c>
      <c r="D14" s="414"/>
      <c r="E14" s="415"/>
      <c r="F14" s="415"/>
      <c r="G14" s="1763" t="s">
        <v>1069</v>
      </c>
      <c r="H14" s="1763"/>
      <c r="I14" s="1763"/>
      <c r="J14" s="1763"/>
      <c r="K14" s="1763"/>
      <c r="L14" s="1763"/>
      <c r="M14" s="400"/>
      <c r="N14" s="416"/>
      <c r="O14" s="416"/>
      <c r="P14" s="416"/>
      <c r="Q14" s="416"/>
      <c r="R14" s="416"/>
    </row>
    <row r="15" spans="1:27" ht="9.75" customHeight="1" x14ac:dyDescent="0.2">
      <c r="A15" s="414"/>
      <c r="B15" s="414"/>
      <c r="C15" s="414"/>
      <c r="D15" s="414"/>
      <c r="E15" s="417"/>
      <c r="F15" s="417"/>
      <c r="G15" s="417"/>
      <c r="H15" s="403"/>
      <c r="I15" s="403"/>
      <c r="J15" s="403"/>
    </row>
    <row r="16" spans="1:27" ht="16.5" customHeight="1" x14ac:dyDescent="0.2">
      <c r="A16" s="1782" t="s">
        <v>885</v>
      </c>
      <c r="B16" s="1782"/>
      <c r="C16" s="1782"/>
      <c r="D16" s="1782"/>
      <c r="E16" s="1782"/>
      <c r="F16" s="1782"/>
      <c r="G16" s="1782"/>
      <c r="H16" s="1782"/>
      <c r="I16" s="1782"/>
      <c r="J16" s="1782"/>
      <c r="K16" s="1782"/>
      <c r="L16" s="1782"/>
      <c r="M16" s="1782"/>
      <c r="N16" s="1782"/>
      <c r="O16" s="1782"/>
      <c r="P16" s="1782"/>
      <c r="Q16" s="1782"/>
      <c r="R16" s="1782"/>
    </row>
    <row r="17" spans="1:18" ht="12.75" customHeight="1" x14ac:dyDescent="0.2">
      <c r="A17" s="1782"/>
      <c r="B17" s="1782"/>
      <c r="C17" s="1782"/>
      <c r="D17" s="1782"/>
      <c r="E17" s="1782"/>
      <c r="F17" s="1782"/>
      <c r="G17" s="1782"/>
      <c r="H17" s="1782"/>
      <c r="I17" s="1782"/>
      <c r="J17" s="1782"/>
      <c r="K17" s="1782"/>
      <c r="L17" s="1782"/>
      <c r="M17" s="1782"/>
      <c r="N17" s="1782"/>
      <c r="O17" s="1782"/>
      <c r="P17" s="1782"/>
      <c r="Q17" s="1782"/>
      <c r="R17" s="1782"/>
    </row>
    <row r="18" spans="1:18" ht="2.25" hidden="1" customHeight="1" x14ac:dyDescent="0.2">
      <c r="A18" s="1782"/>
      <c r="B18" s="1782"/>
      <c r="C18" s="1782"/>
      <c r="D18" s="1782"/>
      <c r="E18" s="1782"/>
      <c r="F18" s="1782"/>
      <c r="G18" s="1782"/>
      <c r="H18" s="1782"/>
      <c r="I18" s="1782"/>
      <c r="J18" s="1782"/>
      <c r="K18" s="1782"/>
      <c r="L18" s="1782"/>
      <c r="M18" s="1782"/>
      <c r="N18" s="1782"/>
      <c r="O18" s="1782"/>
      <c r="P18" s="1782"/>
      <c r="Q18" s="1782"/>
      <c r="R18" s="1782"/>
    </row>
    <row r="19" spans="1:18" ht="16.5" hidden="1" customHeight="1" x14ac:dyDescent="0.2">
      <c r="A19" s="418"/>
      <c r="B19" s="418"/>
      <c r="C19" s="418"/>
      <c r="D19" s="418"/>
      <c r="E19" s="419"/>
      <c r="F19" s="419"/>
      <c r="G19" s="419"/>
      <c r="H19" s="420"/>
      <c r="I19" s="420"/>
      <c r="J19" s="420"/>
      <c r="K19" s="421"/>
      <c r="L19" s="421"/>
      <c r="M19" s="421"/>
      <c r="N19" s="421"/>
      <c r="O19" s="421"/>
      <c r="P19" s="421"/>
      <c r="Q19" s="421"/>
      <c r="R19" s="421"/>
    </row>
    <row r="20" spans="1:18" ht="16.5" hidden="1" customHeight="1" x14ac:dyDescent="0.2">
      <c r="A20" s="414"/>
      <c r="B20" s="414"/>
      <c r="C20" s="414"/>
      <c r="D20" s="414"/>
      <c r="E20" s="417"/>
      <c r="F20" s="417"/>
      <c r="G20" s="417"/>
      <c r="H20" s="403"/>
      <c r="I20" s="403"/>
      <c r="J20" s="403"/>
    </row>
    <row r="21" spans="1:18" ht="6.75" customHeight="1" thickBot="1" x14ac:dyDescent="0.25">
      <c r="A21" s="414"/>
      <c r="B21" s="414"/>
      <c r="C21" s="414"/>
      <c r="D21" s="414"/>
      <c r="E21" s="417"/>
      <c r="F21" s="417"/>
      <c r="G21" s="417"/>
      <c r="H21" s="403"/>
      <c r="I21" s="403"/>
      <c r="J21" s="403"/>
    </row>
    <row r="22" spans="1:18" ht="16.5" hidden="1" customHeight="1" thickBot="1" x14ac:dyDescent="0.25">
      <c r="A22" s="422"/>
      <c r="B22" s="422"/>
      <c r="C22" s="422"/>
      <c r="D22" s="422"/>
      <c r="E22" s="423"/>
      <c r="F22" s="423"/>
      <c r="G22" s="423"/>
      <c r="H22" s="424"/>
      <c r="I22" s="424"/>
      <c r="J22" s="424"/>
      <c r="K22" s="424"/>
      <c r="L22" s="424"/>
      <c r="M22" s="424"/>
      <c r="N22" s="424"/>
      <c r="O22" s="424"/>
      <c r="P22" s="424"/>
      <c r="Q22" s="424"/>
      <c r="R22" s="425"/>
    </row>
    <row r="23" spans="1:18" s="403" customFormat="1" ht="2.25" customHeight="1" thickTop="1" x14ac:dyDescent="0.2">
      <c r="A23" s="426"/>
      <c r="B23" s="426"/>
      <c r="C23" s="426"/>
      <c r="D23" s="426"/>
      <c r="E23" s="426"/>
      <c r="F23" s="426"/>
      <c r="G23" s="426"/>
      <c r="H23" s="427"/>
      <c r="I23" s="427"/>
      <c r="J23" s="426"/>
      <c r="K23" s="426"/>
      <c r="L23" s="426"/>
      <c r="M23" s="426"/>
      <c r="N23" s="426"/>
      <c r="O23" s="426"/>
      <c r="P23" s="426"/>
      <c r="Q23" s="426"/>
    </row>
    <row r="24" spans="1:18" ht="12.75" x14ac:dyDescent="0.2">
      <c r="D24" s="1776" t="str">
        <f>G13</f>
        <v>Glencoe School District #35</v>
      </c>
      <c r="E24" s="1776"/>
      <c r="F24" s="1776"/>
      <c r="G24" s="1776"/>
      <c r="H24" s="1776"/>
      <c r="I24" s="1777"/>
      <c r="J24" s="1777"/>
      <c r="K24" s="428" t="s">
        <v>359</v>
      </c>
      <c r="L24" s="429"/>
      <c r="M24" s="1752" t="s">
        <v>1070</v>
      </c>
      <c r="N24" s="1752"/>
      <c r="O24" s="1752"/>
      <c r="P24" s="1752"/>
      <c r="Q24" s="391" t="s">
        <v>452</v>
      </c>
    </row>
    <row r="25" spans="1:18" ht="15" x14ac:dyDescent="0.25">
      <c r="G25" s="430"/>
      <c r="H25" s="1775">
        <v>43647</v>
      </c>
      <c r="I25" s="1775"/>
      <c r="J25" s="1775"/>
      <c r="K25" s="430"/>
      <c r="L25" s="403"/>
      <c r="M25" s="1780">
        <v>44012</v>
      </c>
      <c r="N25" s="1781"/>
      <c r="O25" s="1781"/>
      <c r="P25" s="1781"/>
      <c r="Q25" s="391" t="s">
        <v>453</v>
      </c>
    </row>
    <row r="26" spans="1:18" ht="6.75" customHeight="1" x14ac:dyDescent="0.25">
      <c r="G26" s="430"/>
      <c r="H26" s="431"/>
      <c r="I26" s="431"/>
      <c r="J26" s="431"/>
      <c r="K26" s="430"/>
      <c r="L26" s="403"/>
      <c r="M26" s="432"/>
      <c r="N26" s="432"/>
      <c r="O26" s="432"/>
      <c r="P26" s="433"/>
    </row>
    <row r="27" spans="1:18" ht="12.75" x14ac:dyDescent="0.2">
      <c r="G27" s="1784" t="str">
        <f>D24</f>
        <v>Glencoe School District #35</v>
      </c>
      <c r="H27" s="1784"/>
      <c r="I27" s="1784"/>
      <c r="J27" s="1784"/>
      <c r="K27" s="1784"/>
      <c r="L27" s="1784"/>
      <c r="M27" s="1784"/>
      <c r="N27" s="1784"/>
      <c r="O27" s="1784"/>
      <c r="P27" s="1784"/>
      <c r="Q27" s="391" t="s">
        <v>250</v>
      </c>
    </row>
    <row r="28" spans="1:18" ht="12.75" x14ac:dyDescent="0.2">
      <c r="A28" s="459" t="s">
        <v>773</v>
      </c>
      <c r="D28" s="1778" t="str">
        <f>M24</f>
        <v>Cook</v>
      </c>
      <c r="E28" s="1779"/>
      <c r="F28" s="1779"/>
      <c r="G28" s="391" t="s">
        <v>452</v>
      </c>
    </row>
    <row r="29" spans="1:18" ht="6" customHeight="1" x14ac:dyDescent="0.2"/>
    <row r="30" spans="1:18" ht="12" x14ac:dyDescent="0.2"/>
    <row r="31" spans="1:18" ht="12.75" x14ac:dyDescent="0.2">
      <c r="I31" s="403"/>
      <c r="J31" s="429"/>
      <c r="K31" s="434">
        <v>5</v>
      </c>
      <c r="L31" s="435" t="s">
        <v>297</v>
      </c>
      <c r="M31" s="1774" t="s">
        <v>1071</v>
      </c>
      <c r="N31" s="1774"/>
      <c r="O31" s="391" t="s">
        <v>458</v>
      </c>
      <c r="P31" s="436" t="s">
        <v>1072</v>
      </c>
      <c r="Q31" s="391" t="s">
        <v>452</v>
      </c>
    </row>
    <row r="32" spans="1:18" ht="68.25" customHeight="1" x14ac:dyDescent="0.2"/>
    <row r="33" spans="3:16" ht="12.75" customHeight="1" x14ac:dyDescent="0.25">
      <c r="D33" s="1775">
        <f>H25</f>
        <v>43647</v>
      </c>
      <c r="E33" s="1775"/>
      <c r="F33" s="1775"/>
      <c r="G33" s="437"/>
      <c r="H33" s="403"/>
      <c r="I33" s="1775">
        <f>M25</f>
        <v>44012</v>
      </c>
      <c r="J33" s="1775"/>
      <c r="K33" s="1775"/>
      <c r="L33" s="438" t="s">
        <v>453</v>
      </c>
      <c r="M33" s="439"/>
    </row>
    <row r="34" spans="3:16" ht="7.5" customHeight="1" x14ac:dyDescent="0.2"/>
    <row r="35" spans="3:16" ht="58.5" customHeight="1" x14ac:dyDescent="0.2"/>
    <row r="36" spans="3:16" ht="14.1" customHeight="1" x14ac:dyDescent="0.2">
      <c r="O36" s="1783">
        <v>5</v>
      </c>
      <c r="P36" s="1783"/>
    </row>
    <row r="37" spans="3:16" ht="15.6" customHeight="1" x14ac:dyDescent="0.2">
      <c r="C37" s="403"/>
      <c r="D37" s="1774" t="s">
        <v>1071</v>
      </c>
      <c r="E37" s="1774"/>
      <c r="F37" s="440"/>
      <c r="G37" s="436" t="s">
        <v>1072</v>
      </c>
      <c r="H37" s="403"/>
      <c r="I37" s="403"/>
      <c r="J37" s="429"/>
      <c r="K37" s="434"/>
      <c r="L37" s="440"/>
      <c r="M37" s="441"/>
      <c r="N37" s="434"/>
      <c r="O37" s="403"/>
    </row>
    <row r="38" spans="3:16" ht="6" customHeight="1" x14ac:dyDescent="0.2">
      <c r="C38" s="403"/>
      <c r="D38" s="442"/>
      <c r="E38" s="443"/>
      <c r="F38" s="440"/>
      <c r="G38" s="444"/>
      <c r="H38" s="403"/>
      <c r="I38" s="403"/>
      <c r="J38" s="429"/>
      <c r="K38" s="441"/>
      <c r="L38" s="440"/>
      <c r="M38" s="441"/>
      <c r="N38" s="403"/>
      <c r="O38" s="403"/>
    </row>
    <row r="39" spans="3:16" ht="12" hidden="1" x14ac:dyDescent="0.2"/>
    <row r="40" spans="3:16" ht="12" x14ac:dyDescent="0.2">
      <c r="E40" s="445"/>
    </row>
    <row r="41" spans="3:16" ht="12.2" customHeight="1" x14ac:dyDescent="0.2">
      <c r="D41" s="1767" t="s">
        <v>771</v>
      </c>
      <c r="E41" s="1768"/>
      <c r="F41" s="1768"/>
      <c r="G41" s="1768"/>
      <c r="H41" s="1768"/>
      <c r="I41" s="1769"/>
      <c r="J41" s="1767" t="s">
        <v>772</v>
      </c>
      <c r="K41" s="1768"/>
      <c r="L41" s="1768"/>
      <c r="M41" s="1768"/>
      <c r="N41" s="1768"/>
      <c r="O41" s="1769"/>
    </row>
    <row r="42" spans="3:16" ht="18" customHeight="1" x14ac:dyDescent="0.2">
      <c r="D42" s="1770"/>
      <c r="E42" s="1771"/>
      <c r="F42" s="1771"/>
      <c r="G42" s="1771"/>
      <c r="H42" s="1771"/>
      <c r="I42" s="1772"/>
      <c r="J42" s="1770"/>
      <c r="K42" s="1771"/>
      <c r="L42" s="1771"/>
      <c r="M42" s="1771"/>
      <c r="N42" s="1771"/>
      <c r="O42" s="1772"/>
    </row>
    <row r="43" spans="3:16" ht="18" customHeight="1" x14ac:dyDescent="0.2">
      <c r="D43" s="1770"/>
      <c r="E43" s="1771"/>
      <c r="F43" s="1771"/>
      <c r="G43" s="1771"/>
      <c r="H43" s="1771"/>
      <c r="I43" s="1772"/>
      <c r="J43" s="1770"/>
      <c r="K43" s="1771"/>
      <c r="L43" s="1771"/>
      <c r="M43" s="1771"/>
      <c r="N43" s="1771"/>
      <c r="O43" s="1772"/>
    </row>
    <row r="44" spans="3:16" ht="18" customHeight="1" x14ac:dyDescent="0.2">
      <c r="D44" s="1770"/>
      <c r="E44" s="1771"/>
      <c r="F44" s="1771"/>
      <c r="G44" s="1771"/>
      <c r="H44" s="1771"/>
      <c r="I44" s="1772"/>
      <c r="J44" s="1770"/>
      <c r="K44" s="1771"/>
      <c r="L44" s="1771"/>
      <c r="M44" s="1771"/>
      <c r="N44" s="1771"/>
      <c r="O44" s="1772"/>
    </row>
    <row r="45" spans="3:16" ht="18" customHeight="1" x14ac:dyDescent="0.2">
      <c r="D45" s="1770"/>
      <c r="E45" s="1771"/>
      <c r="F45" s="1771"/>
      <c r="G45" s="1771"/>
      <c r="H45" s="1771"/>
      <c r="I45" s="1772"/>
      <c r="J45" s="1770"/>
      <c r="K45" s="1771"/>
      <c r="L45" s="1771"/>
      <c r="M45" s="1771"/>
      <c r="N45" s="1771"/>
      <c r="O45" s="1772"/>
    </row>
    <row r="46" spans="3:16" ht="18" customHeight="1" x14ac:dyDescent="0.2">
      <c r="D46" s="1770"/>
      <c r="E46" s="1771"/>
      <c r="F46" s="1771"/>
      <c r="G46" s="1771"/>
      <c r="H46" s="1771"/>
      <c r="I46" s="1772"/>
      <c r="J46" s="1770"/>
      <c r="K46" s="1771"/>
      <c r="L46" s="1771"/>
      <c r="M46" s="1771"/>
      <c r="N46" s="1771"/>
      <c r="O46" s="1772"/>
    </row>
    <row r="47" spans="3:16" ht="18" customHeight="1" x14ac:dyDescent="0.2">
      <c r="D47" s="1770"/>
      <c r="E47" s="1771"/>
      <c r="F47" s="1771"/>
      <c r="G47" s="1771"/>
      <c r="H47" s="1771"/>
      <c r="I47" s="1772"/>
      <c r="J47" s="1770"/>
      <c r="K47" s="1771"/>
      <c r="L47" s="1771"/>
      <c r="M47" s="1771"/>
      <c r="N47" s="1771"/>
      <c r="O47" s="1772"/>
    </row>
    <row r="48" spans="3:16" ht="18" customHeight="1" x14ac:dyDescent="0.2">
      <c r="D48" s="1770"/>
      <c r="E48" s="1771"/>
      <c r="F48" s="1771"/>
      <c r="G48" s="1771"/>
      <c r="H48" s="1771"/>
      <c r="I48" s="1772"/>
      <c r="J48" s="1770"/>
      <c r="K48" s="1771"/>
      <c r="L48" s="1771"/>
      <c r="M48" s="1771"/>
      <c r="N48" s="1771"/>
      <c r="O48" s="1772"/>
    </row>
    <row r="49" spans="1:20" ht="18" customHeight="1" x14ac:dyDescent="0.2">
      <c r="D49" s="1770"/>
      <c r="E49" s="1771"/>
      <c r="F49" s="1771"/>
      <c r="G49" s="1771"/>
      <c r="H49" s="1771"/>
      <c r="I49" s="1772"/>
      <c r="J49" s="1770"/>
      <c r="K49" s="1771"/>
      <c r="L49" s="1771"/>
      <c r="M49" s="1771"/>
      <c r="N49" s="1771"/>
      <c r="O49" s="1772"/>
    </row>
    <row r="50" spans="1:20" ht="18" customHeight="1" x14ac:dyDescent="0.2">
      <c r="D50" s="1770"/>
      <c r="E50" s="1771"/>
      <c r="F50" s="1771"/>
      <c r="G50" s="1771"/>
      <c r="H50" s="1771"/>
      <c r="I50" s="1772"/>
      <c r="J50" s="1770"/>
      <c r="K50" s="1771"/>
      <c r="L50" s="1771"/>
      <c r="M50" s="1771"/>
      <c r="N50" s="1771"/>
      <c r="O50" s="1772"/>
    </row>
    <row r="51" spans="1:20" ht="18" customHeight="1" x14ac:dyDescent="0.2">
      <c r="D51" s="1787"/>
      <c r="E51" s="1788"/>
      <c r="F51" s="1788"/>
      <c r="G51" s="1788"/>
      <c r="H51" s="1788"/>
      <c r="I51" s="1789"/>
      <c r="J51" s="1787"/>
      <c r="K51" s="1788"/>
      <c r="L51" s="1788"/>
      <c r="M51" s="1788"/>
      <c r="N51" s="1788"/>
      <c r="O51" s="1789"/>
    </row>
    <row r="52" spans="1:20" ht="6" customHeight="1" x14ac:dyDescent="0.2">
      <c r="D52" s="403"/>
      <c r="E52" s="403"/>
      <c r="F52" s="403"/>
      <c r="G52" s="403"/>
      <c r="H52" s="403"/>
      <c r="I52" s="403"/>
      <c r="J52" s="403"/>
      <c r="K52" s="403"/>
      <c r="L52" s="403"/>
      <c r="M52" s="403"/>
      <c r="N52" s="403"/>
      <c r="O52" s="403"/>
    </row>
    <row r="53" spans="1:20" ht="12.75" x14ac:dyDescent="0.2">
      <c r="B53" s="446"/>
      <c r="C53" s="447" t="s">
        <v>599</v>
      </c>
      <c r="D53" s="1785" t="s">
        <v>363</v>
      </c>
      <c r="E53" s="1786"/>
      <c r="F53" s="1786"/>
      <c r="G53" s="1786"/>
      <c r="H53" s="1786"/>
      <c r="I53" s="1786"/>
      <c r="J53" s="1786"/>
      <c r="K53" s="1786"/>
      <c r="L53" s="1786"/>
      <c r="M53" s="1786"/>
      <c r="N53" s="1786"/>
      <c r="O53" s="1786"/>
    </row>
    <row r="54" spans="1:20" ht="12.75" x14ac:dyDescent="0.2">
      <c r="B54" s="446"/>
      <c r="C54" s="447" t="s">
        <v>732</v>
      </c>
      <c r="D54" s="460" t="s">
        <v>733</v>
      </c>
      <c r="F54" s="448"/>
      <c r="G54" s="448"/>
      <c r="H54" s="448"/>
      <c r="I54" s="448"/>
      <c r="J54" s="448"/>
      <c r="K54" s="448"/>
      <c r="L54" s="448"/>
      <c r="M54" s="448"/>
      <c r="N54" s="448"/>
      <c r="O54" s="448"/>
      <c r="P54" s="448"/>
      <c r="Q54" s="448"/>
      <c r="R54" s="448"/>
      <c r="S54" s="448"/>
      <c r="T54" s="448"/>
    </row>
    <row r="55" spans="1:20" ht="6" customHeight="1" x14ac:dyDescent="0.2"/>
    <row r="56" spans="1:20" ht="12" x14ac:dyDescent="0.2">
      <c r="B56" s="403"/>
      <c r="C56" s="449" t="s">
        <v>169</v>
      </c>
      <c r="D56" s="450" t="s">
        <v>168</v>
      </c>
      <c r="E56" s="451"/>
      <c r="F56" s="451"/>
      <c r="G56" s="450"/>
      <c r="H56" s="450"/>
      <c r="I56" s="450"/>
      <c r="J56" s="450"/>
      <c r="K56" s="450"/>
      <c r="L56" s="450"/>
      <c r="M56" s="450"/>
      <c r="N56" s="450"/>
      <c r="O56" s="450"/>
    </row>
    <row r="57" spans="1:20" ht="12" x14ac:dyDescent="0.2">
      <c r="A57" s="452"/>
      <c r="C57" s="451"/>
      <c r="D57" s="450" t="s">
        <v>171</v>
      </c>
      <c r="E57" s="451"/>
      <c r="F57" s="450"/>
      <c r="G57" s="450"/>
      <c r="H57" s="450"/>
      <c r="I57" s="450"/>
      <c r="J57" s="450"/>
      <c r="K57" s="450"/>
      <c r="L57" s="450"/>
      <c r="M57" s="450"/>
      <c r="N57" s="450"/>
      <c r="O57" s="450"/>
    </row>
    <row r="58" spans="1:20" ht="12" x14ac:dyDescent="0.2">
      <c r="C58" s="453" t="s">
        <v>170</v>
      </c>
      <c r="D58" s="451" t="s">
        <v>691</v>
      </c>
      <c r="E58" s="451"/>
      <c r="F58" s="451"/>
      <c r="G58" s="451"/>
      <c r="H58" s="451"/>
      <c r="I58" s="451"/>
      <c r="J58" s="451"/>
      <c r="K58" s="451"/>
      <c r="L58" s="451"/>
      <c r="M58" s="451"/>
      <c r="N58" s="451"/>
      <c r="O58" s="451"/>
    </row>
    <row r="59" spans="1:20" ht="12" x14ac:dyDescent="0.2">
      <c r="C59" s="451"/>
      <c r="D59" s="451" t="s">
        <v>886</v>
      </c>
      <c r="E59" s="451"/>
      <c r="F59" s="451"/>
      <c r="G59" s="451"/>
      <c r="H59" s="451"/>
      <c r="I59" s="451"/>
      <c r="L59" s="1709" t="s">
        <v>746</v>
      </c>
      <c r="M59" s="1709"/>
      <c r="N59" s="1709"/>
      <c r="O59" s="1709"/>
      <c r="P59" s="1709"/>
    </row>
    <row r="60" spans="1:20" ht="12" x14ac:dyDescent="0.2">
      <c r="A60" s="403"/>
      <c r="B60" s="454"/>
      <c r="C60" s="455"/>
      <c r="D60" s="1711" t="s">
        <v>887</v>
      </c>
      <c r="E60" s="451"/>
      <c r="F60" s="455"/>
      <c r="G60" s="455"/>
      <c r="H60" s="455"/>
      <c r="I60" s="455"/>
      <c r="J60" s="455"/>
      <c r="K60" s="455"/>
      <c r="L60" s="455"/>
      <c r="M60" s="455"/>
      <c r="N60" s="455"/>
      <c r="O60" s="455"/>
      <c r="P60" s="403"/>
      <c r="Q60" s="403"/>
    </row>
    <row r="61" spans="1:20" ht="4.5" customHeight="1" thickBot="1" x14ac:dyDescent="0.25">
      <c r="A61" s="456"/>
      <c r="B61" s="456"/>
      <c r="C61" s="456"/>
      <c r="D61" s="456"/>
      <c r="E61" s="456"/>
      <c r="F61" s="456"/>
      <c r="G61" s="456"/>
      <c r="H61" s="456"/>
      <c r="I61" s="456"/>
      <c r="J61" s="456"/>
      <c r="K61" s="456"/>
      <c r="L61" s="456"/>
      <c r="M61" s="456"/>
      <c r="N61" s="456"/>
      <c r="O61" s="456"/>
      <c r="P61" s="456"/>
      <c r="Q61" s="456"/>
    </row>
    <row r="62" spans="1:20" ht="4.5" customHeight="1" thickTop="1" x14ac:dyDescent="0.2"/>
    <row r="63" spans="1:20" ht="12" x14ac:dyDescent="0.2">
      <c r="C63" s="451" t="s">
        <v>888</v>
      </c>
      <c r="E63" s="451" t="s">
        <v>889</v>
      </c>
    </row>
    <row r="64" spans="1:20" ht="12" x14ac:dyDescent="0.2">
      <c r="C64" s="457" t="str">
        <f>G13</f>
        <v>Glencoe School District #35</v>
      </c>
    </row>
    <row r="65" spans="3:3" ht="12" x14ac:dyDescent="0.2">
      <c r="C65" s="458" t="str">
        <f>G14</f>
        <v>05-016-0350-02</v>
      </c>
    </row>
  </sheetData>
  <sheetProtection algorithmName="SHA-512" hashValue="AqD2KKzxMikXaymcC8TNuD148o9oZiEnb4BjEfTUJ64GvU9olkeQhHW3mTdlKVHqs+xsvWelX5/YxsVT5oHxxw==" saltValue="hZnpoja7sUSlh5EH/ZSHPg==" spinCount="100000" sheet="1" objects="1" scenarios="1"/>
  <mergeCells count="45">
    <mergeCell ref="D46:I46"/>
    <mergeCell ref="J46:O46"/>
    <mergeCell ref="D43:I43"/>
    <mergeCell ref="J43:O43"/>
    <mergeCell ref="J44:O44"/>
    <mergeCell ref="D45:I45"/>
    <mergeCell ref="J45:O45"/>
    <mergeCell ref="D44:I44"/>
    <mergeCell ref="D53:O53"/>
    <mergeCell ref="J47:O47"/>
    <mergeCell ref="D47:I47"/>
    <mergeCell ref="J50:O50"/>
    <mergeCell ref="D48:I48"/>
    <mergeCell ref="J48:O48"/>
    <mergeCell ref="D49:I49"/>
    <mergeCell ref="D50:I50"/>
    <mergeCell ref="J51:O51"/>
    <mergeCell ref="D51:I51"/>
    <mergeCell ref="J49:O49"/>
    <mergeCell ref="D41:I41"/>
    <mergeCell ref="J41:O41"/>
    <mergeCell ref="D42:I42"/>
    <mergeCell ref="G11:I11"/>
    <mergeCell ref="M31:N31"/>
    <mergeCell ref="H25:J25"/>
    <mergeCell ref="D24:J24"/>
    <mergeCell ref="D28:F28"/>
    <mergeCell ref="M25:P25"/>
    <mergeCell ref="A16:R18"/>
    <mergeCell ref="I33:K33"/>
    <mergeCell ref="D37:E37"/>
    <mergeCell ref="J42:O42"/>
    <mergeCell ref="D33:F33"/>
    <mergeCell ref="O36:P36"/>
    <mergeCell ref="G27:P27"/>
    <mergeCell ref="F1:M1"/>
    <mergeCell ref="F3:M3"/>
    <mergeCell ref="F4:M4"/>
    <mergeCell ref="F2:M2"/>
    <mergeCell ref="M24:P24"/>
    <mergeCell ref="N3:R13"/>
    <mergeCell ref="G13:L13"/>
    <mergeCell ref="G14:L14"/>
    <mergeCell ref="F5:M5"/>
    <mergeCell ref="G10:I10"/>
  </mergeCells>
  <phoneticPr fontId="0" type="noConversion"/>
  <hyperlinks>
    <hyperlink ref="L59:P59" r:id="rId1" display="https://sec1.isbe.net/attachmgr/default.aspx "/>
  </hyperlinks>
  <pageMargins left="0.22" right="0.18" top="0.28000000000000003" bottom="0.23" header="0" footer="0.25"/>
  <pageSetup scale="70" orientation="landscape" r:id="rId2"/>
  <headerFooter alignWithMargins="0">
    <oddFooter>&amp;L&amp;8&amp;F</oddFooter>
  </headerFooter>
  <ignoredErrors>
    <ignoredError sqref="D33 I33" unlockedFormula="1"/>
  </ignoredErrors>
  <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
    <pageSetUpPr fitToPage="1"/>
  </sheetPr>
  <dimension ref="A1:N96"/>
  <sheetViews>
    <sheetView showGridLines="0" zoomScale="125" zoomScaleNormal="125" workbookViewId="0"/>
  </sheetViews>
  <sheetFormatPr defaultColWidth="8.85546875" defaultRowHeight="9" x14ac:dyDescent="0.15"/>
  <cols>
    <col min="1" max="1" width="49.7109375" style="487" customWidth="1"/>
    <col min="2" max="2" width="4.7109375" style="608" customWidth="1"/>
    <col min="3" max="9" width="13.7109375" style="487" customWidth="1"/>
    <col min="10" max="11" width="13.7109375" style="609" customWidth="1"/>
    <col min="12" max="12" width="13.7109375" style="487" customWidth="1"/>
    <col min="13" max="16384" width="8.85546875" style="487"/>
  </cols>
  <sheetData>
    <row r="1" spans="1:11" ht="12.75" customHeight="1" x14ac:dyDescent="0.2">
      <c r="A1" s="483" t="s">
        <v>47</v>
      </c>
      <c r="B1" s="484"/>
      <c r="C1" s="485" t="s">
        <v>265</v>
      </c>
      <c r="D1" s="486" t="s">
        <v>266</v>
      </c>
      <c r="E1" s="486" t="s">
        <v>504</v>
      </c>
      <c r="F1" s="486" t="s">
        <v>505</v>
      </c>
      <c r="G1" s="486" t="s">
        <v>506</v>
      </c>
      <c r="H1" s="486" t="s">
        <v>507</v>
      </c>
      <c r="I1" s="486" t="s">
        <v>508</v>
      </c>
      <c r="J1" s="486" t="s">
        <v>509</v>
      </c>
      <c r="K1" s="486" t="s">
        <v>510</v>
      </c>
    </row>
    <row r="2" spans="1:11" ht="36" customHeight="1" x14ac:dyDescent="0.15">
      <c r="A2" s="468" t="s">
        <v>878</v>
      </c>
      <c r="B2" s="488" t="s">
        <v>524</v>
      </c>
      <c r="C2" s="489" t="s">
        <v>303</v>
      </c>
      <c r="D2" s="490" t="s">
        <v>267</v>
      </c>
      <c r="E2" s="490" t="s">
        <v>425</v>
      </c>
      <c r="F2" s="490" t="s">
        <v>511</v>
      </c>
      <c r="G2" s="491" t="s">
        <v>404</v>
      </c>
      <c r="H2" s="491" t="s">
        <v>426</v>
      </c>
      <c r="I2" s="491" t="s">
        <v>513</v>
      </c>
      <c r="J2" s="491" t="s">
        <v>427</v>
      </c>
      <c r="K2" s="491" t="s">
        <v>514</v>
      </c>
    </row>
    <row r="3" spans="1:11" s="494" customFormat="1" ht="14.25" x14ac:dyDescent="0.2">
      <c r="A3" s="642" t="s">
        <v>890</v>
      </c>
      <c r="B3" s="492"/>
      <c r="C3" s="493">
        <v>30789845</v>
      </c>
      <c r="D3" s="493">
        <v>1033516</v>
      </c>
      <c r="E3" s="493">
        <v>763161</v>
      </c>
      <c r="F3" s="493">
        <v>653163</v>
      </c>
      <c r="G3" s="493">
        <v>1139398</v>
      </c>
      <c r="H3" s="493">
        <v>3800970</v>
      </c>
      <c r="I3" s="493">
        <v>0</v>
      </c>
      <c r="J3" s="493">
        <v>522744</v>
      </c>
      <c r="K3" s="493">
        <v>0</v>
      </c>
    </row>
    <row r="4" spans="1:11" s="498" customFormat="1" ht="18" customHeight="1" x14ac:dyDescent="0.2">
      <c r="A4" s="624" t="s">
        <v>274</v>
      </c>
      <c r="B4" s="625"/>
      <c r="C4" s="495"/>
      <c r="D4" s="495"/>
      <c r="E4" s="495"/>
      <c r="F4" s="495"/>
      <c r="G4" s="495"/>
      <c r="H4" s="495"/>
      <c r="I4" s="496"/>
      <c r="J4" s="496"/>
      <c r="K4" s="497"/>
    </row>
    <row r="5" spans="1:11" s="494" customFormat="1" ht="12.75" customHeight="1" x14ac:dyDescent="0.2">
      <c r="A5" s="626" t="s">
        <v>350</v>
      </c>
      <c r="B5" s="627">
        <v>1000</v>
      </c>
      <c r="C5" s="499">
        <f>'EstRev 5-10'!C109</f>
        <v>23042098</v>
      </c>
      <c r="D5" s="499">
        <f>'EstRev 5-10'!D109</f>
        <v>2725000</v>
      </c>
      <c r="E5" s="499">
        <f>'EstRev 5-10'!E109</f>
        <v>1709870</v>
      </c>
      <c r="F5" s="499">
        <f>'EstRev 5-10'!F109</f>
        <v>680000</v>
      </c>
      <c r="G5" s="499">
        <f>'EstRev 5-10'!G109</f>
        <v>703870</v>
      </c>
      <c r="H5" s="499">
        <f>'EstRev 5-10'!H109</f>
        <v>20000</v>
      </c>
      <c r="I5" s="499">
        <f>'EstRev 5-10'!I109</f>
        <v>0</v>
      </c>
      <c r="J5" s="499">
        <f>'EstRev 5-10'!J109</f>
        <v>220000</v>
      </c>
      <c r="K5" s="499">
        <f>'EstRev 5-10'!K109</f>
        <v>0</v>
      </c>
    </row>
    <row r="6" spans="1:11" s="494" customFormat="1" ht="24" x14ac:dyDescent="0.2">
      <c r="A6" s="628" t="s">
        <v>381</v>
      </c>
      <c r="B6" s="629">
        <v>2000</v>
      </c>
      <c r="C6" s="499">
        <f>'EstRev 5-10'!C114</f>
        <v>0</v>
      </c>
      <c r="D6" s="499">
        <f>'EstRev 5-10'!D114</f>
        <v>0</v>
      </c>
      <c r="E6" s="500"/>
      <c r="F6" s="499">
        <f>'EstRev 5-10'!F114</f>
        <v>0</v>
      </c>
      <c r="G6" s="499">
        <f>'EstRev 5-10'!G114</f>
        <v>0</v>
      </c>
      <c r="H6" s="500"/>
      <c r="I6" s="500"/>
      <c r="J6" s="500"/>
      <c r="K6" s="500"/>
    </row>
    <row r="7" spans="1:11" s="494" customFormat="1" ht="12.75" customHeight="1" x14ac:dyDescent="0.2">
      <c r="A7" s="630" t="s">
        <v>526</v>
      </c>
      <c r="B7" s="629">
        <v>3000</v>
      </c>
      <c r="C7" s="499">
        <f>'EstRev 5-10'!C169</f>
        <v>731086</v>
      </c>
      <c r="D7" s="499">
        <f>'EstRev 5-10'!D169</f>
        <v>0</v>
      </c>
      <c r="E7" s="499">
        <f>'EstRev 5-10'!E169</f>
        <v>0</v>
      </c>
      <c r="F7" s="499">
        <f>'EstRev 5-10'!F169</f>
        <v>150000</v>
      </c>
      <c r="G7" s="499">
        <f>'EstRev 5-10'!G169</f>
        <v>0</v>
      </c>
      <c r="H7" s="499">
        <f>'EstRev 5-10'!H169</f>
        <v>0</v>
      </c>
      <c r="I7" s="499">
        <f>'EstRev 5-10'!I169</f>
        <v>0</v>
      </c>
      <c r="J7" s="499">
        <f>'EstRev 5-10'!J169</f>
        <v>0</v>
      </c>
      <c r="K7" s="499">
        <f>'EstRev 5-10'!K169</f>
        <v>0</v>
      </c>
    </row>
    <row r="8" spans="1:11" s="502" customFormat="1" ht="12.75" customHeight="1" x14ac:dyDescent="0.2">
      <c r="A8" s="630" t="s">
        <v>527</v>
      </c>
      <c r="B8" s="631">
        <v>4000</v>
      </c>
      <c r="C8" s="501">
        <f>'EstRev 5-10'!C266</f>
        <v>335000</v>
      </c>
      <c r="D8" s="501">
        <f>'EstRev 5-10'!D266</f>
        <v>0</v>
      </c>
      <c r="E8" s="501">
        <f>'EstRev 5-10'!E266</f>
        <v>0</v>
      </c>
      <c r="F8" s="501">
        <f>'EstRev 5-10'!F266</f>
        <v>0</v>
      </c>
      <c r="G8" s="501">
        <f>'EstRev 5-10'!G266</f>
        <v>0</v>
      </c>
      <c r="H8" s="501">
        <f>'EstRev 5-10'!H266</f>
        <v>0</v>
      </c>
      <c r="I8" s="501">
        <f>'EstRev 5-10'!I266</f>
        <v>0</v>
      </c>
      <c r="J8" s="501">
        <f>'EstRev 5-10'!J266</f>
        <v>0</v>
      </c>
      <c r="K8" s="501">
        <f>'EstRev 5-10'!K266</f>
        <v>0</v>
      </c>
    </row>
    <row r="9" spans="1:11" s="502" customFormat="1" ht="13.5" thickBot="1" x14ac:dyDescent="0.25">
      <c r="A9" s="503" t="s">
        <v>775</v>
      </c>
      <c r="B9" s="504"/>
      <c r="C9" s="505">
        <f>SUM(C5:C8)</f>
        <v>24108184</v>
      </c>
      <c r="D9" s="505">
        <f t="shared" ref="D9:K9" si="0">SUM(D5:D8)</f>
        <v>2725000</v>
      </c>
      <c r="E9" s="505">
        <f t="shared" si="0"/>
        <v>1709870</v>
      </c>
      <c r="F9" s="505">
        <f t="shared" si="0"/>
        <v>830000</v>
      </c>
      <c r="G9" s="505">
        <f t="shared" si="0"/>
        <v>703870</v>
      </c>
      <c r="H9" s="505">
        <f t="shared" si="0"/>
        <v>20000</v>
      </c>
      <c r="I9" s="505">
        <f t="shared" si="0"/>
        <v>0</v>
      </c>
      <c r="J9" s="505">
        <f t="shared" si="0"/>
        <v>220000</v>
      </c>
      <c r="K9" s="505">
        <f t="shared" si="0"/>
        <v>0</v>
      </c>
    </row>
    <row r="10" spans="1:11" s="502" customFormat="1" ht="16.5" thickTop="1" thickBot="1" x14ac:dyDescent="0.25">
      <c r="A10" s="506" t="s">
        <v>776</v>
      </c>
      <c r="B10" s="507">
        <v>3998</v>
      </c>
      <c r="C10" s="508">
        <v>5000000</v>
      </c>
      <c r="D10" s="508"/>
      <c r="E10" s="508"/>
      <c r="F10" s="508"/>
      <c r="G10" s="508"/>
      <c r="H10" s="508"/>
      <c r="I10" s="509"/>
      <c r="J10" s="508"/>
      <c r="K10" s="508"/>
    </row>
    <row r="11" spans="1:11" s="502" customFormat="1" ht="12.75" customHeight="1" thickTop="1" thickBot="1" x14ac:dyDescent="0.25">
      <c r="A11" s="503" t="s">
        <v>525</v>
      </c>
      <c r="B11" s="510"/>
      <c r="C11" s="511">
        <f>SUM(C9:C10)</f>
        <v>29108184</v>
      </c>
      <c r="D11" s="511">
        <f t="shared" ref="D11:K11" si="1">SUM(D9:D10)</f>
        <v>2725000</v>
      </c>
      <c r="E11" s="511">
        <f t="shared" si="1"/>
        <v>1709870</v>
      </c>
      <c r="F11" s="511">
        <f t="shared" si="1"/>
        <v>830000</v>
      </c>
      <c r="G11" s="511">
        <f t="shared" si="1"/>
        <v>703870</v>
      </c>
      <c r="H11" s="511">
        <f t="shared" si="1"/>
        <v>20000</v>
      </c>
      <c r="I11" s="511">
        <f t="shared" si="1"/>
        <v>0</v>
      </c>
      <c r="J11" s="511">
        <f t="shared" si="1"/>
        <v>220000</v>
      </c>
      <c r="K11" s="511">
        <f t="shared" si="1"/>
        <v>0</v>
      </c>
    </row>
    <row r="12" spans="1:11" ht="18" customHeight="1" thickTop="1" x14ac:dyDescent="0.2">
      <c r="A12" s="632" t="s">
        <v>304</v>
      </c>
      <c r="B12" s="633"/>
      <c r="C12" s="512"/>
      <c r="D12" s="512"/>
      <c r="E12" s="512"/>
      <c r="F12" s="512"/>
      <c r="G12" s="512"/>
      <c r="H12" s="512"/>
      <c r="I12" s="513"/>
      <c r="J12" s="513"/>
      <c r="K12" s="514"/>
    </row>
    <row r="13" spans="1:11" ht="12.75" customHeight="1" x14ac:dyDescent="0.2">
      <c r="A13" s="634" t="s">
        <v>285</v>
      </c>
      <c r="B13" s="635" t="s">
        <v>275</v>
      </c>
      <c r="C13" s="515">
        <f>'EstExp 11-17'!K33</f>
        <v>14069138</v>
      </c>
      <c r="D13" s="516"/>
      <c r="E13" s="516"/>
      <c r="F13" s="516"/>
      <c r="G13" s="517">
        <f>'EstExp 11-17'!K229</f>
        <v>342000</v>
      </c>
      <c r="H13" s="518"/>
      <c r="I13" s="516"/>
      <c r="J13" s="516"/>
      <c r="K13" s="516"/>
    </row>
    <row r="14" spans="1:11" ht="12.75" customHeight="1" x14ac:dyDescent="0.2">
      <c r="A14" s="630" t="s">
        <v>153</v>
      </c>
      <c r="B14" s="636">
        <v>2000</v>
      </c>
      <c r="C14" s="519">
        <f>'EstExp 11-17'!K74</f>
        <v>6407038</v>
      </c>
      <c r="D14" s="501">
        <f>'EstExp 11-17'!K129</f>
        <v>3546528</v>
      </c>
      <c r="E14" s="520"/>
      <c r="F14" s="501">
        <f>'EstExp 11-17'!K184</f>
        <v>777805</v>
      </c>
      <c r="G14" s="501">
        <f>'EstExp 11-17'!K279</f>
        <v>357100</v>
      </c>
      <c r="H14" s="501">
        <f>'EstExp 11-17'!K303</f>
        <v>3800000</v>
      </c>
      <c r="I14" s="520"/>
      <c r="J14" s="501">
        <f>'EstExp 11-17'!K330</f>
        <v>0</v>
      </c>
      <c r="K14" s="501">
        <f>'EstExp 11-17'!K352</f>
        <v>0</v>
      </c>
    </row>
    <row r="15" spans="1:11" ht="12.75" customHeight="1" x14ac:dyDescent="0.2">
      <c r="A15" s="630" t="s">
        <v>597</v>
      </c>
      <c r="B15" s="636">
        <v>3000</v>
      </c>
      <c r="C15" s="519">
        <f>'EstExp 11-17'!K75</f>
        <v>150</v>
      </c>
      <c r="D15" s="501">
        <f>'EstExp 11-17'!K130</f>
        <v>0</v>
      </c>
      <c r="E15" s="520"/>
      <c r="F15" s="501">
        <f>'EstExp 11-17'!K185</f>
        <v>0</v>
      </c>
      <c r="G15" s="501">
        <f>'EstExp 11-17'!K280</f>
        <v>0</v>
      </c>
      <c r="H15" s="521"/>
      <c r="I15" s="520"/>
      <c r="J15" s="522"/>
      <c r="K15" s="521"/>
    </row>
    <row r="16" spans="1:11" s="502" customFormat="1" ht="12.75" customHeight="1" x14ac:dyDescent="0.2">
      <c r="A16" s="630" t="s">
        <v>60</v>
      </c>
      <c r="B16" s="636">
        <v>4000</v>
      </c>
      <c r="C16" s="519">
        <f>'EstExp 11-17'!K102</f>
        <v>920000</v>
      </c>
      <c r="D16" s="501">
        <f>'EstExp 11-17'!K139</f>
        <v>0</v>
      </c>
      <c r="E16" s="519">
        <f>'EstExp 11-17'!K160</f>
        <v>0</v>
      </c>
      <c r="F16" s="501">
        <f>'EstExp 11-17'!K196</f>
        <v>0</v>
      </c>
      <c r="G16" s="501">
        <f>'EstExp 11-17'!K285</f>
        <v>0</v>
      </c>
      <c r="H16" s="501">
        <f>'EstExp 11-17'!K310</f>
        <v>0</v>
      </c>
      <c r="I16" s="520"/>
      <c r="J16" s="523">
        <f>'EstExp 11-17'!K334</f>
        <v>0</v>
      </c>
      <c r="K16" s="501">
        <f>'EstExp 11-17'!K357</f>
        <v>0</v>
      </c>
    </row>
    <row r="17" spans="1:11" ht="12.75" customHeight="1" x14ac:dyDescent="0.2">
      <c r="A17" s="630" t="s">
        <v>165</v>
      </c>
      <c r="B17" s="636">
        <v>5000</v>
      </c>
      <c r="C17" s="519">
        <f>'EstExp 11-17'!K112</f>
        <v>0</v>
      </c>
      <c r="D17" s="501">
        <f>'EstExp 11-17'!K149</f>
        <v>0</v>
      </c>
      <c r="E17" s="519">
        <f>'EstExp 11-17'!K172</f>
        <v>1793013</v>
      </c>
      <c r="F17" s="501">
        <f>'EstExp 11-17'!K208</f>
        <v>0</v>
      </c>
      <c r="G17" s="501">
        <f>'EstExp 11-17'!K293</f>
        <v>0</v>
      </c>
      <c r="H17" s="521"/>
      <c r="I17" s="520"/>
      <c r="J17" s="501">
        <f>'EstExp 11-17'!K340</f>
        <v>0</v>
      </c>
      <c r="K17" s="501">
        <f>'EstExp 11-17'!K365</f>
        <v>0</v>
      </c>
    </row>
    <row r="18" spans="1:11" ht="12.75" customHeight="1" x14ac:dyDescent="0.2">
      <c r="A18" s="630" t="s">
        <v>455</v>
      </c>
      <c r="B18" s="637">
        <v>6000</v>
      </c>
      <c r="C18" s="519">
        <f>'EstExp 11-17'!K113</f>
        <v>100000</v>
      </c>
      <c r="D18" s="501">
        <f>'EstExp 11-17'!K150</f>
        <v>25000</v>
      </c>
      <c r="E18" s="519">
        <f>'EstExp 11-17'!K173</f>
        <v>0</v>
      </c>
      <c r="F18" s="501">
        <f>'EstExp 11-17'!K209</f>
        <v>0</v>
      </c>
      <c r="G18" s="501">
        <f>'EstExp 11-17'!K294</f>
        <v>0</v>
      </c>
      <c r="H18" s="501">
        <f>'EstExp 11-17'!K311</f>
        <v>0</v>
      </c>
      <c r="I18" s="520"/>
      <c r="J18" s="501">
        <f>'EstExp 11-17'!K341</f>
        <v>0</v>
      </c>
      <c r="K18" s="501">
        <f>'EstExp 11-17'!K366</f>
        <v>0</v>
      </c>
    </row>
    <row r="19" spans="1:11" ht="15" customHeight="1" thickBot="1" x14ac:dyDescent="0.25">
      <c r="A19" s="503" t="s">
        <v>777</v>
      </c>
      <c r="B19" s="524"/>
      <c r="C19" s="525">
        <f t="shared" ref="C19:H19" si="2">SUM(C13:C18)</f>
        <v>21496326</v>
      </c>
      <c r="D19" s="525">
        <f t="shared" si="2"/>
        <v>3571528</v>
      </c>
      <c r="E19" s="525">
        <f t="shared" si="2"/>
        <v>1793013</v>
      </c>
      <c r="F19" s="525">
        <f t="shared" si="2"/>
        <v>777805</v>
      </c>
      <c r="G19" s="525">
        <f t="shared" si="2"/>
        <v>699100</v>
      </c>
      <c r="H19" s="525">
        <f t="shared" si="2"/>
        <v>3800000</v>
      </c>
      <c r="I19" s="520"/>
      <c r="J19" s="505">
        <f>SUM(J13:J18)</f>
        <v>0</v>
      </c>
      <c r="K19" s="525">
        <f>SUM(K13:K18)</f>
        <v>0</v>
      </c>
    </row>
    <row r="20" spans="1:11" ht="16.5" thickTop="1" thickBot="1" x14ac:dyDescent="0.25">
      <c r="A20" s="526" t="s">
        <v>778</v>
      </c>
      <c r="B20" s="527">
        <v>4180</v>
      </c>
      <c r="C20" s="528">
        <f t="shared" ref="C20:H20" si="3">C10</f>
        <v>5000000</v>
      </c>
      <c r="D20" s="528">
        <f t="shared" si="3"/>
        <v>0</v>
      </c>
      <c r="E20" s="528">
        <f t="shared" si="3"/>
        <v>0</v>
      </c>
      <c r="F20" s="528">
        <f t="shared" si="3"/>
        <v>0</v>
      </c>
      <c r="G20" s="528">
        <f t="shared" si="3"/>
        <v>0</v>
      </c>
      <c r="H20" s="528">
        <f t="shared" si="3"/>
        <v>0</v>
      </c>
      <c r="I20" s="520"/>
      <c r="J20" s="528">
        <f>J10</f>
        <v>0</v>
      </c>
      <c r="K20" s="528">
        <f>K10</f>
        <v>0</v>
      </c>
    </row>
    <row r="21" spans="1:11" ht="12.75" customHeight="1" thickTop="1" thickBot="1" x14ac:dyDescent="0.25">
      <c r="A21" s="503" t="s">
        <v>410</v>
      </c>
      <c r="B21" s="529"/>
      <c r="C21" s="528">
        <f t="shared" ref="C21:H21" si="4">SUM(C19:C20)</f>
        <v>26496326</v>
      </c>
      <c r="D21" s="528">
        <f t="shared" si="4"/>
        <v>3571528</v>
      </c>
      <c r="E21" s="528">
        <f t="shared" si="4"/>
        <v>1793013</v>
      </c>
      <c r="F21" s="528">
        <f t="shared" si="4"/>
        <v>777805</v>
      </c>
      <c r="G21" s="528">
        <f t="shared" si="4"/>
        <v>699100</v>
      </c>
      <c r="H21" s="528">
        <f t="shared" si="4"/>
        <v>3800000</v>
      </c>
      <c r="I21" s="520"/>
      <c r="J21" s="528">
        <f>SUM(J19:J20)</f>
        <v>0</v>
      </c>
      <c r="K21" s="528">
        <f>SUM(K19:K20)</f>
        <v>0</v>
      </c>
    </row>
    <row r="22" spans="1:11" ht="21.75" customHeight="1" thickTop="1" x14ac:dyDescent="0.2">
      <c r="A22" s="530" t="s">
        <v>528</v>
      </c>
      <c r="B22" s="531"/>
      <c r="C22" s="532">
        <f>C9-C19</f>
        <v>2611858</v>
      </c>
      <c r="D22" s="532">
        <f t="shared" ref="D22:K22" si="5">D9-D19</f>
        <v>-846528</v>
      </c>
      <c r="E22" s="532">
        <f t="shared" si="5"/>
        <v>-83143</v>
      </c>
      <c r="F22" s="532">
        <f t="shared" si="5"/>
        <v>52195</v>
      </c>
      <c r="G22" s="532">
        <f t="shared" si="5"/>
        <v>4770</v>
      </c>
      <c r="H22" s="532">
        <f t="shared" si="5"/>
        <v>-3780000</v>
      </c>
      <c r="I22" s="532">
        <f t="shared" si="5"/>
        <v>0</v>
      </c>
      <c r="J22" s="532">
        <f t="shared" si="5"/>
        <v>220000</v>
      </c>
      <c r="K22" s="532">
        <f t="shared" si="5"/>
        <v>0</v>
      </c>
    </row>
    <row r="23" spans="1:11" s="536" customFormat="1" ht="18" customHeight="1" x14ac:dyDescent="0.2">
      <c r="A23" s="638" t="s">
        <v>382</v>
      </c>
      <c r="B23" s="533"/>
      <c r="C23" s="534"/>
      <c r="D23" s="534"/>
      <c r="E23" s="534"/>
      <c r="F23" s="534"/>
      <c r="G23" s="534"/>
      <c r="H23" s="534"/>
      <c r="I23" s="534"/>
      <c r="J23" s="534"/>
      <c r="K23" s="535"/>
    </row>
    <row r="24" spans="1:11" ht="12.75" customHeight="1" x14ac:dyDescent="0.2">
      <c r="A24" s="639" t="s">
        <v>383</v>
      </c>
      <c r="B24" s="537"/>
      <c r="C24" s="538"/>
      <c r="D24" s="538"/>
      <c r="E24" s="538"/>
      <c r="F24" s="538"/>
      <c r="G24" s="538"/>
      <c r="H24" s="538"/>
      <c r="I24" s="538"/>
      <c r="J24" s="538"/>
      <c r="K24" s="538"/>
    </row>
    <row r="25" spans="1:11" ht="12.75" customHeight="1" x14ac:dyDescent="0.2">
      <c r="A25" s="640" t="s">
        <v>365</v>
      </c>
      <c r="B25" s="539"/>
      <c r="C25" s="538"/>
      <c r="D25" s="538"/>
      <c r="E25" s="538"/>
      <c r="F25" s="538"/>
      <c r="G25" s="538"/>
      <c r="H25" s="538"/>
      <c r="I25" s="538"/>
      <c r="J25" s="538"/>
      <c r="K25" s="538"/>
    </row>
    <row r="26" spans="1:11" ht="15" x14ac:dyDescent="0.2">
      <c r="A26" s="540" t="s">
        <v>779</v>
      </c>
      <c r="B26" s="541">
        <v>7110</v>
      </c>
      <c r="C26" s="542"/>
      <c r="D26" s="543"/>
      <c r="E26" s="543"/>
      <c r="F26" s="543"/>
      <c r="G26" s="543"/>
      <c r="H26" s="543"/>
      <c r="I26" s="543"/>
      <c r="J26" s="543"/>
      <c r="K26" s="543"/>
    </row>
    <row r="27" spans="1:11" ht="15" x14ac:dyDescent="0.2">
      <c r="A27" s="540" t="s">
        <v>780</v>
      </c>
      <c r="B27" s="541" t="s">
        <v>669</v>
      </c>
      <c r="C27" s="542"/>
      <c r="D27" s="544"/>
      <c r="E27" s="544"/>
      <c r="F27" s="544"/>
      <c r="G27" s="544"/>
      <c r="H27" s="544"/>
      <c r="I27" s="543"/>
      <c r="J27" s="544"/>
      <c r="K27" s="544"/>
    </row>
    <row r="28" spans="1:11" ht="12" x14ac:dyDescent="0.2">
      <c r="A28" s="540" t="s">
        <v>364</v>
      </c>
      <c r="B28" s="541">
        <v>7120</v>
      </c>
      <c r="C28" s="542"/>
      <c r="D28" s="545"/>
      <c r="E28" s="544"/>
      <c r="F28" s="546"/>
      <c r="G28" s="545"/>
      <c r="H28" s="546"/>
      <c r="I28" s="538"/>
      <c r="J28" s="546"/>
      <c r="K28" s="546"/>
    </row>
    <row r="29" spans="1:11" ht="12" x14ac:dyDescent="0.2">
      <c r="A29" s="540" t="s">
        <v>98</v>
      </c>
      <c r="B29" s="547">
        <v>7130</v>
      </c>
      <c r="C29" s="542"/>
      <c r="D29" s="548"/>
      <c r="E29" s="549"/>
      <c r="F29" s="548"/>
      <c r="G29" s="538"/>
      <c r="H29" s="538"/>
      <c r="I29" s="538"/>
      <c r="J29" s="538"/>
      <c r="K29" s="538"/>
    </row>
    <row r="30" spans="1:11" ht="12" x14ac:dyDescent="0.2">
      <c r="A30" s="540" t="s">
        <v>367</v>
      </c>
      <c r="B30" s="547">
        <v>7140</v>
      </c>
      <c r="C30" s="542"/>
      <c r="D30" s="542"/>
      <c r="E30" s="550"/>
      <c r="F30" s="542"/>
      <c r="G30" s="542"/>
      <c r="H30" s="542"/>
      <c r="I30" s="542"/>
      <c r="J30" s="542"/>
      <c r="K30" s="542"/>
    </row>
    <row r="31" spans="1:11" ht="12" x14ac:dyDescent="0.2">
      <c r="A31" s="540" t="s">
        <v>369</v>
      </c>
      <c r="B31" s="541">
        <v>7150</v>
      </c>
      <c r="C31" s="538"/>
      <c r="D31" s="551">
        <f>H54</f>
        <v>0</v>
      </c>
      <c r="E31" s="552"/>
      <c r="F31" s="553"/>
      <c r="G31" s="538"/>
      <c r="H31" s="538"/>
      <c r="I31" s="538"/>
      <c r="J31" s="538"/>
      <c r="K31" s="538"/>
    </row>
    <row r="32" spans="1:11" ht="26.25" x14ac:dyDescent="0.2">
      <c r="A32" s="554" t="s">
        <v>859</v>
      </c>
      <c r="B32" s="201">
        <v>7160</v>
      </c>
      <c r="C32" s="538"/>
      <c r="D32" s="555">
        <f>K55</f>
        <v>0</v>
      </c>
      <c r="E32" s="556"/>
      <c r="F32" s="538"/>
      <c r="G32" s="538"/>
      <c r="H32" s="538"/>
      <c r="I32" s="538"/>
      <c r="J32" s="538"/>
      <c r="K32" s="538"/>
    </row>
    <row r="33" spans="1:11" ht="26.25" x14ac:dyDescent="0.2">
      <c r="A33" s="557" t="s">
        <v>781</v>
      </c>
      <c r="B33" s="201">
        <v>7170</v>
      </c>
      <c r="C33" s="538"/>
      <c r="D33" s="552"/>
      <c r="E33" s="555">
        <f>K56</f>
        <v>0</v>
      </c>
      <c r="F33" s="538"/>
      <c r="G33" s="538"/>
      <c r="H33" s="538"/>
      <c r="I33" s="538"/>
      <c r="J33" s="538"/>
      <c r="K33" s="538"/>
    </row>
    <row r="34" spans="1:11" ht="12.75" customHeight="1" x14ac:dyDescent="0.2">
      <c r="A34" s="558" t="s">
        <v>277</v>
      </c>
      <c r="B34" s="559"/>
      <c r="C34" s="543"/>
      <c r="D34" s="560"/>
      <c r="E34" s="561"/>
      <c r="F34" s="543"/>
      <c r="G34" s="543"/>
      <c r="H34" s="543"/>
      <c r="I34" s="543"/>
      <c r="J34" s="543"/>
      <c r="K34" s="543"/>
    </row>
    <row r="35" spans="1:11" ht="15" x14ac:dyDescent="0.2">
      <c r="A35" s="562" t="s">
        <v>782</v>
      </c>
      <c r="B35" s="563">
        <v>7210</v>
      </c>
      <c r="C35" s="544"/>
      <c r="D35" s="544"/>
      <c r="E35" s="544"/>
      <c r="F35" s="544"/>
      <c r="G35" s="543"/>
      <c r="H35" s="544"/>
      <c r="I35" s="544"/>
      <c r="J35" s="564"/>
      <c r="K35" s="544"/>
    </row>
    <row r="36" spans="1:11" ht="12" customHeight="1" x14ac:dyDescent="0.2">
      <c r="A36" s="562" t="s">
        <v>482</v>
      </c>
      <c r="B36" s="563">
        <v>7220</v>
      </c>
      <c r="C36" s="544"/>
      <c r="D36" s="544"/>
      <c r="E36" s="544"/>
      <c r="F36" s="544"/>
      <c r="G36" s="543"/>
      <c r="H36" s="544"/>
      <c r="I36" s="544"/>
      <c r="J36" s="564"/>
      <c r="K36" s="544"/>
    </row>
    <row r="37" spans="1:11" ht="12" customHeight="1" x14ac:dyDescent="0.2">
      <c r="A37" s="562" t="s">
        <v>477</v>
      </c>
      <c r="B37" s="563">
        <v>7230</v>
      </c>
      <c r="C37" s="544"/>
      <c r="D37" s="544"/>
      <c r="E37" s="544"/>
      <c r="F37" s="544"/>
      <c r="G37" s="543"/>
      <c r="H37" s="544"/>
      <c r="I37" s="544"/>
      <c r="J37" s="564"/>
      <c r="K37" s="544"/>
    </row>
    <row r="38" spans="1:11" ht="15" x14ac:dyDescent="0.2">
      <c r="A38" s="562" t="s">
        <v>783</v>
      </c>
      <c r="B38" s="565">
        <v>7300</v>
      </c>
      <c r="C38" s="544"/>
      <c r="D38" s="544"/>
      <c r="E38" s="564"/>
      <c r="F38" s="544"/>
      <c r="G38" s="544"/>
      <c r="H38" s="544"/>
      <c r="I38" s="543"/>
      <c r="J38" s="544"/>
      <c r="K38" s="544"/>
    </row>
    <row r="39" spans="1:11" ht="12" customHeight="1" x14ac:dyDescent="0.2">
      <c r="A39" s="562" t="s">
        <v>400</v>
      </c>
      <c r="B39" s="565">
        <v>7400</v>
      </c>
      <c r="C39" s="566"/>
      <c r="D39" s="566"/>
      <c r="E39" s="567">
        <f>SUM(C57:H60)</f>
        <v>215000</v>
      </c>
      <c r="F39" s="568"/>
      <c r="G39" s="568"/>
      <c r="H39" s="568"/>
      <c r="I39" s="569"/>
      <c r="J39" s="543"/>
      <c r="K39" s="543"/>
    </row>
    <row r="40" spans="1:11" ht="12" customHeight="1" x14ac:dyDescent="0.2">
      <c r="A40" s="562" t="s">
        <v>479</v>
      </c>
      <c r="B40" s="570">
        <v>7500</v>
      </c>
      <c r="C40" s="571"/>
      <c r="D40" s="571"/>
      <c r="E40" s="567">
        <f>SUM(C61:H64)</f>
        <v>10000</v>
      </c>
      <c r="F40" s="543"/>
      <c r="G40" s="543"/>
      <c r="H40" s="543"/>
      <c r="I40" s="543"/>
      <c r="J40" s="543"/>
      <c r="K40" s="543"/>
    </row>
    <row r="41" spans="1:11" ht="12" customHeight="1" x14ac:dyDescent="0.2">
      <c r="A41" s="562" t="s">
        <v>241</v>
      </c>
      <c r="B41" s="570">
        <v>7600</v>
      </c>
      <c r="C41" s="543"/>
      <c r="D41" s="543"/>
      <c r="E41" s="567">
        <f>SUM(C65:D68)</f>
        <v>0</v>
      </c>
      <c r="F41" s="543"/>
      <c r="G41" s="543"/>
      <c r="H41" s="543"/>
      <c r="I41" s="543"/>
      <c r="J41" s="543"/>
      <c r="K41" s="543"/>
    </row>
    <row r="42" spans="1:11" ht="12" customHeight="1" x14ac:dyDescent="0.2">
      <c r="A42" s="562" t="s">
        <v>480</v>
      </c>
      <c r="B42" s="570">
        <v>7700</v>
      </c>
      <c r="C42" s="543"/>
      <c r="D42" s="543"/>
      <c r="E42" s="567">
        <f>SUM(C69:D72)</f>
        <v>0</v>
      </c>
      <c r="F42" s="543"/>
      <c r="G42" s="543"/>
      <c r="H42" s="543"/>
      <c r="I42" s="543"/>
      <c r="J42" s="543"/>
      <c r="K42" s="543"/>
    </row>
    <row r="43" spans="1:11" ht="12" customHeight="1" x14ac:dyDescent="0.2">
      <c r="A43" s="562" t="s">
        <v>368</v>
      </c>
      <c r="B43" s="570">
        <v>7800</v>
      </c>
      <c r="C43" s="543"/>
      <c r="D43" s="543"/>
      <c r="E43" s="543"/>
      <c r="F43" s="543"/>
      <c r="G43" s="543"/>
      <c r="H43" s="567">
        <f>SUM(C73:D76)</f>
        <v>0</v>
      </c>
      <c r="I43" s="543"/>
      <c r="J43" s="543"/>
      <c r="K43" s="543"/>
    </row>
    <row r="44" spans="1:11" ht="12" customHeight="1" x14ac:dyDescent="0.2">
      <c r="A44" s="572" t="s">
        <v>478</v>
      </c>
      <c r="B44" s="570">
        <v>7900</v>
      </c>
      <c r="C44" s="564"/>
      <c r="D44" s="564"/>
      <c r="E44" s="564"/>
      <c r="F44" s="564"/>
      <c r="G44" s="564"/>
      <c r="H44" s="564"/>
      <c r="I44" s="543"/>
      <c r="J44" s="543"/>
      <c r="K44" s="564"/>
    </row>
    <row r="45" spans="1:11" ht="12" customHeight="1" x14ac:dyDescent="0.2">
      <c r="A45" s="562" t="s">
        <v>428</v>
      </c>
      <c r="B45" s="570">
        <v>7990</v>
      </c>
      <c r="C45" s="544"/>
      <c r="D45" s="544"/>
      <c r="E45" s="544"/>
      <c r="F45" s="544"/>
      <c r="G45" s="544"/>
      <c r="H45" s="544"/>
      <c r="I45" s="544"/>
      <c r="J45" s="544"/>
      <c r="K45" s="544"/>
    </row>
    <row r="46" spans="1:11" ht="14.25" customHeight="1" thickBot="1" x14ac:dyDescent="0.25">
      <c r="A46" s="573" t="s">
        <v>784</v>
      </c>
      <c r="B46" s="574"/>
      <c r="C46" s="575">
        <f>SUM(C26:C45)</f>
        <v>0</v>
      </c>
      <c r="D46" s="575">
        <f t="shared" ref="D46:K46" si="6">SUM(D26:D45)</f>
        <v>0</v>
      </c>
      <c r="E46" s="575">
        <f t="shared" si="6"/>
        <v>225000</v>
      </c>
      <c r="F46" s="575">
        <f t="shared" si="6"/>
        <v>0</v>
      </c>
      <c r="G46" s="575">
        <f t="shared" si="6"/>
        <v>0</v>
      </c>
      <c r="H46" s="575">
        <f t="shared" si="6"/>
        <v>0</v>
      </c>
      <c r="I46" s="575">
        <f t="shared" si="6"/>
        <v>0</v>
      </c>
      <c r="J46" s="575">
        <f t="shared" si="6"/>
        <v>0</v>
      </c>
      <c r="K46" s="575">
        <f t="shared" si="6"/>
        <v>0</v>
      </c>
    </row>
    <row r="47" spans="1:11" ht="12.75" customHeight="1" thickTop="1" x14ac:dyDescent="0.2">
      <c r="A47" s="641" t="s">
        <v>384</v>
      </c>
      <c r="B47" s="576"/>
      <c r="C47" s="577"/>
      <c r="D47" s="577"/>
      <c r="E47" s="577"/>
      <c r="F47" s="577"/>
      <c r="G47" s="577"/>
      <c r="H47" s="578"/>
      <c r="I47" s="577"/>
      <c r="J47" s="578"/>
      <c r="K47" s="577"/>
    </row>
    <row r="48" spans="1:11" ht="0.75" customHeight="1" x14ac:dyDescent="0.2">
      <c r="A48" s="579"/>
      <c r="B48" s="580"/>
      <c r="C48" s="581"/>
      <c r="D48" s="581"/>
      <c r="E48" s="581"/>
      <c r="F48" s="581"/>
      <c r="G48" s="581"/>
      <c r="H48" s="578"/>
      <c r="I48" s="581"/>
      <c r="J48" s="578"/>
      <c r="K48" s="581"/>
    </row>
    <row r="49" spans="1:11" ht="12.75" customHeight="1" x14ac:dyDescent="0.2">
      <c r="A49" s="472" t="s">
        <v>366</v>
      </c>
      <c r="B49" s="582"/>
      <c r="C49" s="581"/>
      <c r="D49" s="583"/>
      <c r="E49" s="581"/>
      <c r="F49" s="581"/>
      <c r="G49" s="581"/>
      <c r="H49" s="578"/>
      <c r="I49" s="581"/>
      <c r="J49" s="578"/>
      <c r="K49" s="581"/>
    </row>
    <row r="50" spans="1:11" ht="15" x14ac:dyDescent="0.2">
      <c r="A50" s="584" t="s">
        <v>785</v>
      </c>
      <c r="B50" s="292" t="s">
        <v>132</v>
      </c>
      <c r="C50" s="581"/>
      <c r="D50" s="581"/>
      <c r="E50" s="581"/>
      <c r="F50" s="581"/>
      <c r="G50" s="581"/>
      <c r="H50" s="578"/>
      <c r="I50" s="567">
        <f>SUM(C26,C27,D27,E27,F27,G27,H27,J27,K27)</f>
        <v>0</v>
      </c>
      <c r="J50" s="578"/>
      <c r="K50" s="581"/>
    </row>
    <row r="51" spans="1:11" ht="12" x14ac:dyDescent="0.2">
      <c r="A51" s="585" t="s">
        <v>364</v>
      </c>
      <c r="B51" s="586" t="s">
        <v>133</v>
      </c>
      <c r="C51" s="581"/>
      <c r="D51" s="581"/>
      <c r="E51" s="581"/>
      <c r="F51" s="581"/>
      <c r="G51" s="581"/>
      <c r="H51" s="578"/>
      <c r="I51" s="587">
        <f>SUM(C28:K28)</f>
        <v>0</v>
      </c>
      <c r="J51" s="578"/>
      <c r="K51" s="581"/>
    </row>
    <row r="52" spans="1:11" ht="12" x14ac:dyDescent="0.2">
      <c r="A52" s="588" t="s">
        <v>98</v>
      </c>
      <c r="B52" s="287" t="s">
        <v>301</v>
      </c>
      <c r="C52" s="589"/>
      <c r="D52" s="589"/>
      <c r="E52" s="581"/>
      <c r="F52" s="589"/>
      <c r="G52" s="581"/>
      <c r="H52" s="578"/>
      <c r="I52" s="590"/>
      <c r="J52" s="578"/>
      <c r="K52" s="581"/>
    </row>
    <row r="53" spans="1:11" ht="15" x14ac:dyDescent="0.2">
      <c r="A53" s="588" t="s">
        <v>786</v>
      </c>
      <c r="B53" s="591" t="s">
        <v>302</v>
      </c>
      <c r="C53" s="592"/>
      <c r="D53" s="592"/>
      <c r="E53" s="592"/>
      <c r="F53" s="592"/>
      <c r="G53" s="592"/>
      <c r="H53" s="592"/>
      <c r="I53" s="581"/>
      <c r="J53" s="592"/>
      <c r="K53" s="581"/>
    </row>
    <row r="54" spans="1:11" ht="12" x14ac:dyDescent="0.2">
      <c r="A54" s="572" t="s">
        <v>369</v>
      </c>
      <c r="B54" s="593" t="s">
        <v>72</v>
      </c>
      <c r="C54" s="581"/>
      <c r="D54" s="581"/>
      <c r="E54" s="581"/>
      <c r="F54" s="581"/>
      <c r="G54" s="581"/>
      <c r="H54" s="592"/>
      <c r="I54" s="581"/>
      <c r="J54" s="578"/>
      <c r="K54" s="594"/>
    </row>
    <row r="55" spans="1:11" ht="26.25" x14ac:dyDescent="0.2">
      <c r="A55" s="554" t="s">
        <v>858</v>
      </c>
      <c r="B55" s="593" t="s">
        <v>73</v>
      </c>
      <c r="C55" s="581"/>
      <c r="D55" s="581"/>
      <c r="E55" s="581"/>
      <c r="F55" s="581"/>
      <c r="G55" s="581"/>
      <c r="H55" s="578"/>
      <c r="I55" s="581"/>
      <c r="J55" s="578"/>
      <c r="K55" s="595"/>
    </row>
    <row r="56" spans="1:11" ht="26.25" x14ac:dyDescent="0.2">
      <c r="A56" s="557" t="s">
        <v>860</v>
      </c>
      <c r="B56" s="593" t="s">
        <v>74</v>
      </c>
      <c r="C56" s="581"/>
      <c r="D56" s="581"/>
      <c r="E56" s="581"/>
      <c r="F56" s="581"/>
      <c r="G56" s="581"/>
      <c r="H56" s="578"/>
      <c r="I56" s="581"/>
      <c r="J56" s="578"/>
      <c r="K56" s="595"/>
    </row>
    <row r="57" spans="1:11" ht="12" x14ac:dyDescent="0.2">
      <c r="A57" s="596" t="s">
        <v>624</v>
      </c>
      <c r="B57" s="593" t="s">
        <v>633</v>
      </c>
      <c r="C57" s="592">
        <v>215000</v>
      </c>
      <c r="D57" s="592"/>
      <c r="E57" s="581"/>
      <c r="F57" s="581"/>
      <c r="G57" s="581"/>
      <c r="H57" s="592"/>
      <c r="I57" s="581"/>
      <c r="J57" s="578"/>
      <c r="K57" s="581"/>
    </row>
    <row r="58" spans="1:11" ht="12" x14ac:dyDescent="0.2">
      <c r="A58" s="597" t="s">
        <v>625</v>
      </c>
      <c r="B58" s="593" t="s">
        <v>634</v>
      </c>
      <c r="C58" s="592"/>
      <c r="D58" s="592"/>
      <c r="E58" s="581"/>
      <c r="F58" s="581"/>
      <c r="G58" s="581"/>
      <c r="H58" s="592"/>
      <c r="I58" s="581"/>
      <c r="J58" s="578"/>
      <c r="K58" s="581"/>
    </row>
    <row r="59" spans="1:11" ht="12" x14ac:dyDescent="0.2">
      <c r="A59" s="598" t="s">
        <v>626</v>
      </c>
      <c r="B59" s="593" t="s">
        <v>635</v>
      </c>
      <c r="C59" s="592"/>
      <c r="D59" s="592"/>
      <c r="E59" s="581"/>
      <c r="F59" s="581"/>
      <c r="G59" s="581"/>
      <c r="H59" s="592"/>
      <c r="I59" s="581"/>
      <c r="J59" s="578"/>
      <c r="K59" s="581"/>
    </row>
    <row r="60" spans="1:11" ht="12" x14ac:dyDescent="0.2">
      <c r="A60" s="597" t="s">
        <v>627</v>
      </c>
      <c r="B60" s="593" t="s">
        <v>636</v>
      </c>
      <c r="C60" s="592"/>
      <c r="D60" s="592"/>
      <c r="E60" s="581"/>
      <c r="F60" s="581"/>
      <c r="G60" s="581"/>
      <c r="H60" s="592"/>
      <c r="I60" s="581"/>
      <c r="J60" s="578"/>
      <c r="K60" s="581"/>
    </row>
    <row r="61" spans="1:11" ht="12" x14ac:dyDescent="0.2">
      <c r="A61" s="598" t="s">
        <v>628</v>
      </c>
      <c r="B61" s="593" t="s">
        <v>637</v>
      </c>
      <c r="C61" s="592">
        <v>10000</v>
      </c>
      <c r="D61" s="592"/>
      <c r="E61" s="581"/>
      <c r="F61" s="581"/>
      <c r="G61" s="581"/>
      <c r="H61" s="592"/>
      <c r="I61" s="581"/>
      <c r="J61" s="578"/>
      <c r="K61" s="581"/>
    </row>
    <row r="62" spans="1:11" ht="12" x14ac:dyDescent="0.2">
      <c r="A62" s="599" t="s">
        <v>629</v>
      </c>
      <c r="B62" s="593" t="s">
        <v>638</v>
      </c>
      <c r="C62" s="592"/>
      <c r="D62" s="592"/>
      <c r="E62" s="581"/>
      <c r="F62" s="581"/>
      <c r="G62" s="581"/>
      <c r="H62" s="592"/>
      <c r="I62" s="581"/>
      <c r="J62" s="578"/>
      <c r="K62" s="581"/>
    </row>
    <row r="63" spans="1:11" ht="12" x14ac:dyDescent="0.2">
      <c r="A63" s="598" t="s">
        <v>630</v>
      </c>
      <c r="B63" s="593" t="s">
        <v>639</v>
      </c>
      <c r="C63" s="592"/>
      <c r="D63" s="592"/>
      <c r="E63" s="581"/>
      <c r="F63" s="581"/>
      <c r="G63" s="581"/>
      <c r="H63" s="592"/>
      <c r="I63" s="581"/>
      <c r="J63" s="578"/>
      <c r="K63" s="581"/>
    </row>
    <row r="64" spans="1:11" ht="12" x14ac:dyDescent="0.2">
      <c r="A64" s="597" t="s">
        <v>631</v>
      </c>
      <c r="B64" s="593" t="s">
        <v>640</v>
      </c>
      <c r="C64" s="592"/>
      <c r="D64" s="592"/>
      <c r="E64" s="581"/>
      <c r="F64" s="581"/>
      <c r="G64" s="581"/>
      <c r="H64" s="592"/>
      <c r="I64" s="581"/>
      <c r="J64" s="578"/>
      <c r="K64" s="581"/>
    </row>
    <row r="65" spans="1:11" ht="12" x14ac:dyDescent="0.2">
      <c r="A65" s="598" t="s">
        <v>632</v>
      </c>
      <c r="B65" s="593" t="s">
        <v>641</v>
      </c>
      <c r="C65" s="592"/>
      <c r="D65" s="592"/>
      <c r="E65" s="581"/>
      <c r="F65" s="581"/>
      <c r="G65" s="581"/>
      <c r="H65" s="578"/>
      <c r="I65" s="581"/>
      <c r="J65" s="578"/>
      <c r="K65" s="581"/>
    </row>
    <row r="66" spans="1:11" ht="12" x14ac:dyDescent="0.2">
      <c r="A66" s="597" t="s">
        <v>653</v>
      </c>
      <c r="B66" s="593" t="s">
        <v>642</v>
      </c>
      <c r="C66" s="592"/>
      <c r="D66" s="592"/>
      <c r="E66" s="581"/>
      <c r="F66" s="581"/>
      <c r="G66" s="581"/>
      <c r="H66" s="578"/>
      <c r="I66" s="581"/>
      <c r="J66" s="578"/>
      <c r="K66" s="581"/>
    </row>
    <row r="67" spans="1:11" ht="12" x14ac:dyDescent="0.2">
      <c r="A67" s="598" t="s">
        <v>654</v>
      </c>
      <c r="B67" s="593" t="s">
        <v>643</v>
      </c>
      <c r="C67" s="592"/>
      <c r="D67" s="592"/>
      <c r="E67" s="581"/>
      <c r="F67" s="581"/>
      <c r="G67" s="581"/>
      <c r="H67" s="578"/>
      <c r="I67" s="581"/>
      <c r="J67" s="578"/>
      <c r="K67" s="581"/>
    </row>
    <row r="68" spans="1:11" ht="12" x14ac:dyDescent="0.2">
      <c r="A68" s="597" t="s">
        <v>655</v>
      </c>
      <c r="B68" s="593" t="s">
        <v>644</v>
      </c>
      <c r="C68" s="592"/>
      <c r="D68" s="592"/>
      <c r="E68" s="581"/>
      <c r="F68" s="581"/>
      <c r="G68" s="581"/>
      <c r="H68" s="578"/>
      <c r="I68" s="581"/>
      <c r="J68" s="578"/>
      <c r="K68" s="581"/>
    </row>
    <row r="69" spans="1:11" ht="12" x14ac:dyDescent="0.2">
      <c r="A69" s="598" t="s">
        <v>656</v>
      </c>
      <c r="B69" s="593" t="s">
        <v>645</v>
      </c>
      <c r="C69" s="592"/>
      <c r="D69" s="592"/>
      <c r="E69" s="581"/>
      <c r="F69" s="581"/>
      <c r="G69" s="581"/>
      <c r="H69" s="578"/>
      <c r="I69" s="581"/>
      <c r="J69" s="578"/>
      <c r="K69" s="581"/>
    </row>
    <row r="70" spans="1:11" ht="12" x14ac:dyDescent="0.2">
      <c r="A70" s="597" t="s">
        <v>657</v>
      </c>
      <c r="B70" s="593" t="s">
        <v>646</v>
      </c>
      <c r="C70" s="592"/>
      <c r="D70" s="592"/>
      <c r="E70" s="581"/>
      <c r="F70" s="581"/>
      <c r="G70" s="581"/>
      <c r="H70" s="578"/>
      <c r="I70" s="581"/>
      <c r="J70" s="578"/>
      <c r="K70" s="581"/>
    </row>
    <row r="71" spans="1:11" ht="12" x14ac:dyDescent="0.2">
      <c r="A71" s="599" t="s">
        <v>658</v>
      </c>
      <c r="B71" s="593" t="s">
        <v>647</v>
      </c>
      <c r="C71" s="592"/>
      <c r="D71" s="592"/>
      <c r="E71" s="581"/>
      <c r="F71" s="581"/>
      <c r="G71" s="581"/>
      <c r="H71" s="578"/>
      <c r="I71" s="581"/>
      <c r="J71" s="578"/>
      <c r="K71" s="581"/>
    </row>
    <row r="72" spans="1:11" ht="12" x14ac:dyDescent="0.2">
      <c r="A72" s="597" t="s">
        <v>659</v>
      </c>
      <c r="B72" s="593" t="s">
        <v>648</v>
      </c>
      <c r="C72" s="592"/>
      <c r="D72" s="592"/>
      <c r="E72" s="581"/>
      <c r="F72" s="581"/>
      <c r="G72" s="581"/>
      <c r="H72" s="578"/>
      <c r="I72" s="581"/>
      <c r="J72" s="578"/>
      <c r="K72" s="581"/>
    </row>
    <row r="73" spans="1:11" ht="12" x14ac:dyDescent="0.2">
      <c r="A73" s="598" t="s">
        <v>660</v>
      </c>
      <c r="B73" s="593" t="s">
        <v>649</v>
      </c>
      <c r="C73" s="592"/>
      <c r="D73" s="592"/>
      <c r="E73" s="581"/>
      <c r="F73" s="581"/>
      <c r="G73" s="581"/>
      <c r="H73" s="578"/>
      <c r="I73" s="581"/>
      <c r="J73" s="578"/>
      <c r="K73" s="581"/>
    </row>
    <row r="74" spans="1:11" ht="12" x14ac:dyDescent="0.2">
      <c r="A74" s="598" t="s">
        <v>661</v>
      </c>
      <c r="B74" s="593" t="s">
        <v>650</v>
      </c>
      <c r="C74" s="592"/>
      <c r="D74" s="592"/>
      <c r="E74" s="581"/>
      <c r="F74" s="581"/>
      <c r="G74" s="581"/>
      <c r="H74" s="578"/>
      <c r="I74" s="581"/>
      <c r="J74" s="578"/>
      <c r="K74" s="581"/>
    </row>
    <row r="75" spans="1:11" ht="12" x14ac:dyDescent="0.2">
      <c r="A75" s="598" t="s">
        <v>662</v>
      </c>
      <c r="B75" s="593" t="s">
        <v>651</v>
      </c>
      <c r="C75" s="592"/>
      <c r="D75" s="592"/>
      <c r="E75" s="581"/>
      <c r="F75" s="581"/>
      <c r="G75" s="581"/>
      <c r="H75" s="578"/>
      <c r="I75" s="581"/>
      <c r="J75" s="578"/>
      <c r="K75" s="581"/>
    </row>
    <row r="76" spans="1:11" ht="12" x14ac:dyDescent="0.2">
      <c r="A76" s="598" t="s">
        <v>663</v>
      </c>
      <c r="B76" s="593" t="s">
        <v>652</v>
      </c>
      <c r="C76" s="592"/>
      <c r="D76" s="592"/>
      <c r="E76" s="581"/>
      <c r="F76" s="581"/>
      <c r="G76" s="581"/>
      <c r="H76" s="578"/>
      <c r="I76" s="581"/>
      <c r="J76" s="578"/>
      <c r="K76" s="581"/>
    </row>
    <row r="77" spans="1:11" ht="12" x14ac:dyDescent="0.2">
      <c r="A77" s="572" t="s">
        <v>48</v>
      </c>
      <c r="B77" s="593" t="s">
        <v>430</v>
      </c>
      <c r="C77" s="592"/>
      <c r="D77" s="592"/>
      <c r="E77" s="581"/>
      <c r="F77" s="592"/>
      <c r="G77" s="592"/>
      <c r="H77" s="592"/>
      <c r="I77" s="594"/>
      <c r="J77" s="578"/>
      <c r="K77" s="592"/>
    </row>
    <row r="78" spans="1:11" ht="12" x14ac:dyDescent="0.2">
      <c r="A78" s="588" t="s">
        <v>431</v>
      </c>
      <c r="B78" s="287" t="s">
        <v>429</v>
      </c>
      <c r="C78" s="592"/>
      <c r="D78" s="592"/>
      <c r="E78" s="592"/>
      <c r="F78" s="595"/>
      <c r="G78" s="595"/>
      <c r="H78" s="595"/>
      <c r="I78" s="592"/>
      <c r="J78" s="592"/>
      <c r="K78" s="592"/>
    </row>
    <row r="79" spans="1:11" ht="15.75" thickBot="1" x14ac:dyDescent="0.25">
      <c r="A79" s="600" t="s">
        <v>787</v>
      </c>
      <c r="B79" s="601"/>
      <c r="C79" s="602">
        <f>SUM(C50:C78)</f>
        <v>225000</v>
      </c>
      <c r="D79" s="602">
        <f t="shared" ref="D79:K79" si="7">SUM(D50:D78)</f>
        <v>0</v>
      </c>
      <c r="E79" s="602">
        <f t="shared" si="7"/>
        <v>0</v>
      </c>
      <c r="F79" s="602">
        <f t="shared" si="7"/>
        <v>0</v>
      </c>
      <c r="G79" s="602">
        <f t="shared" si="7"/>
        <v>0</v>
      </c>
      <c r="H79" s="602">
        <f t="shared" si="7"/>
        <v>0</v>
      </c>
      <c r="I79" s="602">
        <f t="shared" si="7"/>
        <v>0</v>
      </c>
      <c r="J79" s="602">
        <f t="shared" si="7"/>
        <v>0</v>
      </c>
      <c r="K79" s="602">
        <f t="shared" si="7"/>
        <v>0</v>
      </c>
    </row>
    <row r="80" spans="1:11" ht="14.25" thickTop="1" thickBot="1" x14ac:dyDescent="0.25">
      <c r="A80" s="603" t="s">
        <v>385</v>
      </c>
      <c r="B80" s="604"/>
      <c r="C80" s="605">
        <f t="shared" ref="C80:K80" si="8">C46-C79</f>
        <v>-225000</v>
      </c>
      <c r="D80" s="605">
        <f t="shared" si="8"/>
        <v>0</v>
      </c>
      <c r="E80" s="605">
        <f t="shared" si="8"/>
        <v>225000</v>
      </c>
      <c r="F80" s="605">
        <f t="shared" si="8"/>
        <v>0</v>
      </c>
      <c r="G80" s="605">
        <f t="shared" si="8"/>
        <v>0</v>
      </c>
      <c r="H80" s="605">
        <f t="shared" si="8"/>
        <v>0</v>
      </c>
      <c r="I80" s="605">
        <f t="shared" si="8"/>
        <v>0</v>
      </c>
      <c r="J80" s="605">
        <f t="shared" si="8"/>
        <v>0</v>
      </c>
      <c r="K80" s="605">
        <f t="shared" si="8"/>
        <v>0</v>
      </c>
    </row>
    <row r="81" spans="1:14" ht="13.5" thickTop="1" thickBot="1" x14ac:dyDescent="0.25">
      <c r="A81" s="606" t="s">
        <v>891</v>
      </c>
      <c r="B81" s="607"/>
      <c r="C81" s="605">
        <f t="shared" ref="C81:K81" si="9">C3+C22+C80</f>
        <v>33176703</v>
      </c>
      <c r="D81" s="605">
        <f t="shared" si="9"/>
        <v>186988</v>
      </c>
      <c r="E81" s="605">
        <f t="shared" si="9"/>
        <v>905018</v>
      </c>
      <c r="F81" s="605">
        <f t="shared" si="9"/>
        <v>705358</v>
      </c>
      <c r="G81" s="605">
        <f t="shared" si="9"/>
        <v>1144168</v>
      </c>
      <c r="H81" s="605">
        <f t="shared" si="9"/>
        <v>20970</v>
      </c>
      <c r="I81" s="605">
        <f t="shared" si="9"/>
        <v>0</v>
      </c>
      <c r="J81" s="605">
        <f t="shared" si="9"/>
        <v>742744</v>
      </c>
      <c r="K81" s="605">
        <f t="shared" si="9"/>
        <v>0</v>
      </c>
    </row>
    <row r="82" spans="1:14" ht="21" customHeight="1" thickTop="1" x14ac:dyDescent="0.15"/>
    <row r="83" spans="1:14" ht="12" x14ac:dyDescent="0.15">
      <c r="A83" s="610" t="s">
        <v>446</v>
      </c>
      <c r="B83" s="611"/>
      <c r="C83" s="611"/>
      <c r="D83" s="611"/>
      <c r="E83" s="611"/>
      <c r="F83" s="611"/>
      <c r="G83" s="611"/>
      <c r="H83" s="611"/>
      <c r="I83" s="611"/>
      <c r="J83" s="611"/>
      <c r="K83" s="611"/>
      <c r="L83" s="611"/>
      <c r="M83" s="609"/>
      <c r="N83" s="609"/>
    </row>
    <row r="84" spans="1:14" ht="12" x14ac:dyDescent="0.15">
      <c r="A84" s="612"/>
      <c r="B84" s="613"/>
      <c r="C84" s="614" t="s">
        <v>265</v>
      </c>
      <c r="D84" s="614" t="s">
        <v>266</v>
      </c>
      <c r="E84" s="614" t="s">
        <v>504</v>
      </c>
      <c r="F84" s="614" t="s">
        <v>505</v>
      </c>
      <c r="G84" s="614" t="s">
        <v>506</v>
      </c>
      <c r="H84" s="614" t="s">
        <v>507</v>
      </c>
      <c r="I84" s="614" t="s">
        <v>508</v>
      </c>
      <c r="J84" s="614" t="s">
        <v>509</v>
      </c>
      <c r="K84" s="614" t="s">
        <v>510</v>
      </c>
      <c r="L84" s="615"/>
    </row>
    <row r="85" spans="1:14" ht="36" x14ac:dyDescent="0.15">
      <c r="A85" s="616" t="s">
        <v>158</v>
      </c>
      <c r="B85" s="617" t="s">
        <v>524</v>
      </c>
      <c r="C85" s="618" t="s">
        <v>541</v>
      </c>
      <c r="D85" s="618" t="s">
        <v>267</v>
      </c>
      <c r="E85" s="618" t="s">
        <v>425</v>
      </c>
      <c r="F85" s="618" t="s">
        <v>511</v>
      </c>
      <c r="G85" s="618" t="s">
        <v>577</v>
      </c>
      <c r="H85" s="618" t="s">
        <v>426</v>
      </c>
      <c r="I85" s="618" t="s">
        <v>513</v>
      </c>
      <c r="J85" s="618" t="s">
        <v>427</v>
      </c>
      <c r="K85" s="618" t="s">
        <v>514</v>
      </c>
      <c r="L85" s="619" t="s">
        <v>360</v>
      </c>
    </row>
    <row r="86" spans="1:14" ht="18" customHeight="1" x14ac:dyDescent="0.2">
      <c r="A86" s="620" t="s">
        <v>361</v>
      </c>
      <c r="B86" s="621"/>
      <c r="C86" s="622"/>
      <c r="D86" s="622"/>
      <c r="E86" s="623"/>
      <c r="F86" s="622"/>
      <c r="G86" s="623"/>
      <c r="H86" s="622"/>
      <c r="I86" s="623"/>
      <c r="J86" s="622"/>
      <c r="K86" s="622"/>
      <c r="L86" s="622"/>
    </row>
    <row r="87" spans="1:14" ht="12" x14ac:dyDescent="0.15">
      <c r="A87" s="645" t="s">
        <v>465</v>
      </c>
      <c r="B87" s="643">
        <v>100</v>
      </c>
      <c r="C87" s="647">
        <f>'EstExp 11-17'!C114</f>
        <v>15740145</v>
      </c>
      <c r="D87" s="647">
        <f>'EstExp 11-17'!C151</f>
        <v>1025028</v>
      </c>
      <c r="E87" s="648"/>
      <c r="F87" s="647">
        <f>'EstExp 11-17'!C210</f>
        <v>197805</v>
      </c>
      <c r="G87" s="649"/>
      <c r="H87" s="647">
        <f>'EstExp 11-17'!C312</f>
        <v>0</v>
      </c>
      <c r="I87" s="648"/>
      <c r="J87" s="647">
        <f>'EstExp 11-17'!C342</f>
        <v>0</v>
      </c>
      <c r="K87" s="647">
        <f>'EstExp 11-17'!C367</f>
        <v>0</v>
      </c>
      <c r="L87" s="650">
        <f t="shared" ref="L87:L95" si="10">SUM(C87:K87)</f>
        <v>16962978</v>
      </c>
    </row>
    <row r="88" spans="1:14" ht="12" x14ac:dyDescent="0.15">
      <c r="A88" s="645" t="s">
        <v>466</v>
      </c>
      <c r="B88" s="643">
        <v>200</v>
      </c>
      <c r="C88" s="647">
        <f>'EstExp 11-17'!D114</f>
        <v>2596531</v>
      </c>
      <c r="D88" s="647">
        <f>'EstExp 11-17'!D151</f>
        <v>178500</v>
      </c>
      <c r="E88" s="649"/>
      <c r="F88" s="647">
        <f>'EstExp 11-17'!D210</f>
        <v>30000</v>
      </c>
      <c r="G88" s="647">
        <f>'EstExp 11-17'!D295</f>
        <v>699100</v>
      </c>
      <c r="H88" s="647">
        <f>'EstExp 11-17'!D312</f>
        <v>0</v>
      </c>
      <c r="I88" s="648"/>
      <c r="J88" s="647">
        <f>'EstExp 11-17'!D342</f>
        <v>0</v>
      </c>
      <c r="K88" s="647">
        <f>'EstExp 11-17'!D367</f>
        <v>0</v>
      </c>
      <c r="L88" s="650">
        <f t="shared" si="10"/>
        <v>3504131</v>
      </c>
    </row>
    <row r="89" spans="1:14" ht="12" x14ac:dyDescent="0.15">
      <c r="A89" s="645" t="s">
        <v>467</v>
      </c>
      <c r="B89" s="643">
        <v>300</v>
      </c>
      <c r="C89" s="647">
        <f>'EstExp 11-17'!E114</f>
        <v>932000</v>
      </c>
      <c r="D89" s="647">
        <f>'EstExp 11-17'!E151</f>
        <v>1438000</v>
      </c>
      <c r="E89" s="647">
        <f>'EstExp 11-17'!E174</f>
        <v>0</v>
      </c>
      <c r="F89" s="647">
        <f>'EstExp 11-17'!E210</f>
        <v>550000</v>
      </c>
      <c r="G89" s="651"/>
      <c r="H89" s="647">
        <f>'EstExp 11-17'!E312</f>
        <v>0</v>
      </c>
      <c r="I89" s="648"/>
      <c r="J89" s="647">
        <f>'EstExp 11-17'!E342</f>
        <v>0</v>
      </c>
      <c r="K89" s="647">
        <f>'EstExp 11-17'!E367</f>
        <v>0</v>
      </c>
      <c r="L89" s="650">
        <f t="shared" si="10"/>
        <v>2920000</v>
      </c>
    </row>
    <row r="90" spans="1:14" ht="12" x14ac:dyDescent="0.15">
      <c r="A90" s="645" t="s">
        <v>468</v>
      </c>
      <c r="B90" s="643">
        <v>400</v>
      </c>
      <c r="C90" s="647">
        <f>'EstExp 11-17'!F114</f>
        <v>801150</v>
      </c>
      <c r="D90" s="647">
        <f>'EstExp 11-17'!F151</f>
        <v>461500</v>
      </c>
      <c r="E90" s="651"/>
      <c r="F90" s="647">
        <f>'EstExp 11-17'!F210</f>
        <v>0</v>
      </c>
      <c r="G90" s="648"/>
      <c r="H90" s="647">
        <f>'EstExp 11-17'!F312</f>
        <v>0</v>
      </c>
      <c r="I90" s="648"/>
      <c r="J90" s="647">
        <f>'EstExp 11-17'!F342</f>
        <v>0</v>
      </c>
      <c r="K90" s="647">
        <f>'EstExp 11-17'!F367</f>
        <v>0</v>
      </c>
      <c r="L90" s="650">
        <f t="shared" si="10"/>
        <v>1262650</v>
      </c>
    </row>
    <row r="91" spans="1:14" ht="12" x14ac:dyDescent="0.15">
      <c r="A91" s="645" t="s">
        <v>469</v>
      </c>
      <c r="B91" s="643">
        <v>500</v>
      </c>
      <c r="C91" s="647">
        <f>'EstExp 11-17'!G114</f>
        <v>337000</v>
      </c>
      <c r="D91" s="647">
        <f>'EstExp 11-17'!G151</f>
        <v>440000</v>
      </c>
      <c r="E91" s="649"/>
      <c r="F91" s="647">
        <f>'EstExp 11-17'!G210</f>
        <v>0</v>
      </c>
      <c r="G91" s="649"/>
      <c r="H91" s="647">
        <f>'EstExp 11-17'!G312</f>
        <v>3800000</v>
      </c>
      <c r="I91" s="648"/>
      <c r="J91" s="647">
        <f>'EstExp 11-17'!G342</f>
        <v>0</v>
      </c>
      <c r="K91" s="647">
        <f>'EstExp 11-17'!G367</f>
        <v>0</v>
      </c>
      <c r="L91" s="650">
        <f t="shared" si="10"/>
        <v>4577000</v>
      </c>
    </row>
    <row r="92" spans="1:14" ht="12" x14ac:dyDescent="0.15">
      <c r="A92" s="645" t="s">
        <v>470</v>
      </c>
      <c r="B92" s="643">
        <v>600</v>
      </c>
      <c r="C92" s="647">
        <f>'EstExp 11-17'!H114</f>
        <v>1039500</v>
      </c>
      <c r="D92" s="647">
        <f>'EstExp 11-17'!H151</f>
        <v>26500</v>
      </c>
      <c r="E92" s="647">
        <f>'EstExp 11-17'!H174</f>
        <v>1793013</v>
      </c>
      <c r="F92" s="647">
        <f>'EstExp 11-17'!H210</f>
        <v>0</v>
      </c>
      <c r="G92" s="647">
        <f>'EstExp 11-17'!H295</f>
        <v>0</v>
      </c>
      <c r="H92" s="647">
        <f>'EstExp 11-17'!H312</f>
        <v>0</v>
      </c>
      <c r="I92" s="648"/>
      <c r="J92" s="647">
        <f>'EstExp 11-17'!H342</f>
        <v>0</v>
      </c>
      <c r="K92" s="647">
        <f>'EstExp 11-17'!H367</f>
        <v>0</v>
      </c>
      <c r="L92" s="650">
        <f t="shared" si="10"/>
        <v>2859013</v>
      </c>
    </row>
    <row r="93" spans="1:14" ht="12" x14ac:dyDescent="0.15">
      <c r="A93" s="645" t="s">
        <v>389</v>
      </c>
      <c r="B93" s="643">
        <v>700</v>
      </c>
      <c r="C93" s="647">
        <f>'EstExp 11-17'!I114</f>
        <v>0</v>
      </c>
      <c r="D93" s="647">
        <f>'EstExp 11-17'!I151</f>
        <v>2000</v>
      </c>
      <c r="E93" s="652"/>
      <c r="F93" s="647">
        <f>'EstExp 11-17'!I210</f>
        <v>0</v>
      </c>
      <c r="G93" s="651"/>
      <c r="H93" s="647">
        <f>'EstExp 11-17'!I312</f>
        <v>0</v>
      </c>
      <c r="I93" s="648"/>
      <c r="J93" s="647">
        <f>'EstExp 11-17'!I342</f>
        <v>0</v>
      </c>
      <c r="K93" s="647">
        <f>'EstExp 11-17'!I367</f>
        <v>0</v>
      </c>
      <c r="L93" s="650">
        <f t="shared" si="10"/>
        <v>2000</v>
      </c>
    </row>
    <row r="94" spans="1:14" ht="12" x14ac:dyDescent="0.15">
      <c r="A94" s="645" t="s">
        <v>316</v>
      </c>
      <c r="B94" s="643">
        <v>800</v>
      </c>
      <c r="C94" s="647">
        <f>'EstExp 11-17'!J114</f>
        <v>50000</v>
      </c>
      <c r="D94" s="647">
        <f>'EstExp 11-17'!J151</f>
        <v>0</v>
      </c>
      <c r="E94" s="649"/>
      <c r="F94" s="647">
        <f>'EstExp 11-17'!J210</f>
        <v>0</v>
      </c>
      <c r="G94" s="649"/>
      <c r="H94" s="653"/>
      <c r="I94" s="648"/>
      <c r="J94" s="653"/>
      <c r="K94" s="653"/>
      <c r="L94" s="650">
        <f t="shared" si="10"/>
        <v>50000</v>
      </c>
    </row>
    <row r="95" spans="1:14" ht="12" customHeight="1" thickBot="1" x14ac:dyDescent="0.2">
      <c r="A95" s="646" t="s">
        <v>334</v>
      </c>
      <c r="B95" s="644"/>
      <c r="C95" s="654">
        <f t="shared" ref="C95:H95" si="11">SUM(C87:C94)</f>
        <v>21496326</v>
      </c>
      <c r="D95" s="654">
        <f t="shared" si="11"/>
        <v>3571528</v>
      </c>
      <c r="E95" s="654">
        <f t="shared" si="11"/>
        <v>1793013</v>
      </c>
      <c r="F95" s="654">
        <f t="shared" si="11"/>
        <v>777805</v>
      </c>
      <c r="G95" s="654">
        <f t="shared" si="11"/>
        <v>699100</v>
      </c>
      <c r="H95" s="654">
        <f t="shared" si="11"/>
        <v>3800000</v>
      </c>
      <c r="I95" s="655"/>
      <c r="J95" s="654">
        <f>SUM(J87:J94)</f>
        <v>0</v>
      </c>
      <c r="K95" s="654">
        <f>SUM(K87:K94)</f>
        <v>0</v>
      </c>
      <c r="L95" s="656">
        <f t="shared" si="10"/>
        <v>32137772</v>
      </c>
    </row>
    <row r="96" spans="1:14" ht="9.75" thickTop="1" x14ac:dyDescent="0.15"/>
  </sheetData>
  <sheetProtection algorithmName="SHA-512" hashValue="5l6Wrb7BQdHOewvKA9MqvM1GpbbPjAa02gnISWM97dNBhtziKjt1bOTeF9oywDuGv2fAv/1urFptSR/nLCzlsA==" saltValue="6CEXODP5TBGyEomX3LEhrw==" spinCount="100000" sheet="1" objects="1" scenarios="1"/>
  <phoneticPr fontId="4" type="noConversion"/>
  <dataValidations count="6">
    <dataValidation type="whole" allowBlank="1" showInputMessage="1" showErrorMessage="1" promptTitle="No Decimal Allowed" prompt="Please enter whole number.  Decimals are not allowed." sqref="D10:K10">
      <formula1>-999999999</formula1>
      <formula2>999999999</formula2>
    </dataValidation>
    <dataValidation type="whole" allowBlank="1" showErrorMessage="1" error="Please enter whole number.  Decimals are not allowed." sqref="C10">
      <formula1>-999999999</formula1>
      <formula2>999999999</formula2>
    </dataValidation>
    <dataValidation type="whole" allowBlank="1" showInputMessage="1" showErrorMessage="1" error="Please enter whole number.  Decimals are not allowed." sqref="C26:K30">
      <formula1>-99999999</formula1>
      <formula2>999999999</formula2>
    </dataValidation>
    <dataValidation type="whole" allowBlank="1" showInputMessage="1" showErrorMessage="1" error="Please enter whole number.  Decimals are not allowed." sqref="C35:K38">
      <formula1>-99999999999</formula1>
      <formula2>9999999999</formula2>
    </dataValidation>
    <dataValidation type="whole" allowBlank="1" showInputMessage="1" showErrorMessage="1" error="Please enter whole number.  Decimals are not allowed." sqref="C44:K45 C50:H78 J50:K78 I51:I78">
      <formula1>-9999999999</formula1>
      <formula2>9999999999</formula2>
    </dataValidation>
    <dataValidation type="whole" allowBlank="1" showInputMessage="1" showErrorMessage="1" error="Please do not use decimals or cents." sqref="C3:K3">
      <formula1>-999999999999999</formula1>
      <formula2>999999999999999</formula2>
    </dataValidation>
  </dataValidations>
  <printOptions headings="1"/>
  <pageMargins left="0.2" right="0.17" top="0.7" bottom="0.4" header="0.39" footer="0.19"/>
  <pageSetup scale="65" firstPageNumber="2" fitToHeight="0" orientation="landscape" useFirstPageNumber="1" r:id="rId1"/>
  <headerFooter scaleWithDoc="0" alignWithMargins="0">
    <oddHeader>&amp;L&amp;8Page &amp;P&amp;C&amp;"Arial,Bold"&amp;9BUDGET SUMMARY
&amp;R&amp;8Page &amp;P</oddHeader>
    <oddFooter>&amp;L&amp;8&amp;Z&amp;F&amp;R&amp;8&amp;D</oddFooter>
  </headerFooter>
  <rowBreaks count="1" manualBreakCount="1">
    <brk id="46" max="16383" man="1"/>
  </rowBreaks>
  <ignoredErrors>
    <ignoredError sqref="B27" numberStoredAsText="1"/>
    <ignoredError sqref="I51" formulaRange="1"/>
  </ignoredErrors>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3">
    <pageSetUpPr fitToPage="1"/>
  </sheetPr>
  <dimension ref="A1:K52"/>
  <sheetViews>
    <sheetView showGridLines="0" zoomScale="110" zoomScaleNormal="110" workbookViewId="0">
      <pane xSplit="2" ySplit="2" topLeftCell="C3" activePane="bottomRight" state="frozenSplit"/>
      <selection activeCell="C3" sqref="C3:K3"/>
      <selection pane="topRight" activeCell="C3" sqref="C3:K3"/>
      <selection pane="bottomLeft" activeCell="C3" sqref="C3:K3"/>
      <selection pane="bottomRight" activeCell="C3" sqref="C3"/>
    </sheetView>
  </sheetViews>
  <sheetFormatPr defaultColWidth="8.85546875" defaultRowHeight="12.75" x14ac:dyDescent="0.2"/>
  <cols>
    <col min="1" max="1" width="49.42578125" style="658" customWidth="1"/>
    <col min="2" max="2" width="5.42578125" style="658" customWidth="1"/>
    <col min="3" max="7" width="13.7109375" style="658" customWidth="1"/>
    <col min="8" max="8" width="12.7109375" style="658" customWidth="1"/>
    <col min="9" max="11" width="13.7109375" style="658" customWidth="1"/>
    <col min="12" max="16384" width="8.85546875" style="658"/>
  </cols>
  <sheetData>
    <row r="1" spans="1:11" ht="12.75" customHeight="1" x14ac:dyDescent="0.2">
      <c r="A1" s="657"/>
      <c r="B1" s="699"/>
      <c r="C1" s="700" t="s">
        <v>265</v>
      </c>
      <c r="D1" s="700" t="s">
        <v>266</v>
      </c>
      <c r="E1" s="700" t="s">
        <v>504</v>
      </c>
      <c r="F1" s="700" t="s">
        <v>505</v>
      </c>
      <c r="G1" s="700" t="s">
        <v>506</v>
      </c>
      <c r="H1" s="700" t="s">
        <v>507</v>
      </c>
      <c r="I1" s="700" t="s">
        <v>508</v>
      </c>
      <c r="J1" s="700" t="s">
        <v>509</v>
      </c>
      <c r="K1" s="700" t="s">
        <v>510</v>
      </c>
    </row>
    <row r="2" spans="1:11" ht="36" x14ac:dyDescent="0.2">
      <c r="A2" s="468" t="s">
        <v>878</v>
      </c>
      <c r="B2" s="701" t="s">
        <v>524</v>
      </c>
      <c r="C2" s="702" t="s">
        <v>303</v>
      </c>
      <c r="D2" s="702" t="s">
        <v>267</v>
      </c>
      <c r="E2" s="702" t="s">
        <v>425</v>
      </c>
      <c r="F2" s="702" t="s">
        <v>511</v>
      </c>
      <c r="G2" s="703" t="s">
        <v>404</v>
      </c>
      <c r="H2" s="703" t="s">
        <v>426</v>
      </c>
      <c r="I2" s="703" t="s">
        <v>513</v>
      </c>
      <c r="J2" s="703" t="s">
        <v>427</v>
      </c>
      <c r="K2" s="703" t="s">
        <v>514</v>
      </c>
    </row>
    <row r="3" spans="1:11" s="487" customFormat="1" ht="14.25" customHeight="1" thickBot="1" x14ac:dyDescent="0.25">
      <c r="A3" s="698" t="s">
        <v>892</v>
      </c>
      <c r="B3" s="659"/>
      <c r="C3" s="493">
        <v>30789845</v>
      </c>
      <c r="D3" s="493">
        <v>1033516</v>
      </c>
      <c r="E3" s="493">
        <v>763161</v>
      </c>
      <c r="F3" s="493">
        <v>653163</v>
      </c>
      <c r="G3" s="493">
        <v>1139398</v>
      </c>
      <c r="H3" s="493">
        <v>3800970</v>
      </c>
      <c r="I3" s="493">
        <v>0</v>
      </c>
      <c r="J3" s="493">
        <v>522744</v>
      </c>
      <c r="K3" s="493">
        <v>0</v>
      </c>
    </row>
    <row r="4" spans="1:11" s="487" customFormat="1" ht="14.25" customHeight="1" thickTop="1" thickBot="1" x14ac:dyDescent="0.25">
      <c r="A4" s="1790" t="s">
        <v>788</v>
      </c>
      <c r="B4" s="1791"/>
      <c r="C4" s="528">
        <f>'BudgetSum 2-3'!C9+'BudgetSum 2-3'!C46</f>
        <v>24108184</v>
      </c>
      <c r="D4" s="528">
        <f>'BudgetSum 2-3'!D9+'BudgetSum 2-3'!D46</f>
        <v>2725000</v>
      </c>
      <c r="E4" s="528">
        <f>'BudgetSum 2-3'!E9+'BudgetSum 2-3'!E46</f>
        <v>1934870</v>
      </c>
      <c r="F4" s="528">
        <f>'BudgetSum 2-3'!F9+'BudgetSum 2-3'!F46</f>
        <v>830000</v>
      </c>
      <c r="G4" s="528">
        <f>'BudgetSum 2-3'!G9+'BudgetSum 2-3'!G46</f>
        <v>703870</v>
      </c>
      <c r="H4" s="528">
        <f>'BudgetSum 2-3'!H9+'BudgetSum 2-3'!H46</f>
        <v>20000</v>
      </c>
      <c r="I4" s="528">
        <f>'BudgetSum 2-3'!I9+'BudgetSum 2-3'!I46</f>
        <v>0</v>
      </c>
      <c r="J4" s="528">
        <f>'BudgetSum 2-3'!J9+'BudgetSum 2-3'!J46</f>
        <v>220000</v>
      </c>
      <c r="K4" s="528">
        <f>'BudgetSum 2-3'!K9+'BudgetSum 2-3'!K46</f>
        <v>0</v>
      </c>
    </row>
    <row r="5" spans="1:11" s="487" customFormat="1" thickTop="1" x14ac:dyDescent="0.2">
      <c r="A5" s="697" t="s">
        <v>405</v>
      </c>
      <c r="B5" s="660"/>
      <c r="C5" s="513"/>
      <c r="D5" s="513"/>
      <c r="E5" s="513"/>
      <c r="F5" s="513"/>
      <c r="G5" s="513"/>
      <c r="H5" s="513"/>
      <c r="I5" s="513"/>
      <c r="J5" s="513"/>
      <c r="K5" s="661"/>
    </row>
    <row r="6" spans="1:11" s="487" customFormat="1" ht="14.25" customHeight="1" x14ac:dyDescent="0.2">
      <c r="A6" s="662" t="s">
        <v>102</v>
      </c>
      <c r="B6" s="663">
        <v>411</v>
      </c>
      <c r="C6" s="664"/>
      <c r="D6" s="664"/>
      <c r="E6" s="664"/>
      <c r="F6" s="664"/>
      <c r="G6" s="664"/>
      <c r="H6" s="664"/>
      <c r="I6" s="665"/>
      <c r="J6" s="664"/>
      <c r="K6" s="664"/>
    </row>
    <row r="7" spans="1:11" s="487" customFormat="1" ht="14.25" customHeight="1" x14ac:dyDescent="0.2">
      <c r="A7" s="666" t="s">
        <v>370</v>
      </c>
      <c r="B7" s="667">
        <v>141</v>
      </c>
      <c r="C7" s="668"/>
      <c r="D7" s="668"/>
      <c r="E7" s="669"/>
      <c r="F7" s="668"/>
      <c r="G7" s="669"/>
      <c r="H7" s="665"/>
      <c r="I7" s="668"/>
      <c r="J7" s="669"/>
      <c r="K7" s="669"/>
    </row>
    <row r="8" spans="1:11" s="487" customFormat="1" ht="14.25" customHeight="1" x14ac:dyDescent="0.2">
      <c r="A8" s="670" t="s">
        <v>448</v>
      </c>
      <c r="B8" s="671">
        <v>433</v>
      </c>
      <c r="C8" s="668"/>
      <c r="D8" s="668"/>
      <c r="E8" s="668"/>
      <c r="F8" s="668"/>
      <c r="G8" s="668"/>
      <c r="H8" s="665"/>
      <c r="I8" s="665"/>
      <c r="J8" s="672"/>
      <c r="K8" s="668"/>
    </row>
    <row r="9" spans="1:11" s="487" customFormat="1" ht="14.25" customHeight="1" x14ac:dyDescent="0.2">
      <c r="A9" s="670" t="s">
        <v>103</v>
      </c>
      <c r="B9" s="673">
        <v>199</v>
      </c>
      <c r="C9" s="668"/>
      <c r="D9" s="668"/>
      <c r="E9" s="668"/>
      <c r="F9" s="668"/>
      <c r="G9" s="668"/>
      <c r="H9" s="668"/>
      <c r="I9" s="668"/>
      <c r="J9" s="668"/>
      <c r="K9" s="668"/>
    </row>
    <row r="10" spans="1:11" s="487" customFormat="1" ht="14.25" customHeight="1" thickBot="1" x14ac:dyDescent="0.25">
      <c r="A10" s="674" t="s">
        <v>99</v>
      </c>
      <c r="B10" s="675"/>
      <c r="C10" s="676">
        <f>SUM(C6:C9)</f>
        <v>0</v>
      </c>
      <c r="D10" s="676">
        <f t="shared" ref="D10:K10" si="0">SUM(D6:D9)</f>
        <v>0</v>
      </c>
      <c r="E10" s="676">
        <f t="shared" si="0"/>
        <v>0</v>
      </c>
      <c r="F10" s="676">
        <f t="shared" si="0"/>
        <v>0</v>
      </c>
      <c r="G10" s="676">
        <f t="shared" si="0"/>
        <v>0</v>
      </c>
      <c r="H10" s="676">
        <f t="shared" si="0"/>
        <v>0</v>
      </c>
      <c r="I10" s="676">
        <f t="shared" si="0"/>
        <v>0</v>
      </c>
      <c r="J10" s="676">
        <f t="shared" si="0"/>
        <v>0</v>
      </c>
      <c r="K10" s="676">
        <f t="shared" si="0"/>
        <v>0</v>
      </c>
    </row>
    <row r="11" spans="1:11" s="487" customFormat="1" ht="14.25" customHeight="1" thickTop="1" thickBot="1" x14ac:dyDescent="0.25">
      <c r="A11" s="1794" t="s">
        <v>61</v>
      </c>
      <c r="B11" s="1795"/>
      <c r="C11" s="677">
        <f>SUM(C4,C10)</f>
        <v>24108184</v>
      </c>
      <c r="D11" s="677">
        <f t="shared" ref="D11:K11" si="1">SUM(D4,D10)</f>
        <v>2725000</v>
      </c>
      <c r="E11" s="677">
        <f t="shared" si="1"/>
        <v>1934870</v>
      </c>
      <c r="F11" s="677">
        <f t="shared" si="1"/>
        <v>830000</v>
      </c>
      <c r="G11" s="677">
        <f t="shared" si="1"/>
        <v>703870</v>
      </c>
      <c r="H11" s="677">
        <f t="shared" si="1"/>
        <v>20000</v>
      </c>
      <c r="I11" s="677">
        <f t="shared" si="1"/>
        <v>0</v>
      </c>
      <c r="J11" s="677">
        <f t="shared" si="1"/>
        <v>220000</v>
      </c>
      <c r="K11" s="677">
        <f t="shared" si="1"/>
        <v>0</v>
      </c>
    </row>
    <row r="12" spans="1:11" s="487" customFormat="1" ht="14.25" customHeight="1" thickTop="1" thickBot="1" x14ac:dyDescent="0.25">
      <c r="A12" s="678" t="s">
        <v>100</v>
      </c>
      <c r="B12" s="679"/>
      <c r="C12" s="677">
        <f>SUM(C3,C11)</f>
        <v>54898029</v>
      </c>
      <c r="D12" s="677">
        <f t="shared" ref="D12:K12" si="2">SUM(D3,D11)</f>
        <v>3758516</v>
      </c>
      <c r="E12" s="677">
        <f t="shared" si="2"/>
        <v>2698031</v>
      </c>
      <c r="F12" s="677">
        <f t="shared" si="2"/>
        <v>1483163</v>
      </c>
      <c r="G12" s="677">
        <f t="shared" si="2"/>
        <v>1843268</v>
      </c>
      <c r="H12" s="677">
        <f t="shared" si="2"/>
        <v>3820970</v>
      </c>
      <c r="I12" s="677">
        <f t="shared" si="2"/>
        <v>0</v>
      </c>
      <c r="J12" s="677">
        <f t="shared" si="2"/>
        <v>742744</v>
      </c>
      <c r="K12" s="677">
        <f t="shared" si="2"/>
        <v>0</v>
      </c>
    </row>
    <row r="13" spans="1:11" s="487" customFormat="1" ht="14.25" customHeight="1" thickTop="1" thickBot="1" x14ac:dyDescent="0.25">
      <c r="A13" s="1796" t="s">
        <v>789</v>
      </c>
      <c r="B13" s="1795"/>
      <c r="C13" s="528">
        <f>SUM('BudgetSum 2-3'!C19,'BudgetSum 2-3'!C79)</f>
        <v>21721326</v>
      </c>
      <c r="D13" s="528">
        <f>SUM('BudgetSum 2-3'!D19,'BudgetSum 2-3'!D79)</f>
        <v>3571528</v>
      </c>
      <c r="E13" s="528">
        <f>SUM('BudgetSum 2-3'!E19,'BudgetSum 2-3'!E79)</f>
        <v>1793013</v>
      </c>
      <c r="F13" s="528">
        <f>SUM('BudgetSum 2-3'!F19,'BudgetSum 2-3'!F79)</f>
        <v>777805</v>
      </c>
      <c r="G13" s="528">
        <f>SUM('BudgetSum 2-3'!G19,'BudgetSum 2-3'!G79)</f>
        <v>699100</v>
      </c>
      <c r="H13" s="528">
        <f>SUM('BudgetSum 2-3'!H19,'BudgetSum 2-3'!H79)</f>
        <v>3800000</v>
      </c>
      <c r="I13" s="528">
        <f>SUM('BudgetSum 2-3'!I19,'BudgetSum 2-3'!I79)</f>
        <v>0</v>
      </c>
      <c r="J13" s="528">
        <f>SUM('BudgetSum 2-3'!J19,'BudgetSum 2-3'!J79)</f>
        <v>0</v>
      </c>
      <c r="K13" s="528">
        <f>SUM('BudgetSum 2-3'!K19,'BudgetSum 2-3'!K79)</f>
        <v>0</v>
      </c>
    </row>
    <row r="14" spans="1:11" s="683" customFormat="1" thickTop="1" x14ac:dyDescent="0.2">
      <c r="A14" s="697" t="s">
        <v>406</v>
      </c>
      <c r="B14" s="680"/>
      <c r="C14" s="681"/>
      <c r="D14" s="681"/>
      <c r="E14" s="681"/>
      <c r="F14" s="681"/>
      <c r="G14" s="681"/>
      <c r="H14" s="681"/>
      <c r="I14" s="681"/>
      <c r="J14" s="681"/>
      <c r="K14" s="682"/>
    </row>
    <row r="15" spans="1:11" s="487" customFormat="1" ht="14.25" customHeight="1" x14ac:dyDescent="0.2">
      <c r="A15" s="684" t="s">
        <v>790</v>
      </c>
      <c r="B15" s="507">
        <v>141</v>
      </c>
      <c r="C15" s="664"/>
      <c r="D15" s="664"/>
      <c r="E15" s="665"/>
      <c r="F15" s="664"/>
      <c r="G15" s="665"/>
      <c r="H15" s="665"/>
      <c r="I15" s="664"/>
      <c r="J15" s="665"/>
      <c r="K15" s="665"/>
    </row>
    <row r="16" spans="1:11" s="487" customFormat="1" ht="14.25" customHeight="1" x14ac:dyDescent="0.2">
      <c r="A16" s="666" t="s">
        <v>481</v>
      </c>
      <c r="B16" s="685">
        <v>411</v>
      </c>
      <c r="C16" s="668"/>
      <c r="D16" s="668"/>
      <c r="E16" s="668"/>
      <c r="F16" s="668"/>
      <c r="G16" s="668"/>
      <c r="H16" s="668"/>
      <c r="I16" s="665"/>
      <c r="J16" s="668"/>
      <c r="K16" s="668"/>
    </row>
    <row r="17" spans="1:11" s="487" customFormat="1" ht="14.25" customHeight="1" x14ac:dyDescent="0.2">
      <c r="A17" s="670" t="s">
        <v>448</v>
      </c>
      <c r="B17" s="686">
        <v>433</v>
      </c>
      <c r="C17" s="668"/>
      <c r="D17" s="668"/>
      <c r="E17" s="668"/>
      <c r="F17" s="668"/>
      <c r="G17" s="668"/>
      <c r="H17" s="665"/>
      <c r="I17" s="665"/>
      <c r="J17" s="672"/>
      <c r="K17" s="668"/>
    </row>
    <row r="18" spans="1:11" s="487" customFormat="1" ht="14.25" customHeight="1" x14ac:dyDescent="0.2">
      <c r="A18" s="666" t="s">
        <v>449</v>
      </c>
      <c r="B18" s="685">
        <v>499</v>
      </c>
      <c r="C18" s="668"/>
      <c r="D18" s="668"/>
      <c r="E18" s="668"/>
      <c r="F18" s="668"/>
      <c r="G18" s="668"/>
      <c r="H18" s="668"/>
      <c r="I18" s="668"/>
      <c r="J18" s="668"/>
      <c r="K18" s="668"/>
    </row>
    <row r="19" spans="1:11" s="487" customFormat="1" ht="14.25" customHeight="1" thickBot="1" x14ac:dyDescent="0.25">
      <c r="A19" s="1790" t="s">
        <v>101</v>
      </c>
      <c r="B19" s="1791"/>
      <c r="C19" s="687">
        <f t="shared" ref="C19:K19" si="3">SUM(C15:C18)</f>
        <v>0</v>
      </c>
      <c r="D19" s="687">
        <f t="shared" si="3"/>
        <v>0</v>
      </c>
      <c r="E19" s="687">
        <f t="shared" si="3"/>
        <v>0</v>
      </c>
      <c r="F19" s="687">
        <f t="shared" si="3"/>
        <v>0</v>
      </c>
      <c r="G19" s="687">
        <f t="shared" si="3"/>
        <v>0</v>
      </c>
      <c r="H19" s="687">
        <f t="shared" si="3"/>
        <v>0</v>
      </c>
      <c r="I19" s="687">
        <f t="shared" si="3"/>
        <v>0</v>
      </c>
      <c r="J19" s="687">
        <f t="shared" si="3"/>
        <v>0</v>
      </c>
      <c r="K19" s="687">
        <f t="shared" si="3"/>
        <v>0</v>
      </c>
    </row>
    <row r="20" spans="1:11" s="487" customFormat="1" ht="14.25" customHeight="1" thickTop="1" thickBot="1" x14ac:dyDescent="0.25">
      <c r="A20" s="688" t="s">
        <v>62</v>
      </c>
      <c r="B20" s="689"/>
      <c r="C20" s="528">
        <f>SUM(C13,C19)</f>
        <v>21721326</v>
      </c>
      <c r="D20" s="528">
        <f>SUM(D13,D19)</f>
        <v>3571528</v>
      </c>
      <c r="E20" s="528">
        <f t="shared" ref="E20:K20" si="4">SUM(E13,E19)</f>
        <v>1793013</v>
      </c>
      <c r="F20" s="528">
        <f t="shared" si="4"/>
        <v>777805</v>
      </c>
      <c r="G20" s="528">
        <f t="shared" si="4"/>
        <v>699100</v>
      </c>
      <c r="H20" s="528">
        <f t="shared" si="4"/>
        <v>3800000</v>
      </c>
      <c r="I20" s="528">
        <f t="shared" si="4"/>
        <v>0</v>
      </c>
      <c r="J20" s="528">
        <f t="shared" si="4"/>
        <v>0</v>
      </c>
      <c r="K20" s="528">
        <f t="shared" si="4"/>
        <v>0</v>
      </c>
    </row>
    <row r="21" spans="1:11" s="487" customFormat="1" ht="14.25" customHeight="1" thickTop="1" thickBot="1" x14ac:dyDescent="0.25">
      <c r="A21" s="1792" t="s">
        <v>893</v>
      </c>
      <c r="B21" s="1793"/>
      <c r="C21" s="511">
        <f>SUM(C12-C20)</f>
        <v>33176703</v>
      </c>
      <c r="D21" s="511">
        <f t="shared" ref="D21:K21" si="5">SUM(D12-D20)</f>
        <v>186988</v>
      </c>
      <c r="E21" s="511">
        <f t="shared" si="5"/>
        <v>905018</v>
      </c>
      <c r="F21" s="511">
        <f t="shared" si="5"/>
        <v>705358</v>
      </c>
      <c r="G21" s="511">
        <f t="shared" si="5"/>
        <v>1144168</v>
      </c>
      <c r="H21" s="511">
        <f t="shared" si="5"/>
        <v>20970</v>
      </c>
      <c r="I21" s="511">
        <f t="shared" si="5"/>
        <v>0</v>
      </c>
      <c r="J21" s="511">
        <f t="shared" si="5"/>
        <v>742744</v>
      </c>
      <c r="K21" s="511">
        <f t="shared" si="5"/>
        <v>0</v>
      </c>
    </row>
    <row r="22" spans="1:11" s="693" customFormat="1" ht="18" customHeight="1" thickTop="1" x14ac:dyDescent="0.2">
      <c r="A22" s="690"/>
      <c r="B22" s="691"/>
      <c r="C22" s="692"/>
      <c r="D22" s="692"/>
      <c r="E22" s="692"/>
      <c r="F22" s="692"/>
      <c r="G22" s="692"/>
      <c r="H22" s="692"/>
      <c r="I22" s="692"/>
      <c r="J22" s="692"/>
      <c r="K22" s="692"/>
    </row>
    <row r="23" spans="1:11" s="693" customFormat="1" ht="34.5" customHeight="1" x14ac:dyDescent="0.15"/>
    <row r="24" spans="1:11" s="693" customFormat="1" ht="12.75" customHeight="1" x14ac:dyDescent="0.15"/>
    <row r="25" spans="1:11" s="694" customFormat="1" ht="39.75" customHeight="1" x14ac:dyDescent="0.15"/>
    <row r="26" spans="1:11" s="695" customFormat="1" ht="13.5" customHeight="1" x14ac:dyDescent="0.2"/>
    <row r="27" spans="1:11" ht="12" customHeight="1" x14ac:dyDescent="0.2"/>
    <row r="28" spans="1:11" ht="12" customHeight="1" x14ac:dyDescent="0.2"/>
    <row r="29" spans="1:11" ht="12" customHeight="1" x14ac:dyDescent="0.2"/>
    <row r="30" spans="1:11" ht="12" customHeight="1" x14ac:dyDescent="0.2"/>
    <row r="31" spans="1:11" ht="12" customHeight="1" x14ac:dyDescent="0.2"/>
    <row r="32" spans="1:11" ht="12" customHeight="1" x14ac:dyDescent="0.2"/>
    <row r="33" ht="12" customHeight="1" x14ac:dyDescent="0.2"/>
    <row r="34" ht="12" customHeight="1" x14ac:dyDescent="0.2"/>
    <row r="35" ht="12.75" customHeight="1" x14ac:dyDescent="0.2"/>
    <row r="52" spans="4:4" x14ac:dyDescent="0.2">
      <c r="D52" s="696"/>
    </row>
  </sheetData>
  <sheetProtection algorithmName="SHA-512" hashValue="g62tLUATNpNaMOtCvHzAheM1jdd66WUJ4pLeYNGHpBbyYbyTZ+lB4ujZ2H48XzDFRNfujXI2vO3J26TsRS2ogg==" saltValue="GUXGI1VcXbhqb4/ylKXh1A==" spinCount="100000" sheet="1" objects="1" scenarios="1"/>
  <mergeCells count="5">
    <mergeCell ref="A4:B4"/>
    <mergeCell ref="A21:B21"/>
    <mergeCell ref="A11:B11"/>
    <mergeCell ref="A13:B13"/>
    <mergeCell ref="A19:B19"/>
  </mergeCells>
  <phoneticPr fontId="4" type="noConversion"/>
  <dataValidations count="2">
    <dataValidation type="whole" allowBlank="1" showInputMessage="1" showErrorMessage="1" error="Please enter whole number.  Decimals are not allowed." sqref="C6:K9 C15:K18">
      <formula1>-9999999999</formula1>
      <formula2>9999999999</formula2>
    </dataValidation>
    <dataValidation type="whole" allowBlank="1" showInputMessage="1" showErrorMessage="1" error="Please do not use decimals or negative numbers" sqref="C3:K3">
      <formula1>0</formula1>
      <formula2>9999999999999990</formula2>
    </dataValidation>
  </dataValidations>
  <printOptions headings="1"/>
  <pageMargins left="0.2" right="0.17" top="0.7" bottom="0.4" header="0.39" footer="0.19"/>
  <pageSetup scale="70" firstPageNumber="2" fitToHeight="0" orientation="landscape" useFirstPageNumber="1" r:id="rId1"/>
  <headerFooter alignWithMargins="0">
    <oddHeader>&amp;L&amp;8Page &amp;P&amp;C&amp;"Arial,Bold"&amp;9BUDGET SUMMARY
&amp;R&amp;8Page &amp;P</oddHeader>
    <oddFooter>&amp;L&amp;8&amp;Z&amp;F&amp;R&amp;8&amp;D</oddFooter>
  </headerFooter>
  <colBreaks count="1" manualBreakCount="1">
    <brk id="11" max="1048575" man="1"/>
  </colBreaks>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5">
    <pageSetUpPr fitToPage="1"/>
  </sheetPr>
  <dimension ref="A1:K268"/>
  <sheetViews>
    <sheetView showGridLines="0" zoomScale="110" zoomScaleNormal="110" workbookViewId="0">
      <pane xSplit="2" ySplit="2" topLeftCell="C246" activePane="bottomRight" state="frozenSplit"/>
      <selection activeCell="C3" sqref="C3:K3"/>
      <selection pane="topRight" activeCell="C3" sqref="C3:K3"/>
      <selection pane="bottomLeft" activeCell="C3" sqref="C3:K3"/>
      <selection pane="bottomRight" activeCell="C3" sqref="C3:K3"/>
    </sheetView>
  </sheetViews>
  <sheetFormatPr defaultColWidth="8.7109375" defaultRowHeight="11.25" x14ac:dyDescent="0.2"/>
  <cols>
    <col min="1" max="1" width="51.28515625" style="386" customWidth="1"/>
    <col min="2" max="2" width="4.7109375" style="26" customWidth="1"/>
    <col min="3" max="3" width="13.85546875" style="72" customWidth="1"/>
    <col min="4" max="4" width="13.7109375" style="72" customWidth="1"/>
    <col min="5" max="5" width="13.85546875" style="72" customWidth="1"/>
    <col min="6" max="6" width="13.7109375" style="387" customWidth="1"/>
    <col min="7" max="9" width="13.7109375" style="388" customWidth="1"/>
    <col min="10" max="11" width="13.7109375" style="389" customWidth="1"/>
    <col min="12" max="16384" width="8.7109375" style="73"/>
  </cols>
  <sheetData>
    <row r="1" spans="1:11" s="22" customFormat="1" ht="12" x14ac:dyDescent="0.2">
      <c r="A1" s="19"/>
      <c r="B1" s="477"/>
      <c r="C1" s="20" t="s">
        <v>265</v>
      </c>
      <c r="D1" s="20" t="s">
        <v>266</v>
      </c>
      <c r="E1" s="20" t="s">
        <v>504</v>
      </c>
      <c r="F1" s="20" t="s">
        <v>505</v>
      </c>
      <c r="G1" s="21" t="s">
        <v>506</v>
      </c>
      <c r="H1" s="21" t="s">
        <v>507</v>
      </c>
      <c r="I1" s="21" t="s">
        <v>508</v>
      </c>
      <c r="J1" s="21" t="s">
        <v>509</v>
      </c>
      <c r="K1" s="21" t="s">
        <v>510</v>
      </c>
    </row>
    <row r="2" spans="1:11" s="26" customFormat="1" ht="36" x14ac:dyDescent="0.2">
      <c r="A2" s="468" t="s">
        <v>878</v>
      </c>
      <c r="B2" s="23" t="s">
        <v>578</v>
      </c>
      <c r="C2" s="24" t="s">
        <v>512</v>
      </c>
      <c r="D2" s="24" t="s">
        <v>267</v>
      </c>
      <c r="E2" s="24" t="s">
        <v>425</v>
      </c>
      <c r="F2" s="24" t="s">
        <v>511</v>
      </c>
      <c r="G2" s="25" t="s">
        <v>577</v>
      </c>
      <c r="H2" s="25" t="s">
        <v>426</v>
      </c>
      <c r="I2" s="25" t="s">
        <v>513</v>
      </c>
      <c r="J2" s="25" t="s">
        <v>427</v>
      </c>
      <c r="K2" s="25" t="s">
        <v>514</v>
      </c>
    </row>
    <row r="3" spans="1:11" s="32" customFormat="1" ht="16.7" customHeight="1" x14ac:dyDescent="0.2">
      <c r="A3" s="27" t="s">
        <v>718</v>
      </c>
      <c r="B3" s="28"/>
      <c r="C3" s="29"/>
      <c r="D3" s="29"/>
      <c r="E3" s="29"/>
      <c r="F3" s="29"/>
      <c r="G3" s="30"/>
      <c r="H3" s="30"/>
      <c r="I3" s="30"/>
      <c r="J3" s="30"/>
      <c r="K3" s="31"/>
    </row>
    <row r="4" spans="1:11" s="32" customFormat="1" ht="15.75" customHeight="1" x14ac:dyDescent="0.2">
      <c r="A4" s="467" t="s">
        <v>464</v>
      </c>
      <c r="B4" s="33">
        <v>1100</v>
      </c>
      <c r="C4" s="34"/>
      <c r="D4" s="35"/>
      <c r="E4" s="35"/>
      <c r="F4" s="35"/>
      <c r="G4" s="36"/>
      <c r="H4" s="36"/>
      <c r="I4" s="36"/>
      <c r="J4" s="36"/>
      <c r="K4" s="37"/>
    </row>
    <row r="5" spans="1:11" s="32" customFormat="1" ht="14.25" x14ac:dyDescent="0.2">
      <c r="A5" s="461" t="s">
        <v>857</v>
      </c>
      <c r="B5" s="48" t="s">
        <v>501</v>
      </c>
      <c r="C5" s="38">
        <v>22003355</v>
      </c>
      <c r="D5" s="38">
        <v>2440000</v>
      </c>
      <c r="E5" s="38">
        <v>1704870</v>
      </c>
      <c r="F5" s="38">
        <v>575000</v>
      </c>
      <c r="G5" s="38">
        <v>175662</v>
      </c>
      <c r="H5" s="38"/>
      <c r="I5" s="38"/>
      <c r="J5" s="38">
        <v>220000</v>
      </c>
      <c r="K5" s="38"/>
    </row>
    <row r="6" spans="1:11" s="32" customFormat="1" ht="14.25" x14ac:dyDescent="0.2">
      <c r="A6" s="462" t="s">
        <v>767</v>
      </c>
      <c r="B6" s="39">
        <v>1130</v>
      </c>
      <c r="C6" s="40"/>
      <c r="D6" s="41"/>
      <c r="E6" s="42"/>
      <c r="F6" s="42"/>
      <c r="G6" s="43"/>
      <c r="H6" s="43"/>
      <c r="I6" s="43"/>
      <c r="J6" s="43"/>
      <c r="K6" s="43"/>
    </row>
    <row r="7" spans="1:11" s="47" customFormat="1" ht="12" x14ac:dyDescent="0.2">
      <c r="A7" s="463" t="s">
        <v>28</v>
      </c>
      <c r="B7" s="44">
        <v>1140</v>
      </c>
      <c r="C7" s="38">
        <v>71910</v>
      </c>
      <c r="D7" s="38"/>
      <c r="E7" s="42"/>
      <c r="F7" s="38"/>
      <c r="G7" s="45"/>
      <c r="H7" s="46"/>
      <c r="I7" s="43"/>
      <c r="J7" s="43"/>
      <c r="K7" s="43"/>
    </row>
    <row r="8" spans="1:11" s="47" customFormat="1" ht="12" x14ac:dyDescent="0.2">
      <c r="A8" s="464" t="s">
        <v>29</v>
      </c>
      <c r="B8" s="48">
        <v>1150</v>
      </c>
      <c r="C8" s="42"/>
      <c r="D8" s="42"/>
      <c r="E8" s="42"/>
      <c r="F8" s="42"/>
      <c r="G8" s="45">
        <v>470208</v>
      </c>
      <c r="H8" s="43"/>
      <c r="I8" s="43"/>
      <c r="J8" s="43"/>
      <c r="K8" s="43"/>
    </row>
    <row r="9" spans="1:11" s="47" customFormat="1" ht="12" x14ac:dyDescent="0.2">
      <c r="A9" s="464" t="s">
        <v>30</v>
      </c>
      <c r="B9" s="48">
        <v>1160</v>
      </c>
      <c r="C9" s="42"/>
      <c r="D9" s="38"/>
      <c r="E9" s="38"/>
      <c r="F9" s="42"/>
      <c r="G9" s="43"/>
      <c r="H9" s="46"/>
      <c r="I9" s="43"/>
      <c r="J9" s="43"/>
      <c r="K9" s="43"/>
    </row>
    <row r="10" spans="1:11" s="47" customFormat="1" ht="12" x14ac:dyDescent="0.2">
      <c r="A10" s="464" t="s">
        <v>31</v>
      </c>
      <c r="B10" s="48">
        <v>1170</v>
      </c>
      <c r="C10" s="38"/>
      <c r="D10" s="42"/>
      <c r="E10" s="42"/>
      <c r="F10" s="42"/>
      <c r="G10" s="43"/>
      <c r="H10" s="43"/>
      <c r="I10" s="43"/>
      <c r="J10" s="43"/>
      <c r="K10" s="43"/>
    </row>
    <row r="11" spans="1:11" s="47" customFormat="1" ht="12" x14ac:dyDescent="0.2">
      <c r="A11" s="464" t="s">
        <v>340</v>
      </c>
      <c r="B11" s="48">
        <v>1190</v>
      </c>
      <c r="C11" s="49"/>
      <c r="D11" s="38"/>
      <c r="E11" s="38"/>
      <c r="F11" s="38"/>
      <c r="G11" s="45"/>
      <c r="H11" s="45"/>
      <c r="I11" s="45"/>
      <c r="J11" s="45"/>
      <c r="K11" s="45"/>
    </row>
    <row r="12" spans="1:11" s="47" customFormat="1" ht="12.75" thickBot="1" x14ac:dyDescent="0.25">
      <c r="A12" s="50" t="s">
        <v>386</v>
      </c>
      <c r="B12" s="51"/>
      <c r="C12" s="52">
        <f>SUM(C5:C11)</f>
        <v>22075265</v>
      </c>
      <c r="D12" s="52">
        <f t="shared" ref="D12:K12" si="0">SUM(D5:D11)</f>
        <v>2440000</v>
      </c>
      <c r="E12" s="52">
        <f t="shared" si="0"/>
        <v>1704870</v>
      </c>
      <c r="F12" s="52">
        <f t="shared" si="0"/>
        <v>575000</v>
      </c>
      <c r="G12" s="52">
        <f t="shared" si="0"/>
        <v>645870</v>
      </c>
      <c r="H12" s="52">
        <f t="shared" si="0"/>
        <v>0</v>
      </c>
      <c r="I12" s="52">
        <f t="shared" si="0"/>
        <v>0</v>
      </c>
      <c r="J12" s="52">
        <f t="shared" si="0"/>
        <v>220000</v>
      </c>
      <c r="K12" s="52">
        <f t="shared" si="0"/>
        <v>0</v>
      </c>
    </row>
    <row r="13" spans="1:11" s="32" customFormat="1" ht="15.75" customHeight="1" thickTop="1" x14ac:dyDescent="0.2">
      <c r="A13" s="469" t="s">
        <v>347</v>
      </c>
      <c r="B13" s="53">
        <v>1200</v>
      </c>
      <c r="C13" s="54"/>
      <c r="D13" s="54"/>
      <c r="E13" s="54"/>
      <c r="F13" s="54"/>
      <c r="G13" s="55"/>
      <c r="H13" s="55"/>
      <c r="I13" s="55"/>
      <c r="J13" s="55"/>
      <c r="K13" s="55"/>
    </row>
    <row r="14" spans="1:11" s="32" customFormat="1" ht="12" x14ac:dyDescent="0.2">
      <c r="A14" s="464" t="s">
        <v>348</v>
      </c>
      <c r="B14" s="48">
        <v>1210</v>
      </c>
      <c r="C14" s="38"/>
      <c r="D14" s="38"/>
      <c r="E14" s="38"/>
      <c r="F14" s="38"/>
      <c r="G14" s="45"/>
      <c r="H14" s="45"/>
      <c r="I14" s="45"/>
      <c r="J14" s="45"/>
      <c r="K14" s="45"/>
    </row>
    <row r="15" spans="1:11" s="32" customFormat="1" ht="12" x14ac:dyDescent="0.2">
      <c r="A15" s="461" t="s">
        <v>349</v>
      </c>
      <c r="B15" s="56">
        <v>1220</v>
      </c>
      <c r="C15" s="38"/>
      <c r="D15" s="38"/>
      <c r="E15" s="38"/>
      <c r="F15" s="38"/>
      <c r="G15" s="45"/>
      <c r="H15" s="45"/>
      <c r="I15" s="45"/>
      <c r="J15" s="45"/>
      <c r="K15" s="45"/>
    </row>
    <row r="16" spans="1:11" s="32" customFormat="1" ht="14.25" x14ac:dyDescent="0.2">
      <c r="A16" s="461" t="s">
        <v>769</v>
      </c>
      <c r="B16" s="56">
        <v>1230</v>
      </c>
      <c r="C16" s="38"/>
      <c r="D16" s="38">
        <v>100000</v>
      </c>
      <c r="E16" s="38"/>
      <c r="F16" s="38"/>
      <c r="G16" s="45">
        <v>48000</v>
      </c>
      <c r="H16" s="45"/>
      <c r="I16" s="45"/>
      <c r="J16" s="45"/>
      <c r="K16" s="45"/>
    </row>
    <row r="17" spans="1:11" s="32" customFormat="1" ht="12" x14ac:dyDescent="0.2">
      <c r="A17" s="464" t="s">
        <v>341</v>
      </c>
      <c r="B17" s="48">
        <v>1290</v>
      </c>
      <c r="C17" s="38"/>
      <c r="D17" s="38"/>
      <c r="E17" s="38"/>
      <c r="F17" s="38"/>
      <c r="G17" s="45"/>
      <c r="H17" s="45"/>
      <c r="I17" s="45"/>
      <c r="J17" s="45"/>
      <c r="K17" s="45"/>
    </row>
    <row r="18" spans="1:11" s="47" customFormat="1" ht="12.75" thickBot="1" x14ac:dyDescent="0.25">
      <c r="A18" s="57" t="s">
        <v>104</v>
      </c>
      <c r="B18" s="58"/>
      <c r="C18" s="59">
        <f>SUM(C14:C17)</f>
        <v>0</v>
      </c>
      <c r="D18" s="59">
        <f t="shared" ref="D18:K18" si="1">SUM(D14:D17)</f>
        <v>100000</v>
      </c>
      <c r="E18" s="59">
        <f t="shared" si="1"/>
        <v>0</v>
      </c>
      <c r="F18" s="59">
        <f t="shared" si="1"/>
        <v>0</v>
      </c>
      <c r="G18" s="59">
        <f t="shared" si="1"/>
        <v>48000</v>
      </c>
      <c r="H18" s="59">
        <f t="shared" si="1"/>
        <v>0</v>
      </c>
      <c r="I18" s="59">
        <f t="shared" si="1"/>
        <v>0</v>
      </c>
      <c r="J18" s="59">
        <f t="shared" si="1"/>
        <v>0</v>
      </c>
      <c r="K18" s="59">
        <f t="shared" si="1"/>
        <v>0</v>
      </c>
    </row>
    <row r="19" spans="1:11" s="32" customFormat="1" ht="15.75" customHeight="1" thickTop="1" x14ac:dyDescent="0.2">
      <c r="A19" s="60" t="s">
        <v>45</v>
      </c>
      <c r="B19" s="61">
        <v>1300</v>
      </c>
      <c r="C19" s="54"/>
      <c r="D19" s="62"/>
      <c r="E19" s="62"/>
      <c r="F19" s="62"/>
      <c r="G19" s="63"/>
      <c r="H19" s="63"/>
      <c r="I19" s="63"/>
      <c r="J19" s="63"/>
      <c r="K19" s="63"/>
    </row>
    <row r="20" spans="1:11" s="32" customFormat="1" ht="12" x14ac:dyDescent="0.2">
      <c r="A20" s="464" t="s">
        <v>450</v>
      </c>
      <c r="B20" s="48">
        <v>1311</v>
      </c>
      <c r="C20" s="38"/>
      <c r="D20" s="42"/>
      <c r="E20" s="42"/>
      <c r="F20" s="42"/>
      <c r="G20" s="43"/>
      <c r="H20" s="43"/>
      <c r="I20" s="43"/>
      <c r="J20" s="43"/>
      <c r="K20" s="43"/>
    </row>
    <row r="21" spans="1:11" s="32" customFormat="1" ht="12" x14ac:dyDescent="0.2">
      <c r="A21" s="464" t="s">
        <v>32</v>
      </c>
      <c r="B21" s="48">
        <v>1312</v>
      </c>
      <c r="C21" s="38"/>
      <c r="D21" s="42"/>
      <c r="E21" s="42"/>
      <c r="F21" s="42"/>
      <c r="G21" s="43"/>
      <c r="H21" s="43"/>
      <c r="I21" s="43"/>
      <c r="J21" s="43"/>
      <c r="K21" s="43"/>
    </row>
    <row r="22" spans="1:11" s="32" customFormat="1" ht="12" x14ac:dyDescent="0.2">
      <c r="A22" s="465" t="s">
        <v>451</v>
      </c>
      <c r="B22" s="64">
        <v>1313</v>
      </c>
      <c r="C22" s="38"/>
      <c r="D22" s="42"/>
      <c r="E22" s="42"/>
      <c r="F22" s="42"/>
      <c r="G22" s="43"/>
      <c r="H22" s="43"/>
      <c r="I22" s="43"/>
      <c r="J22" s="43"/>
      <c r="K22" s="43"/>
    </row>
    <row r="23" spans="1:11" s="32" customFormat="1" ht="12" x14ac:dyDescent="0.2">
      <c r="A23" s="465" t="s">
        <v>356</v>
      </c>
      <c r="B23" s="64">
        <v>1314</v>
      </c>
      <c r="C23" s="38"/>
      <c r="D23" s="42"/>
      <c r="E23" s="42"/>
      <c r="F23" s="42"/>
      <c r="G23" s="43"/>
      <c r="H23" s="43"/>
      <c r="I23" s="43"/>
      <c r="J23" s="43"/>
      <c r="K23" s="43"/>
    </row>
    <row r="24" spans="1:11" s="70" customFormat="1" ht="12.75" x14ac:dyDescent="0.2">
      <c r="A24" s="466" t="s">
        <v>603</v>
      </c>
      <c r="B24" s="65">
        <v>1321</v>
      </c>
      <c r="C24" s="66">
        <v>45000</v>
      </c>
      <c r="D24" s="67"/>
      <c r="E24" s="68"/>
      <c r="F24" s="67"/>
      <c r="G24" s="69"/>
      <c r="H24" s="69"/>
      <c r="I24" s="69"/>
      <c r="J24" s="69"/>
      <c r="K24" s="69"/>
    </row>
    <row r="25" spans="1:11" s="72" customFormat="1" ht="12" x14ac:dyDescent="0.2">
      <c r="A25" s="466" t="s">
        <v>604</v>
      </c>
      <c r="B25" s="71">
        <v>1322</v>
      </c>
      <c r="C25" s="66"/>
      <c r="D25" s="67"/>
      <c r="E25" s="67"/>
      <c r="F25" s="69"/>
      <c r="G25" s="69"/>
      <c r="H25" s="69"/>
      <c r="I25" s="69"/>
      <c r="J25" s="69"/>
      <c r="K25" s="69"/>
    </row>
    <row r="26" spans="1:11" ht="12" x14ac:dyDescent="0.2">
      <c r="A26" s="466" t="s">
        <v>605</v>
      </c>
      <c r="B26" s="71">
        <v>1323</v>
      </c>
      <c r="C26" s="66"/>
      <c r="D26" s="67"/>
      <c r="E26" s="67"/>
      <c r="F26" s="67"/>
      <c r="G26" s="69"/>
      <c r="H26" s="69"/>
      <c r="I26" s="69"/>
      <c r="J26" s="69"/>
      <c r="K26" s="69"/>
    </row>
    <row r="27" spans="1:11" ht="12" x14ac:dyDescent="0.2">
      <c r="A27" s="466" t="s">
        <v>606</v>
      </c>
      <c r="B27" s="71">
        <v>1324</v>
      </c>
      <c r="C27" s="66"/>
      <c r="D27" s="67"/>
      <c r="E27" s="67"/>
      <c r="F27" s="67"/>
      <c r="G27" s="69"/>
      <c r="H27" s="69"/>
      <c r="I27" s="69"/>
      <c r="J27" s="69"/>
      <c r="K27" s="69"/>
    </row>
    <row r="28" spans="1:11" ht="12" x14ac:dyDescent="0.2">
      <c r="A28" s="466" t="s">
        <v>607</v>
      </c>
      <c r="B28" s="71">
        <v>1331</v>
      </c>
      <c r="C28" s="74"/>
      <c r="D28" s="67"/>
      <c r="E28" s="67"/>
      <c r="F28" s="67"/>
      <c r="G28" s="69"/>
      <c r="H28" s="69"/>
      <c r="I28" s="69"/>
      <c r="J28" s="69"/>
      <c r="K28" s="69"/>
    </row>
    <row r="29" spans="1:11" ht="12" x14ac:dyDescent="0.2">
      <c r="A29" s="466" t="s">
        <v>608</v>
      </c>
      <c r="B29" s="71">
        <v>1332</v>
      </c>
      <c r="C29" s="74"/>
      <c r="D29" s="67"/>
      <c r="E29" s="67"/>
      <c r="F29" s="67"/>
      <c r="G29" s="69"/>
      <c r="H29" s="69"/>
      <c r="I29" s="69"/>
      <c r="J29" s="69"/>
      <c r="K29" s="69"/>
    </row>
    <row r="30" spans="1:11" ht="12" x14ac:dyDescent="0.2">
      <c r="A30" s="466" t="s">
        <v>609</v>
      </c>
      <c r="B30" s="71">
        <v>1333</v>
      </c>
      <c r="C30" s="74"/>
      <c r="D30" s="67"/>
      <c r="E30" s="67"/>
      <c r="F30" s="67"/>
      <c r="G30" s="69"/>
      <c r="H30" s="69"/>
      <c r="I30" s="69"/>
      <c r="J30" s="69"/>
      <c r="K30" s="69"/>
    </row>
    <row r="31" spans="1:11" ht="12" x14ac:dyDescent="0.2">
      <c r="A31" s="466" t="s">
        <v>610</v>
      </c>
      <c r="B31" s="71">
        <v>1334</v>
      </c>
      <c r="C31" s="74"/>
      <c r="D31" s="67"/>
      <c r="E31" s="67"/>
      <c r="F31" s="67"/>
      <c r="G31" s="69"/>
      <c r="H31" s="69"/>
      <c r="I31" s="69"/>
      <c r="J31" s="69"/>
      <c r="K31" s="69"/>
    </row>
    <row r="32" spans="1:11" ht="12" x14ac:dyDescent="0.2">
      <c r="A32" s="466" t="s">
        <v>611</v>
      </c>
      <c r="B32" s="71">
        <v>1341</v>
      </c>
      <c r="C32" s="74"/>
      <c r="D32" s="67"/>
      <c r="E32" s="67"/>
      <c r="F32" s="67"/>
      <c r="G32" s="69"/>
      <c r="H32" s="69"/>
      <c r="I32" s="69"/>
      <c r="J32" s="69"/>
      <c r="K32" s="69"/>
    </row>
    <row r="33" spans="1:11" ht="12" x14ac:dyDescent="0.2">
      <c r="A33" s="466" t="s">
        <v>612</v>
      </c>
      <c r="B33" s="71">
        <v>1342</v>
      </c>
      <c r="C33" s="74"/>
      <c r="D33" s="67"/>
      <c r="E33" s="67"/>
      <c r="F33" s="67"/>
      <c r="G33" s="69"/>
      <c r="H33" s="69"/>
      <c r="I33" s="69"/>
      <c r="J33" s="69"/>
      <c r="K33" s="69"/>
    </row>
    <row r="34" spans="1:11" ht="12" x14ac:dyDescent="0.2">
      <c r="A34" s="466" t="s">
        <v>613</v>
      </c>
      <c r="B34" s="71">
        <v>1343</v>
      </c>
      <c r="C34" s="74"/>
      <c r="D34" s="67"/>
      <c r="E34" s="67"/>
      <c r="F34" s="67"/>
      <c r="G34" s="69"/>
      <c r="H34" s="69"/>
      <c r="I34" s="69"/>
      <c r="J34" s="69"/>
      <c r="K34" s="69"/>
    </row>
    <row r="35" spans="1:11" ht="12" x14ac:dyDescent="0.2">
      <c r="A35" s="466" t="s">
        <v>614</v>
      </c>
      <c r="B35" s="71">
        <v>1344</v>
      </c>
      <c r="C35" s="74"/>
      <c r="D35" s="67"/>
      <c r="E35" s="67"/>
      <c r="F35" s="67"/>
      <c r="G35" s="69"/>
      <c r="H35" s="69"/>
      <c r="I35" s="69"/>
      <c r="J35" s="69"/>
      <c r="K35" s="69"/>
    </row>
    <row r="36" spans="1:11" ht="12" x14ac:dyDescent="0.2">
      <c r="A36" s="466" t="s">
        <v>615</v>
      </c>
      <c r="B36" s="65">
        <v>1351</v>
      </c>
      <c r="C36" s="74"/>
      <c r="D36" s="67"/>
      <c r="E36" s="67"/>
      <c r="F36" s="67"/>
      <c r="G36" s="69"/>
      <c r="H36" s="69"/>
      <c r="I36" s="69"/>
      <c r="J36" s="69"/>
      <c r="K36" s="69"/>
    </row>
    <row r="37" spans="1:11" ht="12" x14ac:dyDescent="0.2">
      <c r="A37" s="466" t="s">
        <v>616</v>
      </c>
      <c r="B37" s="71">
        <v>1352</v>
      </c>
      <c r="C37" s="74"/>
      <c r="D37" s="67"/>
      <c r="E37" s="67"/>
      <c r="F37" s="67"/>
      <c r="G37" s="69"/>
      <c r="H37" s="69"/>
      <c r="I37" s="69"/>
      <c r="J37" s="69"/>
      <c r="K37" s="69"/>
    </row>
    <row r="38" spans="1:11" ht="12" x14ac:dyDescent="0.2">
      <c r="A38" s="466" t="s">
        <v>617</v>
      </c>
      <c r="B38" s="71">
        <v>1353</v>
      </c>
      <c r="C38" s="74"/>
      <c r="D38" s="67"/>
      <c r="E38" s="67"/>
      <c r="F38" s="67"/>
      <c r="G38" s="69"/>
      <c r="H38" s="69"/>
      <c r="I38" s="69"/>
      <c r="J38" s="69"/>
      <c r="K38" s="69"/>
    </row>
    <row r="39" spans="1:11" ht="12" x14ac:dyDescent="0.2">
      <c r="A39" s="466" t="s">
        <v>618</v>
      </c>
      <c r="B39" s="71">
        <v>1354</v>
      </c>
      <c r="C39" s="75"/>
      <c r="D39" s="67"/>
      <c r="E39" s="67"/>
      <c r="F39" s="67"/>
      <c r="G39" s="69"/>
      <c r="H39" s="69"/>
      <c r="I39" s="69"/>
      <c r="J39" s="69"/>
      <c r="K39" s="69"/>
    </row>
    <row r="40" spans="1:11" ht="12.75" thickBot="1" x14ac:dyDescent="0.25">
      <c r="A40" s="76" t="s">
        <v>105</v>
      </c>
      <c r="B40" s="77"/>
      <c r="C40" s="78">
        <f>SUM(C20:C39)</f>
        <v>45000</v>
      </c>
      <c r="D40" s="67"/>
      <c r="E40" s="67"/>
      <c r="F40" s="67"/>
      <c r="G40" s="69"/>
      <c r="H40" s="69"/>
      <c r="I40" s="69"/>
      <c r="J40" s="69"/>
      <c r="K40" s="69"/>
    </row>
    <row r="41" spans="1:11" ht="15.75" customHeight="1" thickTop="1" x14ac:dyDescent="0.2">
      <c r="A41" s="79" t="s">
        <v>159</v>
      </c>
      <c r="B41" s="80">
        <v>1400</v>
      </c>
      <c r="C41" s="67"/>
      <c r="D41" s="67"/>
      <c r="E41" s="67"/>
      <c r="F41" s="67"/>
      <c r="G41" s="69"/>
      <c r="H41" s="69"/>
      <c r="I41" s="69"/>
      <c r="J41" s="69"/>
      <c r="K41" s="69"/>
    </row>
    <row r="42" spans="1:11" ht="12" x14ac:dyDescent="0.2">
      <c r="A42" s="81" t="s">
        <v>619</v>
      </c>
      <c r="B42" s="71">
        <v>1411</v>
      </c>
      <c r="C42" s="67"/>
      <c r="D42" s="67"/>
      <c r="E42" s="67"/>
      <c r="F42" s="74">
        <v>100000</v>
      </c>
      <c r="G42" s="69"/>
      <c r="H42" s="69"/>
      <c r="I42" s="69"/>
      <c r="J42" s="69"/>
      <c r="K42" s="69"/>
    </row>
    <row r="43" spans="1:11" ht="12" x14ac:dyDescent="0.2">
      <c r="A43" s="81" t="s">
        <v>620</v>
      </c>
      <c r="B43" s="71">
        <v>1412</v>
      </c>
      <c r="C43" s="67"/>
      <c r="D43" s="67"/>
      <c r="E43" s="67"/>
      <c r="F43" s="74"/>
      <c r="G43" s="69"/>
      <c r="H43" s="69"/>
      <c r="I43" s="69"/>
      <c r="J43" s="69"/>
      <c r="K43" s="69"/>
    </row>
    <row r="44" spans="1:11" ht="12" x14ac:dyDescent="0.2">
      <c r="A44" s="81" t="s">
        <v>621</v>
      </c>
      <c r="B44" s="71">
        <v>1413</v>
      </c>
      <c r="C44" s="67"/>
      <c r="D44" s="67"/>
      <c r="E44" s="67"/>
      <c r="F44" s="74"/>
      <c r="G44" s="69"/>
      <c r="H44" s="69"/>
      <c r="I44" s="69"/>
      <c r="J44" s="69"/>
      <c r="K44" s="69"/>
    </row>
    <row r="45" spans="1:11" ht="12" x14ac:dyDescent="0.2">
      <c r="A45" s="81" t="s">
        <v>622</v>
      </c>
      <c r="B45" s="71">
        <v>1415</v>
      </c>
      <c r="C45" s="67"/>
      <c r="D45" s="67"/>
      <c r="E45" s="67"/>
      <c r="F45" s="74"/>
      <c r="G45" s="69"/>
      <c r="H45" s="69"/>
      <c r="I45" s="69"/>
      <c r="J45" s="69"/>
      <c r="K45" s="69"/>
    </row>
    <row r="46" spans="1:11" ht="12" x14ac:dyDescent="0.2">
      <c r="A46" s="81" t="s">
        <v>623</v>
      </c>
      <c r="B46" s="71">
        <v>1416</v>
      </c>
      <c r="C46" s="67"/>
      <c r="D46" s="67"/>
      <c r="E46" s="67"/>
      <c r="F46" s="74"/>
      <c r="G46" s="69"/>
      <c r="H46" s="69"/>
      <c r="I46" s="69"/>
      <c r="J46" s="69"/>
      <c r="K46" s="69"/>
    </row>
    <row r="47" spans="1:11" ht="12" x14ac:dyDescent="0.2">
      <c r="A47" s="81" t="s">
        <v>7</v>
      </c>
      <c r="B47" s="71">
        <v>1421</v>
      </c>
      <c r="C47" s="67"/>
      <c r="D47" s="67"/>
      <c r="E47" s="67"/>
      <c r="F47" s="74"/>
      <c r="G47" s="69"/>
      <c r="H47" s="69"/>
      <c r="I47" s="69"/>
      <c r="J47" s="69"/>
      <c r="K47" s="69"/>
    </row>
    <row r="48" spans="1:11" ht="12" x14ac:dyDescent="0.2">
      <c r="A48" s="81" t="s">
        <v>387</v>
      </c>
      <c r="B48" s="71">
        <v>1422</v>
      </c>
      <c r="C48" s="67"/>
      <c r="D48" s="67"/>
      <c r="E48" s="67"/>
      <c r="F48" s="74"/>
      <c r="G48" s="69"/>
      <c r="H48" s="69"/>
      <c r="I48" s="69"/>
      <c r="J48" s="69"/>
      <c r="K48" s="69"/>
    </row>
    <row r="49" spans="1:11" ht="12" x14ac:dyDescent="0.2">
      <c r="A49" s="81" t="s">
        <v>0</v>
      </c>
      <c r="B49" s="71">
        <v>1423</v>
      </c>
      <c r="C49" s="67"/>
      <c r="D49" s="67"/>
      <c r="E49" s="67"/>
      <c r="F49" s="74"/>
      <c r="G49" s="69"/>
      <c r="H49" s="69"/>
      <c r="I49" s="69"/>
      <c r="J49" s="69"/>
      <c r="K49" s="69"/>
    </row>
    <row r="50" spans="1:11" ht="12" x14ac:dyDescent="0.2">
      <c r="A50" s="82" t="s">
        <v>768</v>
      </c>
      <c r="B50" s="83">
        <v>1424</v>
      </c>
      <c r="C50" s="67"/>
      <c r="D50" s="67"/>
      <c r="E50" s="67"/>
      <c r="F50" s="74"/>
      <c r="G50" s="69"/>
      <c r="H50" s="69"/>
      <c r="I50" s="69"/>
      <c r="J50" s="69"/>
      <c r="K50" s="69"/>
    </row>
    <row r="51" spans="1:11" ht="12" x14ac:dyDescent="0.2">
      <c r="A51" s="84" t="s">
        <v>4</v>
      </c>
      <c r="B51" s="85" t="s">
        <v>226</v>
      </c>
      <c r="C51" s="86"/>
      <c r="D51" s="87"/>
      <c r="E51" s="86"/>
      <c r="F51" s="88"/>
      <c r="G51" s="89"/>
      <c r="H51" s="89"/>
      <c r="I51" s="89"/>
      <c r="J51" s="89"/>
      <c r="K51" s="89"/>
    </row>
    <row r="52" spans="1:11" ht="12" x14ac:dyDescent="0.2">
      <c r="A52" s="84" t="s">
        <v>1</v>
      </c>
      <c r="B52" s="85" t="s">
        <v>227</v>
      </c>
      <c r="C52" s="86"/>
      <c r="D52" s="86"/>
      <c r="E52" s="86"/>
      <c r="F52" s="88"/>
      <c r="G52" s="89"/>
      <c r="H52" s="89"/>
      <c r="I52" s="89"/>
      <c r="J52" s="89"/>
      <c r="K52" s="89"/>
    </row>
    <row r="53" spans="1:11" ht="12" x14ac:dyDescent="0.2">
      <c r="A53" s="90" t="s">
        <v>2</v>
      </c>
      <c r="B53" s="91">
        <v>1433</v>
      </c>
      <c r="C53" s="86"/>
      <c r="D53" s="86"/>
      <c r="E53" s="86"/>
      <c r="F53" s="88"/>
      <c r="G53" s="89"/>
      <c r="H53" s="89"/>
      <c r="I53" s="89"/>
      <c r="J53" s="89"/>
      <c r="K53" s="89"/>
    </row>
    <row r="54" spans="1:11" ht="12" x14ac:dyDescent="0.2">
      <c r="A54" s="92" t="s">
        <v>3</v>
      </c>
      <c r="B54" s="91" t="s">
        <v>353</v>
      </c>
      <c r="C54" s="86"/>
      <c r="D54" s="86"/>
      <c r="E54" s="86"/>
      <c r="F54" s="74"/>
      <c r="G54" s="89"/>
      <c r="H54" s="89"/>
      <c r="I54" s="89"/>
      <c r="J54" s="89"/>
      <c r="K54" s="89"/>
    </row>
    <row r="55" spans="1:11" ht="12" x14ac:dyDescent="0.2">
      <c r="A55" s="92" t="s">
        <v>758</v>
      </c>
      <c r="B55" s="93">
        <v>1441</v>
      </c>
      <c r="C55" s="86"/>
      <c r="D55" s="86"/>
      <c r="E55" s="86"/>
      <c r="F55" s="88"/>
      <c r="G55" s="89"/>
      <c r="H55" s="89"/>
      <c r="I55" s="89"/>
      <c r="J55" s="89"/>
      <c r="K55" s="89"/>
    </row>
    <row r="56" spans="1:11" ht="12" x14ac:dyDescent="0.2">
      <c r="A56" s="92" t="s">
        <v>5</v>
      </c>
      <c r="B56" s="85">
        <v>1442</v>
      </c>
      <c r="C56" s="86"/>
      <c r="D56" s="86"/>
      <c r="E56" s="86"/>
      <c r="F56" s="88"/>
      <c r="G56" s="89"/>
      <c r="H56" s="89"/>
      <c r="I56" s="89"/>
      <c r="J56" s="89"/>
      <c r="K56" s="89"/>
    </row>
    <row r="57" spans="1:11" ht="12" x14ac:dyDescent="0.2">
      <c r="A57" s="92" t="s">
        <v>6</v>
      </c>
      <c r="B57" s="85">
        <v>1443</v>
      </c>
      <c r="C57" s="86"/>
      <c r="D57" s="86"/>
      <c r="E57" s="86"/>
      <c r="F57" s="88"/>
      <c r="G57" s="89"/>
      <c r="H57" s="89"/>
      <c r="I57" s="89"/>
      <c r="J57" s="89"/>
      <c r="K57" s="89"/>
    </row>
    <row r="58" spans="1:11" ht="12" x14ac:dyDescent="0.2">
      <c r="A58" s="92" t="s">
        <v>766</v>
      </c>
      <c r="B58" s="93" t="s">
        <v>354</v>
      </c>
      <c r="C58" s="86"/>
      <c r="D58" s="86"/>
      <c r="E58" s="86"/>
      <c r="F58" s="74"/>
      <c r="G58" s="89"/>
      <c r="H58" s="89"/>
      <c r="I58" s="89"/>
      <c r="J58" s="89"/>
      <c r="K58" s="89"/>
    </row>
    <row r="59" spans="1:11" ht="12" x14ac:dyDescent="0.2">
      <c r="A59" s="92" t="s">
        <v>10</v>
      </c>
      <c r="B59" s="85">
        <v>1451</v>
      </c>
      <c r="C59" s="86"/>
      <c r="D59" s="86"/>
      <c r="E59" s="86"/>
      <c r="F59" s="88"/>
      <c r="G59" s="89"/>
      <c r="H59" s="89"/>
      <c r="I59" s="89"/>
      <c r="J59" s="89"/>
      <c r="K59" s="89"/>
    </row>
    <row r="60" spans="1:11" ht="12" x14ac:dyDescent="0.2">
      <c r="A60" s="92" t="s">
        <v>8</v>
      </c>
      <c r="B60" s="85">
        <v>1452</v>
      </c>
      <c r="C60" s="86"/>
      <c r="D60" s="86"/>
      <c r="E60" s="86"/>
      <c r="F60" s="88"/>
      <c r="G60" s="89"/>
      <c r="H60" s="89"/>
      <c r="I60" s="89"/>
      <c r="J60" s="89"/>
      <c r="K60" s="89"/>
    </row>
    <row r="61" spans="1:11" ht="12" x14ac:dyDescent="0.2">
      <c r="A61" s="92" t="s">
        <v>9</v>
      </c>
      <c r="B61" s="85">
        <v>1453</v>
      </c>
      <c r="C61" s="86"/>
      <c r="D61" s="86"/>
      <c r="E61" s="86"/>
      <c r="F61" s="88"/>
      <c r="G61" s="89"/>
      <c r="H61" s="89"/>
      <c r="I61" s="89"/>
      <c r="J61" s="89"/>
      <c r="K61" s="89"/>
    </row>
    <row r="62" spans="1:11" ht="12" x14ac:dyDescent="0.2">
      <c r="A62" s="92" t="s">
        <v>11</v>
      </c>
      <c r="B62" s="94" t="s">
        <v>355</v>
      </c>
      <c r="C62" s="86"/>
      <c r="D62" s="86"/>
      <c r="E62" s="86"/>
      <c r="F62" s="74"/>
      <c r="G62" s="89"/>
      <c r="H62" s="89"/>
      <c r="I62" s="89"/>
      <c r="J62" s="89"/>
      <c r="K62" s="89"/>
    </row>
    <row r="63" spans="1:11" ht="12.75" thickBot="1" x14ac:dyDescent="0.25">
      <c r="A63" s="95" t="s">
        <v>106</v>
      </c>
      <c r="B63" s="96"/>
      <c r="C63" s="86"/>
      <c r="D63" s="86"/>
      <c r="E63" s="86"/>
      <c r="F63" s="97">
        <f>SUM(F42:F62)</f>
        <v>100000</v>
      </c>
      <c r="G63" s="89"/>
      <c r="H63" s="89"/>
      <c r="I63" s="89"/>
      <c r="J63" s="89"/>
      <c r="K63" s="89"/>
    </row>
    <row r="64" spans="1:11" ht="15.75" customHeight="1" thickTop="1" x14ac:dyDescent="0.2">
      <c r="A64" s="98" t="s">
        <v>128</v>
      </c>
      <c r="B64" s="99" t="s">
        <v>719</v>
      </c>
      <c r="C64" s="86"/>
      <c r="D64" s="86"/>
      <c r="E64" s="86"/>
      <c r="F64" s="86"/>
      <c r="G64" s="89"/>
      <c r="H64" s="89"/>
      <c r="I64" s="89"/>
      <c r="J64" s="89"/>
      <c r="K64" s="89"/>
    </row>
    <row r="65" spans="1:11" ht="12" x14ac:dyDescent="0.2">
      <c r="A65" s="92" t="s">
        <v>129</v>
      </c>
      <c r="B65" s="85">
        <v>1510</v>
      </c>
      <c r="C65" s="88">
        <v>505000</v>
      </c>
      <c r="D65" s="88">
        <v>10000</v>
      </c>
      <c r="E65" s="88">
        <v>5000</v>
      </c>
      <c r="F65" s="88">
        <v>5000</v>
      </c>
      <c r="G65" s="100">
        <v>10000</v>
      </c>
      <c r="H65" s="100">
        <v>20000</v>
      </c>
      <c r="I65" s="100"/>
      <c r="J65" s="100"/>
      <c r="K65" s="100"/>
    </row>
    <row r="66" spans="1:11" ht="12" x14ac:dyDescent="0.2">
      <c r="A66" s="92" t="s">
        <v>130</v>
      </c>
      <c r="B66" s="85">
        <v>1520</v>
      </c>
      <c r="C66" s="88"/>
      <c r="D66" s="88"/>
      <c r="E66" s="88"/>
      <c r="F66" s="88"/>
      <c r="G66" s="100"/>
      <c r="H66" s="100"/>
      <c r="I66" s="100"/>
      <c r="J66" s="100"/>
      <c r="K66" s="100"/>
    </row>
    <row r="67" spans="1:11" ht="12.75" thickBot="1" x14ac:dyDescent="0.25">
      <c r="A67" s="95" t="s">
        <v>107</v>
      </c>
      <c r="B67" s="96"/>
      <c r="C67" s="97">
        <f>SUM(C65:C66)</f>
        <v>505000</v>
      </c>
      <c r="D67" s="97">
        <f t="shared" ref="D67:K67" si="2">SUM(D65:D66)</f>
        <v>10000</v>
      </c>
      <c r="E67" s="97">
        <f t="shared" si="2"/>
        <v>5000</v>
      </c>
      <c r="F67" s="97">
        <f t="shared" si="2"/>
        <v>5000</v>
      </c>
      <c r="G67" s="97">
        <f t="shared" si="2"/>
        <v>10000</v>
      </c>
      <c r="H67" s="97">
        <f t="shared" si="2"/>
        <v>20000</v>
      </c>
      <c r="I67" s="97">
        <f t="shared" si="2"/>
        <v>0</v>
      </c>
      <c r="J67" s="97">
        <f t="shared" si="2"/>
        <v>0</v>
      </c>
      <c r="K67" s="97">
        <f t="shared" si="2"/>
        <v>0</v>
      </c>
    </row>
    <row r="68" spans="1:11" ht="15.75" customHeight="1" thickTop="1" x14ac:dyDescent="0.2">
      <c r="A68" s="98" t="s">
        <v>590</v>
      </c>
      <c r="B68" s="99" t="s">
        <v>720</v>
      </c>
      <c r="C68" s="86"/>
      <c r="D68" s="86"/>
      <c r="E68" s="86"/>
      <c r="F68" s="86"/>
      <c r="G68" s="89"/>
      <c r="H68" s="89"/>
      <c r="I68" s="89"/>
      <c r="J68" s="89"/>
      <c r="K68" s="89"/>
    </row>
    <row r="69" spans="1:11" ht="12" x14ac:dyDescent="0.2">
      <c r="A69" s="90" t="s">
        <v>591</v>
      </c>
      <c r="B69" s="85">
        <v>1611</v>
      </c>
      <c r="C69" s="88"/>
      <c r="D69" s="101"/>
      <c r="E69" s="86"/>
      <c r="F69" s="86"/>
      <c r="G69" s="89"/>
      <c r="H69" s="89"/>
      <c r="I69" s="89"/>
      <c r="J69" s="89"/>
      <c r="K69" s="89"/>
    </row>
    <row r="70" spans="1:11" ht="12" x14ac:dyDescent="0.2">
      <c r="A70" s="90" t="s">
        <v>592</v>
      </c>
      <c r="B70" s="85">
        <v>1612</v>
      </c>
      <c r="C70" s="88"/>
      <c r="D70" s="101"/>
      <c r="E70" s="86"/>
      <c r="F70" s="86"/>
      <c r="G70" s="89"/>
      <c r="H70" s="89"/>
      <c r="I70" s="89"/>
      <c r="J70" s="89"/>
      <c r="K70" s="89"/>
    </row>
    <row r="71" spans="1:11" ht="12" x14ac:dyDescent="0.2">
      <c r="A71" s="90" t="s">
        <v>166</v>
      </c>
      <c r="B71" s="85">
        <v>1613</v>
      </c>
      <c r="C71" s="88"/>
      <c r="D71" s="101"/>
      <c r="E71" s="86"/>
      <c r="F71" s="86"/>
      <c r="G71" s="89"/>
      <c r="H71" s="89"/>
      <c r="I71" s="89"/>
      <c r="J71" s="89"/>
      <c r="K71" s="89"/>
    </row>
    <row r="72" spans="1:11" ht="12" x14ac:dyDescent="0.2">
      <c r="A72" s="90" t="s">
        <v>491</v>
      </c>
      <c r="B72" s="85">
        <v>1614</v>
      </c>
      <c r="C72" s="88"/>
      <c r="D72" s="101"/>
      <c r="E72" s="86"/>
      <c r="F72" s="86"/>
      <c r="G72" s="89"/>
      <c r="H72" s="89"/>
      <c r="I72" s="89"/>
      <c r="J72" s="89"/>
      <c r="K72" s="89"/>
    </row>
    <row r="73" spans="1:11" ht="12" x14ac:dyDescent="0.2">
      <c r="A73" s="90" t="s">
        <v>160</v>
      </c>
      <c r="B73" s="85">
        <v>1620</v>
      </c>
      <c r="C73" s="88"/>
      <c r="D73" s="86"/>
      <c r="E73" s="86"/>
      <c r="F73" s="86"/>
      <c r="G73" s="89"/>
      <c r="H73" s="89"/>
      <c r="I73" s="89"/>
      <c r="J73" s="89"/>
      <c r="K73" s="89"/>
    </row>
    <row r="74" spans="1:11" ht="12" x14ac:dyDescent="0.2">
      <c r="A74" s="102" t="s">
        <v>490</v>
      </c>
      <c r="B74" s="103">
        <v>1690</v>
      </c>
      <c r="C74" s="104"/>
      <c r="D74" s="105"/>
      <c r="E74" s="105"/>
      <c r="F74" s="105"/>
      <c r="G74" s="106"/>
      <c r="H74" s="106"/>
      <c r="I74" s="106"/>
      <c r="J74" s="106"/>
      <c r="K74" s="106"/>
    </row>
    <row r="75" spans="1:11" ht="12.75" thickBot="1" x14ac:dyDescent="0.25">
      <c r="A75" s="107" t="s">
        <v>108</v>
      </c>
      <c r="B75" s="108"/>
      <c r="C75" s="109">
        <f>SUM(C69:C74)</f>
        <v>0</v>
      </c>
      <c r="D75" s="105"/>
      <c r="E75" s="105"/>
      <c r="F75" s="105"/>
      <c r="G75" s="106"/>
      <c r="H75" s="106"/>
      <c r="I75" s="106"/>
      <c r="J75" s="106"/>
      <c r="K75" s="106"/>
    </row>
    <row r="76" spans="1:11" ht="15.75" customHeight="1" thickTop="1" x14ac:dyDescent="0.2">
      <c r="A76" s="110" t="s">
        <v>357</v>
      </c>
      <c r="B76" s="111" t="s">
        <v>721</v>
      </c>
      <c r="C76" s="105"/>
      <c r="D76" s="105"/>
      <c r="E76" s="105"/>
      <c r="F76" s="105"/>
      <c r="G76" s="106"/>
      <c r="H76" s="106"/>
      <c r="I76" s="106"/>
      <c r="J76" s="106"/>
      <c r="K76" s="106"/>
    </row>
    <row r="77" spans="1:11" ht="12" x14ac:dyDescent="0.2">
      <c r="A77" s="102" t="s">
        <v>161</v>
      </c>
      <c r="B77" s="103">
        <v>1711</v>
      </c>
      <c r="C77" s="104"/>
      <c r="D77" s="104"/>
      <c r="E77" s="105"/>
      <c r="F77" s="105"/>
      <c r="G77" s="106"/>
      <c r="H77" s="106"/>
      <c r="I77" s="106"/>
      <c r="J77" s="106"/>
      <c r="K77" s="106"/>
    </row>
    <row r="78" spans="1:11" ht="12" x14ac:dyDescent="0.2">
      <c r="A78" s="102" t="s">
        <v>162</v>
      </c>
      <c r="B78" s="103">
        <v>1719</v>
      </c>
      <c r="C78" s="104"/>
      <c r="D78" s="104"/>
      <c r="E78" s="105"/>
      <c r="F78" s="105"/>
      <c r="G78" s="106"/>
      <c r="H78" s="106"/>
      <c r="I78" s="106"/>
      <c r="J78" s="106"/>
      <c r="K78" s="106"/>
    </row>
    <row r="79" spans="1:11" ht="12" x14ac:dyDescent="0.2">
      <c r="A79" s="102" t="s">
        <v>163</v>
      </c>
      <c r="B79" s="103">
        <v>1720</v>
      </c>
      <c r="C79" s="104">
        <v>35000</v>
      </c>
      <c r="D79" s="104"/>
      <c r="E79" s="105"/>
      <c r="F79" s="105"/>
      <c r="G79" s="106"/>
      <c r="H79" s="106"/>
      <c r="I79" s="106"/>
      <c r="J79" s="106"/>
      <c r="K79" s="106"/>
    </row>
    <row r="80" spans="1:11" ht="12" x14ac:dyDescent="0.2">
      <c r="A80" s="102" t="s">
        <v>164</v>
      </c>
      <c r="B80" s="103">
        <v>1730</v>
      </c>
      <c r="C80" s="104"/>
      <c r="D80" s="104"/>
      <c r="E80" s="105"/>
      <c r="F80" s="105"/>
      <c r="G80" s="106"/>
      <c r="H80" s="106"/>
      <c r="I80" s="106"/>
      <c r="J80" s="106"/>
      <c r="K80" s="106"/>
    </row>
    <row r="81" spans="1:11" ht="12" x14ac:dyDescent="0.2">
      <c r="A81" s="112" t="s">
        <v>489</v>
      </c>
      <c r="B81" s="103">
        <v>1790</v>
      </c>
      <c r="C81" s="104"/>
      <c r="D81" s="104"/>
      <c r="E81" s="105"/>
      <c r="F81" s="105"/>
      <c r="G81" s="106"/>
      <c r="H81" s="106"/>
      <c r="I81" s="106"/>
      <c r="J81" s="106"/>
      <c r="K81" s="106"/>
    </row>
    <row r="82" spans="1:11" ht="12.75" thickBot="1" x14ac:dyDescent="0.25">
      <c r="A82" s="107" t="s">
        <v>109</v>
      </c>
      <c r="B82" s="108"/>
      <c r="C82" s="109">
        <f>SUM(C77:C81)</f>
        <v>35000</v>
      </c>
      <c r="D82" s="109">
        <f>SUM(D77:D81)</f>
        <v>0</v>
      </c>
      <c r="E82" s="105"/>
      <c r="F82" s="105"/>
      <c r="G82" s="106"/>
      <c r="H82" s="106"/>
      <c r="I82" s="106"/>
      <c r="J82" s="106"/>
      <c r="K82" s="106"/>
    </row>
    <row r="83" spans="1:11" ht="15.75" customHeight="1" thickTop="1" x14ac:dyDescent="0.2">
      <c r="A83" s="110" t="s">
        <v>728</v>
      </c>
      <c r="B83" s="111" t="s">
        <v>722</v>
      </c>
      <c r="C83" s="105"/>
      <c r="D83" s="105"/>
      <c r="E83" s="105"/>
      <c r="F83" s="105"/>
      <c r="G83" s="106"/>
      <c r="H83" s="106"/>
      <c r="I83" s="106"/>
      <c r="J83" s="106"/>
      <c r="K83" s="106"/>
    </row>
    <row r="84" spans="1:11" ht="12" x14ac:dyDescent="0.2">
      <c r="A84" s="102" t="s">
        <v>35</v>
      </c>
      <c r="B84" s="103">
        <v>1811</v>
      </c>
      <c r="C84" s="104">
        <v>125000</v>
      </c>
      <c r="D84" s="105"/>
      <c r="E84" s="105"/>
      <c r="F84" s="105"/>
      <c r="G84" s="106"/>
      <c r="H84" s="106"/>
      <c r="I84" s="106"/>
      <c r="J84" s="106"/>
      <c r="K84" s="106"/>
    </row>
    <row r="85" spans="1:11" ht="12" x14ac:dyDescent="0.2">
      <c r="A85" s="102" t="s">
        <v>33</v>
      </c>
      <c r="B85" s="103">
        <v>1812</v>
      </c>
      <c r="C85" s="104"/>
      <c r="D85" s="105"/>
      <c r="E85" s="105"/>
      <c r="F85" s="105"/>
      <c r="G85" s="106"/>
      <c r="H85" s="106"/>
      <c r="I85" s="106"/>
      <c r="J85" s="106"/>
      <c r="K85" s="106"/>
    </row>
    <row r="86" spans="1:11" ht="12" x14ac:dyDescent="0.2">
      <c r="A86" s="102" t="s">
        <v>34</v>
      </c>
      <c r="B86" s="103">
        <v>1813</v>
      </c>
      <c r="C86" s="104"/>
      <c r="D86" s="105"/>
      <c r="E86" s="105"/>
      <c r="F86" s="105"/>
      <c r="G86" s="106"/>
      <c r="H86" s="106"/>
      <c r="I86" s="106"/>
      <c r="J86" s="106"/>
      <c r="K86" s="106"/>
    </row>
    <row r="87" spans="1:11" ht="12" x14ac:dyDescent="0.2">
      <c r="A87" s="102" t="s">
        <v>358</v>
      </c>
      <c r="B87" s="103">
        <v>1819</v>
      </c>
      <c r="C87" s="104"/>
      <c r="D87" s="105"/>
      <c r="E87" s="105"/>
      <c r="F87" s="105"/>
      <c r="G87" s="106"/>
      <c r="H87" s="106"/>
      <c r="I87" s="106"/>
      <c r="J87" s="106"/>
      <c r="K87" s="106"/>
    </row>
    <row r="88" spans="1:11" ht="12" x14ac:dyDescent="0.2">
      <c r="A88" s="102" t="s">
        <v>36</v>
      </c>
      <c r="B88" s="103">
        <v>1821</v>
      </c>
      <c r="C88" s="104"/>
      <c r="D88" s="105"/>
      <c r="E88" s="105"/>
      <c r="F88" s="105"/>
      <c r="G88" s="106"/>
      <c r="H88" s="106"/>
      <c r="I88" s="106"/>
      <c r="J88" s="106"/>
      <c r="K88" s="106"/>
    </row>
    <row r="89" spans="1:11" ht="12" x14ac:dyDescent="0.2">
      <c r="A89" s="102" t="s">
        <v>37</v>
      </c>
      <c r="B89" s="103">
        <v>1822</v>
      </c>
      <c r="C89" s="104"/>
      <c r="D89" s="105"/>
      <c r="E89" s="105"/>
      <c r="F89" s="105"/>
      <c r="G89" s="106"/>
      <c r="H89" s="106"/>
      <c r="I89" s="106"/>
      <c r="J89" s="106"/>
      <c r="K89" s="106"/>
    </row>
    <row r="90" spans="1:11" ht="12" x14ac:dyDescent="0.2">
      <c r="A90" s="102" t="s">
        <v>38</v>
      </c>
      <c r="B90" s="103">
        <v>1823</v>
      </c>
      <c r="C90" s="104"/>
      <c r="D90" s="105"/>
      <c r="E90" s="105"/>
      <c r="F90" s="105"/>
      <c r="G90" s="106"/>
      <c r="H90" s="106"/>
      <c r="I90" s="106"/>
      <c r="J90" s="106"/>
      <c r="K90" s="106"/>
    </row>
    <row r="91" spans="1:11" ht="12" x14ac:dyDescent="0.2">
      <c r="A91" s="102" t="s">
        <v>488</v>
      </c>
      <c r="B91" s="103">
        <v>1829</v>
      </c>
      <c r="C91" s="104"/>
      <c r="D91" s="105"/>
      <c r="E91" s="105"/>
      <c r="F91" s="105"/>
      <c r="G91" s="106"/>
      <c r="H91" s="106"/>
      <c r="I91" s="106"/>
      <c r="J91" s="106"/>
      <c r="K91" s="106"/>
    </row>
    <row r="92" spans="1:11" ht="12" x14ac:dyDescent="0.2">
      <c r="A92" s="102" t="s">
        <v>305</v>
      </c>
      <c r="B92" s="103">
        <v>1890</v>
      </c>
      <c r="C92" s="104"/>
      <c r="D92" s="105"/>
      <c r="E92" s="105"/>
      <c r="F92" s="105"/>
      <c r="G92" s="106"/>
      <c r="H92" s="106"/>
      <c r="I92" s="106"/>
      <c r="J92" s="106"/>
      <c r="K92" s="106"/>
    </row>
    <row r="93" spans="1:11" ht="12.75" thickBot="1" x14ac:dyDescent="0.25">
      <c r="A93" s="107" t="s">
        <v>110</v>
      </c>
      <c r="B93" s="108"/>
      <c r="C93" s="109">
        <f>SUM(C84:C92)</f>
        <v>125000</v>
      </c>
      <c r="D93" s="105"/>
      <c r="E93" s="105"/>
      <c r="F93" s="105"/>
      <c r="G93" s="106"/>
      <c r="H93" s="106"/>
      <c r="I93" s="106"/>
      <c r="J93" s="106"/>
      <c r="K93" s="106"/>
    </row>
    <row r="94" spans="1:11" ht="15.75" customHeight="1" thickTop="1" x14ac:dyDescent="0.2">
      <c r="A94" s="113" t="s">
        <v>224</v>
      </c>
      <c r="B94" s="114" t="s">
        <v>723</v>
      </c>
      <c r="C94" s="115"/>
      <c r="D94" s="115"/>
      <c r="E94" s="115"/>
      <c r="F94" s="115"/>
      <c r="G94" s="116"/>
      <c r="H94" s="116"/>
      <c r="I94" s="116"/>
      <c r="J94" s="116"/>
      <c r="K94" s="116"/>
    </row>
    <row r="95" spans="1:11" ht="12" x14ac:dyDescent="0.2">
      <c r="A95" s="117" t="s">
        <v>225</v>
      </c>
      <c r="B95" s="118">
        <v>1910</v>
      </c>
      <c r="C95" s="119">
        <v>176833</v>
      </c>
      <c r="D95" s="119">
        <v>175000</v>
      </c>
      <c r="E95" s="115"/>
      <c r="F95" s="115"/>
      <c r="G95" s="116"/>
      <c r="H95" s="116"/>
      <c r="I95" s="116"/>
      <c r="J95" s="116"/>
      <c r="K95" s="116"/>
    </row>
    <row r="96" spans="1:11" ht="12" x14ac:dyDescent="0.2">
      <c r="A96" s="117" t="s">
        <v>411</v>
      </c>
      <c r="B96" s="120">
        <v>1920</v>
      </c>
      <c r="C96" s="119">
        <v>80000</v>
      </c>
      <c r="D96" s="119"/>
      <c r="E96" s="119"/>
      <c r="F96" s="119"/>
      <c r="G96" s="121"/>
      <c r="H96" s="121"/>
      <c r="I96" s="121"/>
      <c r="J96" s="121"/>
      <c r="K96" s="121"/>
    </row>
    <row r="97" spans="1:11" ht="12" x14ac:dyDescent="0.2">
      <c r="A97" s="117" t="s">
        <v>362</v>
      </c>
      <c r="B97" s="120">
        <v>1930</v>
      </c>
      <c r="C97" s="119"/>
      <c r="D97" s="119"/>
      <c r="E97" s="119"/>
      <c r="F97" s="119"/>
      <c r="G97" s="121"/>
      <c r="H97" s="121"/>
      <c r="I97" s="121"/>
      <c r="J97" s="121"/>
      <c r="K97" s="121"/>
    </row>
    <row r="98" spans="1:11" ht="12" x14ac:dyDescent="0.2">
      <c r="A98" s="117" t="s">
        <v>39</v>
      </c>
      <c r="B98" s="120">
        <v>1940</v>
      </c>
      <c r="C98" s="119"/>
      <c r="D98" s="119"/>
      <c r="E98" s="115"/>
      <c r="F98" s="119"/>
      <c r="G98" s="116"/>
      <c r="H98" s="116"/>
      <c r="I98" s="116"/>
      <c r="J98" s="116"/>
      <c r="K98" s="116"/>
    </row>
    <row r="99" spans="1:11" ht="12" x14ac:dyDescent="0.2">
      <c r="A99" s="117" t="s">
        <v>12</v>
      </c>
      <c r="B99" s="120">
        <v>1950</v>
      </c>
      <c r="C99" s="122"/>
      <c r="D99" s="122"/>
      <c r="E99" s="122"/>
      <c r="F99" s="122"/>
      <c r="G99" s="123"/>
      <c r="H99" s="123"/>
      <c r="I99" s="116"/>
      <c r="J99" s="123"/>
      <c r="K99" s="123"/>
    </row>
    <row r="100" spans="1:11" ht="12" x14ac:dyDescent="0.2">
      <c r="A100" s="117" t="s">
        <v>372</v>
      </c>
      <c r="B100" s="120">
        <v>1960</v>
      </c>
      <c r="C100" s="124"/>
      <c r="D100" s="124"/>
      <c r="E100" s="124"/>
      <c r="F100" s="124"/>
      <c r="G100" s="125"/>
      <c r="H100" s="125"/>
      <c r="I100" s="125"/>
      <c r="J100" s="125"/>
      <c r="K100" s="125"/>
    </row>
    <row r="101" spans="1:11" ht="12" x14ac:dyDescent="0.2">
      <c r="A101" s="117" t="s">
        <v>373</v>
      </c>
      <c r="B101" s="120">
        <v>1970</v>
      </c>
      <c r="C101" s="124"/>
      <c r="D101" s="126"/>
      <c r="E101" s="126"/>
      <c r="F101" s="126"/>
      <c r="G101" s="127"/>
      <c r="H101" s="127"/>
      <c r="I101" s="128"/>
      <c r="J101" s="127"/>
      <c r="K101" s="127"/>
    </row>
    <row r="102" spans="1:11" ht="12" x14ac:dyDescent="0.2">
      <c r="A102" s="117" t="s">
        <v>374</v>
      </c>
      <c r="B102" s="120">
        <v>1980</v>
      </c>
      <c r="C102" s="129">
        <v>0</v>
      </c>
      <c r="D102" s="129">
        <v>0</v>
      </c>
      <c r="E102" s="129">
        <v>0</v>
      </c>
      <c r="F102" s="129">
        <v>0</v>
      </c>
      <c r="G102" s="130">
        <v>0</v>
      </c>
      <c r="H102" s="130">
        <v>0</v>
      </c>
      <c r="I102" s="125">
        <v>0</v>
      </c>
      <c r="J102" s="121">
        <v>0</v>
      </c>
      <c r="K102" s="121">
        <v>0</v>
      </c>
    </row>
    <row r="103" spans="1:11" ht="12" x14ac:dyDescent="0.2">
      <c r="A103" s="117" t="s">
        <v>335</v>
      </c>
      <c r="B103" s="120">
        <v>1983</v>
      </c>
      <c r="C103" s="131"/>
      <c r="D103" s="131"/>
      <c r="E103" s="129"/>
      <c r="F103" s="131"/>
      <c r="G103" s="132"/>
      <c r="H103" s="130"/>
      <c r="I103" s="128"/>
      <c r="J103" s="128"/>
      <c r="K103" s="128"/>
    </row>
    <row r="104" spans="1:11" ht="12" x14ac:dyDescent="0.2">
      <c r="A104" s="117" t="s">
        <v>40</v>
      </c>
      <c r="B104" s="120">
        <v>1991</v>
      </c>
      <c r="C104" s="119"/>
      <c r="D104" s="119"/>
      <c r="E104" s="119"/>
      <c r="F104" s="124"/>
      <c r="G104" s="125"/>
      <c r="H104" s="121"/>
      <c r="I104" s="116"/>
      <c r="J104" s="116"/>
      <c r="K104" s="116"/>
    </row>
    <row r="105" spans="1:11" ht="12" x14ac:dyDescent="0.2">
      <c r="A105" s="117" t="s">
        <v>76</v>
      </c>
      <c r="B105" s="120">
        <v>1992</v>
      </c>
      <c r="C105" s="122"/>
      <c r="D105" s="115"/>
      <c r="E105" s="115"/>
      <c r="F105" s="115"/>
      <c r="G105" s="116"/>
      <c r="H105" s="116"/>
      <c r="I105" s="116"/>
      <c r="J105" s="116"/>
      <c r="K105" s="116"/>
    </row>
    <row r="106" spans="1:11" ht="12" x14ac:dyDescent="0.2">
      <c r="A106" s="117" t="s">
        <v>679</v>
      </c>
      <c r="B106" s="120">
        <v>1993</v>
      </c>
      <c r="C106" s="124"/>
      <c r="D106" s="124"/>
      <c r="E106" s="124"/>
      <c r="F106" s="124"/>
      <c r="G106" s="125"/>
      <c r="H106" s="125"/>
      <c r="I106" s="116"/>
      <c r="J106" s="125"/>
      <c r="K106" s="125"/>
    </row>
    <row r="107" spans="1:11" ht="12" x14ac:dyDescent="0.2">
      <c r="A107" s="117" t="s">
        <v>487</v>
      </c>
      <c r="B107" s="120">
        <v>1999</v>
      </c>
      <c r="C107" s="119"/>
      <c r="D107" s="119"/>
      <c r="E107" s="119"/>
      <c r="F107" s="119"/>
      <c r="G107" s="121"/>
      <c r="H107" s="121"/>
      <c r="I107" s="121"/>
      <c r="J107" s="121"/>
      <c r="K107" s="121"/>
    </row>
    <row r="108" spans="1:11" ht="12.75" thickBot="1" x14ac:dyDescent="0.25">
      <c r="A108" s="133" t="s">
        <v>111</v>
      </c>
      <c r="B108" s="134"/>
      <c r="C108" s="135">
        <f>SUM(C95:C107)</f>
        <v>256833</v>
      </c>
      <c r="D108" s="135">
        <f t="shared" ref="D108:K108" si="3">SUM(D95:D107)</f>
        <v>175000</v>
      </c>
      <c r="E108" s="135">
        <f t="shared" si="3"/>
        <v>0</v>
      </c>
      <c r="F108" s="135">
        <f t="shared" si="3"/>
        <v>0</v>
      </c>
      <c r="G108" s="135">
        <f t="shared" si="3"/>
        <v>0</v>
      </c>
      <c r="H108" s="135">
        <f t="shared" si="3"/>
        <v>0</v>
      </c>
      <c r="I108" s="135">
        <f t="shared" si="3"/>
        <v>0</v>
      </c>
      <c r="J108" s="135">
        <f t="shared" si="3"/>
        <v>0</v>
      </c>
      <c r="K108" s="135">
        <f t="shared" si="3"/>
        <v>0</v>
      </c>
    </row>
    <row r="109" spans="1:11" ht="13.5" thickTop="1" thickBot="1" x14ac:dyDescent="0.25">
      <c r="A109" s="136" t="s">
        <v>112</v>
      </c>
      <c r="B109" s="137" t="s">
        <v>275</v>
      </c>
      <c r="C109" s="138">
        <f t="shared" ref="C109:K109" si="4">SUM(C12,C18,C40,C63,C67,C75,C82,C93,C108)</f>
        <v>23042098</v>
      </c>
      <c r="D109" s="138">
        <f t="shared" si="4"/>
        <v>2725000</v>
      </c>
      <c r="E109" s="138">
        <f t="shared" si="4"/>
        <v>1709870</v>
      </c>
      <c r="F109" s="138">
        <f t="shared" si="4"/>
        <v>680000</v>
      </c>
      <c r="G109" s="138">
        <f t="shared" si="4"/>
        <v>703870</v>
      </c>
      <c r="H109" s="138">
        <f t="shared" si="4"/>
        <v>20000</v>
      </c>
      <c r="I109" s="138">
        <f t="shared" si="4"/>
        <v>0</v>
      </c>
      <c r="J109" s="138">
        <f t="shared" si="4"/>
        <v>220000</v>
      </c>
      <c r="K109" s="138">
        <f t="shared" si="4"/>
        <v>0</v>
      </c>
    </row>
    <row r="110" spans="1:11" ht="24.75" thickTop="1" x14ac:dyDescent="0.2">
      <c r="A110" s="139" t="s">
        <v>861</v>
      </c>
      <c r="B110" s="478"/>
      <c r="C110" s="140"/>
      <c r="D110" s="140"/>
      <c r="E110" s="140"/>
      <c r="F110" s="140"/>
      <c r="G110" s="141"/>
      <c r="H110" s="141"/>
      <c r="I110" s="141"/>
      <c r="J110" s="141"/>
      <c r="K110" s="142"/>
    </row>
    <row r="111" spans="1:11" ht="12" x14ac:dyDescent="0.2">
      <c r="A111" s="143" t="s">
        <v>75</v>
      </c>
      <c r="B111" s="144">
        <v>2100</v>
      </c>
      <c r="C111" s="129"/>
      <c r="D111" s="129"/>
      <c r="E111" s="115"/>
      <c r="F111" s="129"/>
      <c r="G111" s="130"/>
      <c r="H111" s="116"/>
      <c r="I111" s="116"/>
      <c r="J111" s="116"/>
      <c r="K111" s="116"/>
    </row>
    <row r="112" spans="1:11" ht="12" x14ac:dyDescent="0.2">
      <c r="A112" s="145" t="s">
        <v>261</v>
      </c>
      <c r="B112" s="120">
        <v>2200</v>
      </c>
      <c r="C112" s="119"/>
      <c r="D112" s="119"/>
      <c r="E112" s="115"/>
      <c r="F112" s="119"/>
      <c r="G112" s="121"/>
      <c r="H112" s="116"/>
      <c r="I112" s="116"/>
      <c r="J112" s="116"/>
      <c r="K112" s="116"/>
    </row>
    <row r="113" spans="1:11" ht="12" x14ac:dyDescent="0.2">
      <c r="A113" s="145" t="s">
        <v>13</v>
      </c>
      <c r="B113" s="120">
        <v>2300</v>
      </c>
      <c r="C113" s="119"/>
      <c r="D113" s="119"/>
      <c r="E113" s="115"/>
      <c r="F113" s="119"/>
      <c r="G113" s="121"/>
      <c r="H113" s="116"/>
      <c r="I113" s="116"/>
      <c r="J113" s="116"/>
      <c r="K113" s="116"/>
    </row>
    <row r="114" spans="1:11" ht="23.25" thickBot="1" x14ac:dyDescent="0.25">
      <c r="A114" s="146" t="s">
        <v>388</v>
      </c>
      <c r="B114" s="147" t="s">
        <v>123</v>
      </c>
      <c r="C114" s="135">
        <f>SUM(C111:C113)</f>
        <v>0</v>
      </c>
      <c r="D114" s="135">
        <f>SUM(D111:D113)</f>
        <v>0</v>
      </c>
      <c r="E114" s="115"/>
      <c r="F114" s="135">
        <f>SUM(F111:F113)</f>
        <v>0</v>
      </c>
      <c r="G114" s="135">
        <f>SUM(G111:G113)</f>
        <v>0</v>
      </c>
      <c r="H114" s="116"/>
      <c r="I114" s="116"/>
      <c r="J114" s="116"/>
      <c r="K114" s="116"/>
    </row>
    <row r="115" spans="1:11" ht="16.7" customHeight="1" thickTop="1" x14ac:dyDescent="0.2">
      <c r="A115" s="148" t="s">
        <v>724</v>
      </c>
      <c r="B115" s="149"/>
      <c r="C115" s="150"/>
      <c r="D115" s="151"/>
      <c r="E115" s="152"/>
      <c r="F115" s="151"/>
      <c r="G115" s="153"/>
      <c r="H115" s="154"/>
      <c r="I115" s="154"/>
      <c r="J115" s="154"/>
      <c r="K115" s="155"/>
    </row>
    <row r="116" spans="1:11" ht="16.5" customHeight="1" x14ac:dyDescent="0.2">
      <c r="A116" s="156" t="s">
        <v>726</v>
      </c>
      <c r="B116" s="157"/>
      <c r="C116" s="115"/>
      <c r="D116" s="115"/>
      <c r="E116" s="115"/>
      <c r="F116" s="115"/>
      <c r="G116" s="116"/>
      <c r="H116" s="116"/>
      <c r="I116" s="116"/>
      <c r="J116" s="116"/>
      <c r="K116" s="116"/>
    </row>
    <row r="117" spans="1:11" ht="12" x14ac:dyDescent="0.2">
      <c r="A117" s="145" t="s">
        <v>749</v>
      </c>
      <c r="B117" s="120">
        <v>3001</v>
      </c>
      <c r="C117" s="119">
        <v>716086</v>
      </c>
      <c r="D117" s="119"/>
      <c r="E117" s="119"/>
      <c r="F117" s="119"/>
      <c r="G117" s="121"/>
      <c r="H117" s="121"/>
      <c r="I117" s="116"/>
      <c r="J117" s="121"/>
      <c r="K117" s="121"/>
    </row>
    <row r="118" spans="1:11" ht="12" x14ac:dyDescent="0.2">
      <c r="A118" s="158" t="s">
        <v>41</v>
      </c>
      <c r="B118" s="118">
        <v>3005</v>
      </c>
      <c r="C118" s="119"/>
      <c r="D118" s="119"/>
      <c r="E118" s="119"/>
      <c r="F118" s="119"/>
      <c r="G118" s="121"/>
      <c r="H118" s="121"/>
      <c r="I118" s="116"/>
      <c r="J118" s="121"/>
      <c r="K118" s="121"/>
    </row>
    <row r="119" spans="1:11" s="1707" customFormat="1" ht="12" x14ac:dyDescent="0.2">
      <c r="A119" s="1705" t="s">
        <v>754</v>
      </c>
      <c r="B119" s="1706" t="s">
        <v>755</v>
      </c>
      <c r="C119" s="124"/>
      <c r="D119" s="124"/>
      <c r="E119" s="124"/>
      <c r="F119" s="124"/>
      <c r="G119" s="125"/>
      <c r="H119" s="125"/>
      <c r="I119" s="116"/>
      <c r="J119" s="125"/>
      <c r="K119" s="125"/>
    </row>
    <row r="120" spans="1:11" ht="22.5" x14ac:dyDescent="0.2">
      <c r="A120" s="159" t="s">
        <v>862</v>
      </c>
      <c r="B120" s="160">
        <v>3099</v>
      </c>
      <c r="C120" s="161"/>
      <c r="D120" s="161"/>
      <c r="E120" s="161"/>
      <c r="F120" s="161"/>
      <c r="G120" s="162"/>
      <c r="H120" s="162"/>
      <c r="I120" s="163"/>
      <c r="J120" s="162"/>
      <c r="K120" s="162"/>
    </row>
    <row r="121" spans="1:11" ht="12.75" thickBot="1" x14ac:dyDescent="0.25">
      <c r="A121" s="164" t="s">
        <v>113</v>
      </c>
      <c r="B121" s="165"/>
      <c r="C121" s="166">
        <f t="shared" ref="C121:H121" si="5">SUM(C117:C120)</f>
        <v>716086</v>
      </c>
      <c r="D121" s="166">
        <f t="shared" si="5"/>
        <v>0</v>
      </c>
      <c r="E121" s="166">
        <f t="shared" si="5"/>
        <v>0</v>
      </c>
      <c r="F121" s="166">
        <f t="shared" si="5"/>
        <v>0</v>
      </c>
      <c r="G121" s="166">
        <f t="shared" si="5"/>
        <v>0</v>
      </c>
      <c r="H121" s="166">
        <f t="shared" si="5"/>
        <v>0</v>
      </c>
      <c r="I121" s="163"/>
      <c r="J121" s="166">
        <f>SUM(J117:J120)</f>
        <v>0</v>
      </c>
      <c r="K121" s="166">
        <f>SUM(K117:K120)</f>
        <v>0</v>
      </c>
    </row>
    <row r="122" spans="1:11" ht="15.75" customHeight="1" thickTop="1" x14ac:dyDescent="0.2">
      <c r="A122" s="167" t="s">
        <v>725</v>
      </c>
      <c r="B122" s="168"/>
      <c r="C122" s="169"/>
      <c r="D122" s="169"/>
      <c r="E122" s="170"/>
      <c r="F122" s="169"/>
      <c r="G122" s="163"/>
      <c r="H122" s="163"/>
      <c r="I122" s="163"/>
      <c r="J122" s="163"/>
      <c r="K122" s="163"/>
    </row>
    <row r="123" spans="1:11" ht="12" x14ac:dyDescent="0.2">
      <c r="A123" s="470" t="s">
        <v>533</v>
      </c>
      <c r="B123" s="171"/>
      <c r="C123" s="169"/>
      <c r="D123" s="169"/>
      <c r="E123" s="170"/>
      <c r="F123" s="169"/>
      <c r="G123" s="163"/>
      <c r="H123" s="163"/>
      <c r="I123" s="163"/>
      <c r="J123" s="163"/>
      <c r="K123" s="163"/>
    </row>
    <row r="124" spans="1:11" ht="12" x14ac:dyDescent="0.2">
      <c r="A124" s="172" t="s">
        <v>77</v>
      </c>
      <c r="B124" s="173">
        <v>3100</v>
      </c>
      <c r="C124" s="161">
        <v>15000</v>
      </c>
      <c r="D124" s="170"/>
      <c r="E124" s="170"/>
      <c r="F124" s="161"/>
      <c r="G124" s="163"/>
      <c r="H124" s="163"/>
      <c r="I124" s="163"/>
      <c r="J124" s="163"/>
      <c r="K124" s="163"/>
    </row>
    <row r="125" spans="1:11" ht="12" x14ac:dyDescent="0.2">
      <c r="A125" s="172" t="s">
        <v>682</v>
      </c>
      <c r="B125" s="174">
        <v>3105</v>
      </c>
      <c r="C125" s="161"/>
      <c r="D125" s="169"/>
      <c r="E125" s="170"/>
      <c r="F125" s="161"/>
      <c r="G125" s="163"/>
      <c r="H125" s="163"/>
      <c r="I125" s="163"/>
      <c r="J125" s="163"/>
      <c r="K125" s="163"/>
    </row>
    <row r="126" spans="1:11" ht="12" x14ac:dyDescent="0.2">
      <c r="A126" s="172" t="s">
        <v>79</v>
      </c>
      <c r="B126" s="174">
        <v>3110</v>
      </c>
      <c r="C126" s="161"/>
      <c r="D126" s="161"/>
      <c r="E126" s="170"/>
      <c r="F126" s="161"/>
      <c r="G126" s="163"/>
      <c r="H126" s="163"/>
      <c r="I126" s="163"/>
      <c r="J126" s="163"/>
      <c r="K126" s="163"/>
    </row>
    <row r="127" spans="1:11" ht="12" x14ac:dyDescent="0.2">
      <c r="A127" s="172" t="s">
        <v>80</v>
      </c>
      <c r="B127" s="174">
        <v>3120</v>
      </c>
      <c r="C127" s="161"/>
      <c r="D127" s="169"/>
      <c r="E127" s="170"/>
      <c r="F127" s="161"/>
      <c r="G127" s="163"/>
      <c r="H127" s="163"/>
      <c r="I127" s="163"/>
      <c r="J127" s="163"/>
      <c r="K127" s="163"/>
    </row>
    <row r="128" spans="1:11" ht="12" x14ac:dyDescent="0.2">
      <c r="A128" s="172" t="s">
        <v>683</v>
      </c>
      <c r="B128" s="174">
        <v>3130</v>
      </c>
      <c r="C128" s="161"/>
      <c r="D128" s="169"/>
      <c r="E128" s="170"/>
      <c r="F128" s="161"/>
      <c r="G128" s="163"/>
      <c r="H128" s="163"/>
      <c r="I128" s="163"/>
      <c r="J128" s="163"/>
      <c r="K128" s="163"/>
    </row>
    <row r="129" spans="1:11" ht="12" x14ac:dyDescent="0.2">
      <c r="A129" s="172" t="s">
        <v>81</v>
      </c>
      <c r="B129" s="174">
        <v>3145</v>
      </c>
      <c r="C129" s="161"/>
      <c r="D129" s="169"/>
      <c r="E129" s="170"/>
      <c r="F129" s="161"/>
      <c r="G129" s="163"/>
      <c r="H129" s="163"/>
      <c r="I129" s="163"/>
      <c r="J129" s="163"/>
      <c r="K129" s="163"/>
    </row>
    <row r="130" spans="1:11" ht="12" x14ac:dyDescent="0.2">
      <c r="A130" s="172" t="s">
        <v>342</v>
      </c>
      <c r="B130" s="174">
        <v>3199</v>
      </c>
      <c r="C130" s="161"/>
      <c r="D130" s="161"/>
      <c r="E130" s="170"/>
      <c r="F130" s="161"/>
      <c r="G130" s="163"/>
      <c r="H130" s="163"/>
      <c r="I130" s="163"/>
      <c r="J130" s="163"/>
      <c r="K130" s="163"/>
    </row>
    <row r="131" spans="1:11" ht="12.75" thickBot="1" x14ac:dyDescent="0.25">
      <c r="A131" s="164" t="s">
        <v>114</v>
      </c>
      <c r="B131" s="175"/>
      <c r="C131" s="166">
        <f>SUM(C124:C130)</f>
        <v>15000</v>
      </c>
      <c r="D131" s="166">
        <f>SUM(D124:D130)</f>
        <v>0</v>
      </c>
      <c r="E131" s="169"/>
      <c r="F131" s="166">
        <f>SUM(F124:F130)</f>
        <v>0</v>
      </c>
      <c r="G131" s="163"/>
      <c r="H131" s="163"/>
      <c r="I131" s="163"/>
      <c r="J131" s="163"/>
      <c r="K131" s="163"/>
    </row>
    <row r="132" spans="1:11" ht="15.75" customHeight="1" thickTop="1" x14ac:dyDescent="0.2">
      <c r="A132" s="471" t="s">
        <v>443</v>
      </c>
      <c r="B132" s="176"/>
      <c r="C132" s="177"/>
      <c r="D132" s="177"/>
      <c r="E132" s="169"/>
      <c r="F132" s="169"/>
      <c r="G132" s="163"/>
      <c r="H132" s="163"/>
      <c r="I132" s="163"/>
      <c r="J132" s="163"/>
      <c r="K132" s="163"/>
    </row>
    <row r="133" spans="1:11" ht="12" x14ac:dyDescent="0.2">
      <c r="A133" s="178" t="s">
        <v>42</v>
      </c>
      <c r="B133" s="179">
        <v>3200</v>
      </c>
      <c r="C133" s="180"/>
      <c r="D133" s="180"/>
      <c r="E133" s="181"/>
      <c r="F133" s="181"/>
      <c r="G133" s="182"/>
      <c r="H133" s="183"/>
      <c r="I133" s="183"/>
      <c r="J133" s="183"/>
      <c r="K133" s="183"/>
    </row>
    <row r="134" spans="1:11" ht="12" x14ac:dyDescent="0.2">
      <c r="A134" s="178" t="s">
        <v>43</v>
      </c>
      <c r="B134" s="179">
        <v>3220</v>
      </c>
      <c r="C134" s="184"/>
      <c r="D134" s="184"/>
      <c r="E134" s="181"/>
      <c r="F134" s="181"/>
      <c r="G134" s="182"/>
      <c r="H134" s="183"/>
      <c r="I134" s="183"/>
      <c r="J134" s="183"/>
      <c r="K134" s="183"/>
    </row>
    <row r="135" spans="1:11" ht="12" x14ac:dyDescent="0.2">
      <c r="A135" s="178" t="s">
        <v>375</v>
      </c>
      <c r="B135" s="179">
        <v>3225</v>
      </c>
      <c r="C135" s="184"/>
      <c r="D135" s="184"/>
      <c r="E135" s="181"/>
      <c r="F135" s="181"/>
      <c r="G135" s="185"/>
      <c r="H135" s="183"/>
      <c r="I135" s="183"/>
      <c r="J135" s="183"/>
      <c r="K135" s="183"/>
    </row>
    <row r="136" spans="1:11" ht="12" x14ac:dyDescent="0.2">
      <c r="A136" s="178" t="s">
        <v>376</v>
      </c>
      <c r="B136" s="179">
        <v>3235</v>
      </c>
      <c r="C136" s="184"/>
      <c r="D136" s="184"/>
      <c r="E136" s="181"/>
      <c r="F136" s="181"/>
      <c r="G136" s="184"/>
      <c r="H136" s="183"/>
      <c r="I136" s="183"/>
      <c r="J136" s="183"/>
      <c r="K136" s="183"/>
    </row>
    <row r="137" spans="1:11" ht="12" x14ac:dyDescent="0.2">
      <c r="A137" s="186" t="s">
        <v>377</v>
      </c>
      <c r="B137" s="179">
        <v>3240</v>
      </c>
      <c r="C137" s="184"/>
      <c r="D137" s="184"/>
      <c r="E137" s="181"/>
      <c r="F137" s="181"/>
      <c r="G137" s="185"/>
      <c r="H137" s="183"/>
      <c r="I137" s="183"/>
      <c r="J137" s="183"/>
      <c r="K137" s="183"/>
    </row>
    <row r="138" spans="1:11" ht="12" x14ac:dyDescent="0.2">
      <c r="A138" s="178" t="s">
        <v>378</v>
      </c>
      <c r="B138" s="179">
        <v>3270</v>
      </c>
      <c r="C138" s="184"/>
      <c r="D138" s="184"/>
      <c r="E138" s="181"/>
      <c r="F138" s="181"/>
      <c r="G138" s="184"/>
      <c r="H138" s="183"/>
      <c r="I138" s="183"/>
      <c r="J138" s="183"/>
      <c r="K138" s="183"/>
    </row>
    <row r="139" spans="1:11" ht="12" x14ac:dyDescent="0.2">
      <c r="A139" s="178" t="s">
        <v>402</v>
      </c>
      <c r="B139" s="179">
        <v>3299</v>
      </c>
      <c r="C139" s="184"/>
      <c r="D139" s="184"/>
      <c r="E139" s="181"/>
      <c r="F139" s="181"/>
      <c r="G139" s="185"/>
      <c r="H139" s="183"/>
      <c r="I139" s="183"/>
      <c r="J139" s="183"/>
      <c r="K139" s="183"/>
    </row>
    <row r="140" spans="1:11" ht="12.75" thickBot="1" x14ac:dyDescent="0.25">
      <c r="A140" s="187" t="s">
        <v>115</v>
      </c>
      <c r="B140" s="188"/>
      <c r="C140" s="189">
        <f>SUM(C133:C139)</f>
        <v>0</v>
      </c>
      <c r="D140" s="189">
        <f>SUM(D133:D139)</f>
        <v>0</v>
      </c>
      <c r="E140" s="181"/>
      <c r="F140" s="181"/>
      <c r="G140" s="189">
        <f>SUM(G133:G139)</f>
        <v>0</v>
      </c>
      <c r="H140" s="183"/>
      <c r="I140" s="183"/>
      <c r="J140" s="183"/>
      <c r="K140" s="183"/>
    </row>
    <row r="141" spans="1:11" ht="15.75" customHeight="1" thickTop="1" x14ac:dyDescent="0.2">
      <c r="A141" s="471" t="s">
        <v>534</v>
      </c>
      <c r="B141" s="190"/>
      <c r="C141" s="191"/>
      <c r="D141" s="192"/>
      <c r="E141" s="181"/>
      <c r="F141" s="181"/>
      <c r="G141" s="191"/>
      <c r="H141" s="183"/>
      <c r="I141" s="183"/>
      <c r="J141" s="183"/>
      <c r="K141" s="183"/>
    </row>
    <row r="142" spans="1:11" ht="12" x14ac:dyDescent="0.2">
      <c r="A142" s="178" t="s">
        <v>14</v>
      </c>
      <c r="B142" s="179">
        <v>3305</v>
      </c>
      <c r="C142" s="180"/>
      <c r="D142" s="181"/>
      <c r="E142" s="181"/>
      <c r="F142" s="181"/>
      <c r="G142" s="193"/>
      <c r="H142" s="183"/>
      <c r="I142" s="183"/>
      <c r="J142" s="183"/>
      <c r="K142" s="183"/>
    </row>
    <row r="143" spans="1:11" ht="12" x14ac:dyDescent="0.2">
      <c r="A143" s="178" t="s">
        <v>391</v>
      </c>
      <c r="B143" s="179">
        <v>3310</v>
      </c>
      <c r="C143" s="184"/>
      <c r="D143" s="181"/>
      <c r="E143" s="181"/>
      <c r="F143" s="181"/>
      <c r="G143" s="194"/>
      <c r="H143" s="183"/>
      <c r="I143" s="183"/>
      <c r="J143" s="183"/>
      <c r="K143" s="183"/>
    </row>
    <row r="144" spans="1:11" ht="12.75" thickBot="1" x14ac:dyDescent="0.25">
      <c r="A144" s="187" t="s">
        <v>116</v>
      </c>
      <c r="B144" s="195"/>
      <c r="C144" s="196">
        <f>SUM(C142:C143)</f>
        <v>0</v>
      </c>
      <c r="D144" s="181"/>
      <c r="E144" s="181"/>
      <c r="F144" s="181"/>
      <c r="G144" s="189">
        <f>SUM(G142:G143)</f>
        <v>0</v>
      </c>
      <c r="H144" s="183"/>
      <c r="I144" s="183"/>
      <c r="J144" s="183"/>
      <c r="K144" s="183"/>
    </row>
    <row r="145" spans="1:11" ht="13.5" thickTop="1" thickBot="1" x14ac:dyDescent="0.25">
      <c r="A145" s="197" t="s">
        <v>134</v>
      </c>
      <c r="B145" s="198">
        <v>3360</v>
      </c>
      <c r="C145" s="199"/>
      <c r="D145" s="181"/>
      <c r="E145" s="181"/>
      <c r="F145" s="181"/>
      <c r="G145" s="183"/>
      <c r="H145" s="183"/>
      <c r="I145" s="183"/>
      <c r="J145" s="183"/>
      <c r="K145" s="183"/>
    </row>
    <row r="146" spans="1:11" ht="13.5" thickTop="1" thickBot="1" x14ac:dyDescent="0.25">
      <c r="A146" s="200" t="s">
        <v>407</v>
      </c>
      <c r="B146" s="201">
        <v>3365</v>
      </c>
      <c r="C146" s="199"/>
      <c r="D146" s="202"/>
      <c r="E146" s="181"/>
      <c r="F146" s="181"/>
      <c r="G146" s="203"/>
      <c r="H146" s="183"/>
      <c r="I146" s="183"/>
      <c r="J146" s="183"/>
      <c r="K146" s="183"/>
    </row>
    <row r="147" spans="1:11" ht="13.5" thickTop="1" thickBot="1" x14ac:dyDescent="0.25">
      <c r="A147" s="204" t="s">
        <v>135</v>
      </c>
      <c r="B147" s="179">
        <v>3370</v>
      </c>
      <c r="C147" s="199"/>
      <c r="D147" s="199"/>
      <c r="E147" s="181"/>
      <c r="F147" s="181"/>
      <c r="G147" s="183"/>
      <c r="H147" s="183"/>
      <c r="I147" s="183"/>
      <c r="J147" s="183"/>
      <c r="K147" s="183"/>
    </row>
    <row r="148" spans="1:11" ht="13.5" thickTop="1" thickBot="1" x14ac:dyDescent="0.25">
      <c r="A148" s="205" t="s">
        <v>15</v>
      </c>
      <c r="B148" s="206">
        <v>3410</v>
      </c>
      <c r="C148" s="207"/>
      <c r="D148" s="207"/>
      <c r="E148" s="208"/>
      <c r="F148" s="208"/>
      <c r="G148" s="208"/>
      <c r="H148" s="209"/>
      <c r="I148" s="209"/>
      <c r="J148" s="209"/>
      <c r="K148" s="209"/>
    </row>
    <row r="149" spans="1:11" ht="13.5" thickTop="1" thickBot="1" x14ac:dyDescent="0.25">
      <c r="A149" s="205" t="s">
        <v>16</v>
      </c>
      <c r="B149" s="201">
        <v>3499</v>
      </c>
      <c r="C149" s="210"/>
      <c r="D149" s="210"/>
      <c r="E149" s="211"/>
      <c r="F149" s="212"/>
      <c r="G149" s="213"/>
      <c r="H149" s="214"/>
      <c r="I149" s="214"/>
      <c r="J149" s="214"/>
      <c r="K149" s="214"/>
    </row>
    <row r="150" spans="1:11" ht="15.75" customHeight="1" thickTop="1" x14ac:dyDescent="0.2">
      <c r="A150" s="472" t="s">
        <v>535</v>
      </c>
      <c r="B150" s="215"/>
      <c r="C150" s="216"/>
      <c r="D150" s="216"/>
      <c r="E150" s="217"/>
      <c r="F150" s="216"/>
      <c r="G150" s="218"/>
      <c r="H150" s="218"/>
      <c r="I150" s="218"/>
      <c r="J150" s="218"/>
      <c r="K150" s="218"/>
    </row>
    <row r="151" spans="1:11" ht="12" x14ac:dyDescent="0.2">
      <c r="A151" s="205" t="s">
        <v>684</v>
      </c>
      <c r="B151" s="219">
        <v>3500</v>
      </c>
      <c r="C151" s="220"/>
      <c r="D151" s="220"/>
      <c r="E151" s="217"/>
      <c r="F151" s="220"/>
      <c r="G151" s="221"/>
      <c r="H151" s="218"/>
      <c r="I151" s="218"/>
      <c r="J151" s="218"/>
      <c r="K151" s="218"/>
    </row>
    <row r="152" spans="1:11" ht="12" x14ac:dyDescent="0.2">
      <c r="A152" s="205" t="s">
        <v>475</v>
      </c>
      <c r="B152" s="206">
        <v>3510</v>
      </c>
      <c r="C152" s="222"/>
      <c r="D152" s="222"/>
      <c r="E152" s="217"/>
      <c r="F152" s="222">
        <v>150000</v>
      </c>
      <c r="G152" s="221"/>
      <c r="H152" s="218"/>
      <c r="I152" s="218"/>
      <c r="J152" s="218"/>
      <c r="K152" s="218"/>
    </row>
    <row r="153" spans="1:11" ht="12" x14ac:dyDescent="0.2">
      <c r="A153" s="205" t="s">
        <v>483</v>
      </c>
      <c r="B153" s="206">
        <v>3599</v>
      </c>
      <c r="C153" s="222"/>
      <c r="D153" s="222"/>
      <c r="E153" s="217"/>
      <c r="F153" s="222"/>
      <c r="G153" s="221"/>
      <c r="H153" s="218"/>
      <c r="I153" s="218"/>
      <c r="J153" s="218"/>
      <c r="K153" s="218"/>
    </row>
    <row r="154" spans="1:11" ht="12.75" thickBot="1" x14ac:dyDescent="0.25">
      <c r="A154" s="223" t="s">
        <v>124</v>
      </c>
      <c r="B154" s="224"/>
      <c r="C154" s="225">
        <f>SUM(C151:C153)</f>
        <v>0</v>
      </c>
      <c r="D154" s="225">
        <f>SUM(D151:D153)</f>
        <v>0</v>
      </c>
      <c r="E154" s="217"/>
      <c r="F154" s="225">
        <f>SUM(F151:F153)</f>
        <v>150000</v>
      </c>
      <c r="G154" s="225">
        <f>SUM(G151:G153)</f>
        <v>0</v>
      </c>
      <c r="H154" s="218"/>
      <c r="I154" s="218"/>
      <c r="J154" s="218"/>
      <c r="K154" s="218"/>
    </row>
    <row r="155" spans="1:11" ht="13.5" thickTop="1" thickBot="1" x14ac:dyDescent="0.25">
      <c r="A155" s="226" t="s">
        <v>422</v>
      </c>
      <c r="B155" s="227">
        <v>3610</v>
      </c>
      <c r="C155" s="220"/>
      <c r="D155" s="217"/>
      <c r="E155" s="217"/>
      <c r="F155" s="217"/>
      <c r="G155" s="218"/>
      <c r="H155" s="218"/>
      <c r="I155" s="218"/>
      <c r="J155" s="218"/>
      <c r="K155" s="218"/>
    </row>
    <row r="156" spans="1:11" ht="13.5" thickTop="1" thickBot="1" x14ac:dyDescent="0.25">
      <c r="A156" s="228" t="s">
        <v>260</v>
      </c>
      <c r="B156" s="201">
        <v>3660</v>
      </c>
      <c r="C156" s="207"/>
      <c r="D156" s="208"/>
      <c r="E156" s="217"/>
      <c r="F156" s="208"/>
      <c r="G156" s="209"/>
      <c r="H156" s="218"/>
      <c r="I156" s="218"/>
      <c r="J156" s="218"/>
      <c r="K156" s="218"/>
    </row>
    <row r="157" spans="1:11" ht="13.5" thickTop="1" thickBot="1" x14ac:dyDescent="0.25">
      <c r="A157" s="229" t="s">
        <v>423</v>
      </c>
      <c r="B157" s="201">
        <v>3695</v>
      </c>
      <c r="C157" s="230"/>
      <c r="D157" s="231"/>
      <c r="E157" s="231"/>
      <c r="F157" s="230"/>
      <c r="G157" s="232"/>
      <c r="H157" s="233"/>
      <c r="I157" s="233"/>
      <c r="J157" s="233"/>
      <c r="K157" s="233"/>
    </row>
    <row r="158" spans="1:11" ht="13.5" thickTop="1" thickBot="1" x14ac:dyDescent="0.25">
      <c r="A158" s="234" t="s">
        <v>424</v>
      </c>
      <c r="B158" s="235">
        <v>3705</v>
      </c>
      <c r="C158" s="230"/>
      <c r="D158" s="236"/>
      <c r="E158" s="231"/>
      <c r="F158" s="230"/>
      <c r="G158" s="232"/>
      <c r="H158" s="233"/>
      <c r="I158" s="233"/>
      <c r="J158" s="233"/>
      <c r="K158" s="233"/>
    </row>
    <row r="159" spans="1:11" ht="13.5" thickTop="1" thickBot="1" x14ac:dyDescent="0.25">
      <c r="A159" s="234" t="s">
        <v>459</v>
      </c>
      <c r="B159" s="235">
        <v>3766</v>
      </c>
      <c r="C159" s="230"/>
      <c r="D159" s="236"/>
      <c r="E159" s="231"/>
      <c r="F159" s="230"/>
      <c r="G159" s="237"/>
      <c r="H159" s="233"/>
      <c r="I159" s="233"/>
      <c r="J159" s="233"/>
      <c r="K159" s="233"/>
    </row>
    <row r="160" spans="1:11" ht="13.5" thickTop="1" thickBot="1" x14ac:dyDescent="0.25">
      <c r="A160" s="234" t="s">
        <v>70</v>
      </c>
      <c r="B160" s="235">
        <v>3767</v>
      </c>
      <c r="C160" s="230"/>
      <c r="D160" s="230"/>
      <c r="E160" s="231"/>
      <c r="F160" s="230"/>
      <c r="G160" s="237"/>
      <c r="H160" s="233"/>
      <c r="I160" s="233"/>
      <c r="J160" s="233"/>
      <c r="K160" s="233"/>
    </row>
    <row r="161" spans="1:11" ht="13.5" thickTop="1" thickBot="1" x14ac:dyDescent="0.25">
      <c r="A161" s="234" t="s">
        <v>126</v>
      </c>
      <c r="B161" s="235">
        <v>3775</v>
      </c>
      <c r="C161" s="230"/>
      <c r="D161" s="230"/>
      <c r="E161" s="236"/>
      <c r="F161" s="230"/>
      <c r="G161" s="237"/>
      <c r="H161" s="238"/>
      <c r="I161" s="233"/>
      <c r="J161" s="233"/>
      <c r="K161" s="238"/>
    </row>
    <row r="162" spans="1:11" ht="13.5" thickTop="1" thickBot="1" x14ac:dyDescent="0.25">
      <c r="A162" s="234" t="s">
        <v>685</v>
      </c>
      <c r="B162" s="235">
        <v>3780</v>
      </c>
      <c r="C162" s="230"/>
      <c r="D162" s="230"/>
      <c r="E162" s="230"/>
      <c r="F162" s="230"/>
      <c r="G162" s="230"/>
      <c r="H162" s="230"/>
      <c r="I162" s="233"/>
      <c r="J162" s="233"/>
      <c r="K162" s="230"/>
    </row>
    <row r="163" spans="1:11" ht="13.5" thickTop="1" thickBot="1" x14ac:dyDescent="0.25">
      <c r="A163" s="239" t="s">
        <v>71</v>
      </c>
      <c r="B163" s="240">
        <v>3815</v>
      </c>
      <c r="C163" s="241"/>
      <c r="D163" s="242"/>
      <c r="E163" s="242"/>
      <c r="F163" s="241"/>
      <c r="G163" s="243"/>
      <c r="H163" s="243"/>
      <c r="I163" s="243"/>
      <c r="J163" s="243"/>
      <c r="K163" s="243"/>
    </row>
    <row r="164" spans="1:11" ht="13.5" thickTop="1" thickBot="1" x14ac:dyDescent="0.25">
      <c r="A164" s="239" t="s">
        <v>390</v>
      </c>
      <c r="B164" s="244">
        <v>3825</v>
      </c>
      <c r="C164" s="241"/>
      <c r="D164" s="242"/>
      <c r="E164" s="242"/>
      <c r="F164" s="241"/>
      <c r="G164" s="243"/>
      <c r="H164" s="243"/>
      <c r="I164" s="243"/>
      <c r="J164" s="243"/>
      <c r="K164" s="243"/>
    </row>
    <row r="165" spans="1:11" ht="13.5" thickTop="1" thickBot="1" x14ac:dyDescent="0.25">
      <c r="A165" s="245" t="s">
        <v>44</v>
      </c>
      <c r="B165" s="240">
        <v>3920</v>
      </c>
      <c r="C165" s="242"/>
      <c r="D165" s="246"/>
      <c r="E165" s="243"/>
      <c r="F165" s="243"/>
      <c r="G165" s="243"/>
      <c r="H165" s="246"/>
      <c r="I165" s="243"/>
      <c r="J165" s="243"/>
      <c r="K165" s="231"/>
    </row>
    <row r="166" spans="1:11" ht="13.5" thickTop="1" thickBot="1" x14ac:dyDescent="0.25">
      <c r="A166" s="239" t="s">
        <v>17</v>
      </c>
      <c r="B166" s="240">
        <v>3925</v>
      </c>
      <c r="C166" s="231"/>
      <c r="D166" s="241"/>
      <c r="E166" s="231"/>
      <c r="F166" s="231"/>
      <c r="G166" s="243"/>
      <c r="H166" s="247"/>
      <c r="I166" s="243"/>
      <c r="J166" s="243"/>
      <c r="K166" s="246"/>
    </row>
    <row r="167" spans="1:11" ht="13.5" thickTop="1" thickBot="1" x14ac:dyDescent="0.25">
      <c r="A167" s="245" t="s">
        <v>442</v>
      </c>
      <c r="B167" s="248">
        <v>3999</v>
      </c>
      <c r="C167" s="236"/>
      <c r="D167" s="249"/>
      <c r="E167" s="236"/>
      <c r="F167" s="236"/>
      <c r="G167" s="250"/>
      <c r="H167" s="251"/>
      <c r="I167" s="252"/>
      <c r="J167" s="250"/>
      <c r="K167" s="251"/>
    </row>
    <row r="168" spans="1:11" ht="13.5" thickTop="1" thickBot="1" x14ac:dyDescent="0.25">
      <c r="A168" s="253" t="s">
        <v>117</v>
      </c>
      <c r="B168" s="479"/>
      <c r="C168" s="254">
        <f t="shared" ref="C168:K168" si="6">SUM(C131,C140,C144:C149,C154:C167)</f>
        <v>15000</v>
      </c>
      <c r="D168" s="254">
        <f t="shared" si="6"/>
        <v>0</v>
      </c>
      <c r="E168" s="254">
        <f t="shared" si="6"/>
        <v>0</v>
      </c>
      <c r="F168" s="254">
        <f t="shared" si="6"/>
        <v>150000</v>
      </c>
      <c r="G168" s="254">
        <f t="shared" si="6"/>
        <v>0</v>
      </c>
      <c r="H168" s="254">
        <f t="shared" si="6"/>
        <v>0</v>
      </c>
      <c r="I168" s="254">
        <f t="shared" si="6"/>
        <v>0</v>
      </c>
      <c r="J168" s="254">
        <f t="shared" si="6"/>
        <v>0</v>
      </c>
      <c r="K168" s="254">
        <f t="shared" si="6"/>
        <v>0</v>
      </c>
    </row>
    <row r="169" spans="1:11" ht="13.5" thickTop="1" thickBot="1" x14ac:dyDescent="0.25">
      <c r="A169" s="255" t="s">
        <v>518</v>
      </c>
      <c r="B169" s="256">
        <v>3000</v>
      </c>
      <c r="C169" s="257">
        <f t="shared" ref="C169:K169" si="7">SUM(C121,C168)</f>
        <v>731086</v>
      </c>
      <c r="D169" s="257">
        <f t="shared" si="7"/>
        <v>0</v>
      </c>
      <c r="E169" s="257">
        <f t="shared" si="7"/>
        <v>0</v>
      </c>
      <c r="F169" s="257">
        <f t="shared" si="7"/>
        <v>150000</v>
      </c>
      <c r="G169" s="257">
        <f t="shared" si="7"/>
        <v>0</v>
      </c>
      <c r="H169" s="257">
        <f t="shared" si="7"/>
        <v>0</v>
      </c>
      <c r="I169" s="257">
        <f t="shared" si="7"/>
        <v>0</v>
      </c>
      <c r="J169" s="257">
        <f t="shared" si="7"/>
        <v>0</v>
      </c>
      <c r="K169" s="257">
        <f t="shared" si="7"/>
        <v>0</v>
      </c>
    </row>
    <row r="170" spans="1:11" ht="16.7" customHeight="1" thickTop="1" x14ac:dyDescent="0.2">
      <c r="A170" s="258" t="s">
        <v>727</v>
      </c>
      <c r="B170" s="480"/>
      <c r="C170" s="259"/>
      <c r="D170" s="259"/>
      <c r="E170" s="259"/>
      <c r="F170" s="259"/>
      <c r="G170" s="260"/>
      <c r="H170" s="260"/>
      <c r="I170" s="260"/>
      <c r="J170" s="260"/>
      <c r="K170" s="261"/>
    </row>
    <row r="171" spans="1:11" ht="24" customHeight="1" x14ac:dyDescent="0.2">
      <c r="A171" s="1797" t="s">
        <v>863</v>
      </c>
      <c r="B171" s="1798"/>
      <c r="C171" s="262"/>
      <c r="D171" s="263"/>
      <c r="E171" s="263"/>
      <c r="F171" s="263"/>
      <c r="G171" s="264"/>
      <c r="H171" s="264"/>
      <c r="I171" s="264"/>
      <c r="J171" s="264"/>
      <c r="K171" s="265"/>
    </row>
    <row r="172" spans="1:11" ht="12" x14ac:dyDescent="0.2">
      <c r="A172" s="266" t="s">
        <v>278</v>
      </c>
      <c r="B172" s="267">
        <v>4001</v>
      </c>
      <c r="C172" s="268"/>
      <c r="D172" s="268"/>
      <c r="E172" s="269"/>
      <c r="F172" s="268"/>
      <c r="G172" s="270"/>
      <c r="H172" s="270"/>
      <c r="I172" s="270"/>
      <c r="J172" s="270"/>
      <c r="K172" s="270"/>
    </row>
    <row r="173" spans="1:11" ht="22.5" x14ac:dyDescent="0.2">
      <c r="A173" s="271" t="s">
        <v>519</v>
      </c>
      <c r="B173" s="272">
        <v>4009</v>
      </c>
      <c r="C173" s="268"/>
      <c r="D173" s="268"/>
      <c r="E173" s="269"/>
      <c r="F173" s="268"/>
      <c r="G173" s="270"/>
      <c r="H173" s="270"/>
      <c r="I173" s="270"/>
      <c r="J173" s="270"/>
      <c r="K173" s="270"/>
    </row>
    <row r="174" spans="1:11" ht="13.5" thickBot="1" x14ac:dyDescent="0.25">
      <c r="A174" s="1799" t="s">
        <v>392</v>
      </c>
      <c r="B174" s="1800"/>
      <c r="C174" s="273">
        <f>SUM(C172:C173)</f>
        <v>0</v>
      </c>
      <c r="D174" s="273">
        <f t="shared" ref="D174:K174" si="8">SUM(D172:D173)</f>
        <v>0</v>
      </c>
      <c r="E174" s="273">
        <f t="shared" si="8"/>
        <v>0</v>
      </c>
      <c r="F174" s="273">
        <f t="shared" si="8"/>
        <v>0</v>
      </c>
      <c r="G174" s="273">
        <f t="shared" si="8"/>
        <v>0</v>
      </c>
      <c r="H174" s="273">
        <f t="shared" si="8"/>
        <v>0</v>
      </c>
      <c r="I174" s="273">
        <f t="shared" si="8"/>
        <v>0</v>
      </c>
      <c r="J174" s="273">
        <f t="shared" si="8"/>
        <v>0</v>
      </c>
      <c r="K174" s="273">
        <f t="shared" si="8"/>
        <v>0</v>
      </c>
    </row>
    <row r="175" spans="1:11" ht="22.5" customHeight="1" thickTop="1" x14ac:dyDescent="0.2">
      <c r="A175" s="1797" t="s">
        <v>864</v>
      </c>
      <c r="B175" s="1798"/>
      <c r="C175" s="274"/>
      <c r="D175" s="275"/>
      <c r="E175" s="275"/>
      <c r="F175" s="275"/>
      <c r="G175" s="276"/>
      <c r="H175" s="276"/>
      <c r="I175" s="276"/>
      <c r="J175" s="276"/>
      <c r="K175" s="276"/>
    </row>
    <row r="176" spans="1:11" ht="12" x14ac:dyDescent="0.2">
      <c r="A176" s="277" t="s">
        <v>280</v>
      </c>
      <c r="B176" s="267">
        <v>4045</v>
      </c>
      <c r="C176" s="268"/>
      <c r="D176" s="275"/>
      <c r="E176" s="275"/>
      <c r="F176" s="275"/>
      <c r="G176" s="276"/>
      <c r="H176" s="276"/>
      <c r="I176" s="276"/>
      <c r="J176" s="276"/>
      <c r="K176" s="276"/>
    </row>
    <row r="177" spans="1:11" ht="12" x14ac:dyDescent="0.2">
      <c r="A177" s="277" t="s">
        <v>281</v>
      </c>
      <c r="B177" s="267">
        <v>4050</v>
      </c>
      <c r="C177" s="268"/>
      <c r="D177" s="268"/>
      <c r="E177" s="275"/>
      <c r="F177" s="275"/>
      <c r="G177" s="276"/>
      <c r="H177" s="270"/>
      <c r="I177" s="276"/>
      <c r="J177" s="276"/>
      <c r="K177" s="276"/>
    </row>
    <row r="178" spans="1:11" ht="12" x14ac:dyDescent="0.2">
      <c r="A178" s="277" t="s">
        <v>282</v>
      </c>
      <c r="B178" s="267">
        <v>4060</v>
      </c>
      <c r="C178" s="268"/>
      <c r="D178" s="268"/>
      <c r="E178" s="278"/>
      <c r="F178" s="268"/>
      <c r="G178" s="270"/>
      <c r="H178" s="270"/>
      <c r="I178" s="276"/>
      <c r="J178" s="276"/>
      <c r="K178" s="279"/>
    </row>
    <row r="179" spans="1:11" ht="22.5" x14ac:dyDescent="0.2">
      <c r="A179" s="280" t="s">
        <v>865</v>
      </c>
      <c r="B179" s="272">
        <v>4090</v>
      </c>
      <c r="C179" s="281"/>
      <c r="D179" s="281"/>
      <c r="E179" s="278"/>
      <c r="F179" s="281"/>
      <c r="G179" s="282"/>
      <c r="H179" s="282"/>
      <c r="I179" s="276"/>
      <c r="J179" s="276"/>
      <c r="K179" s="270"/>
    </row>
    <row r="180" spans="1:11" ht="12.75" thickBot="1" x14ac:dyDescent="0.25">
      <c r="A180" s="283" t="s">
        <v>791</v>
      </c>
      <c r="B180" s="284"/>
      <c r="C180" s="273">
        <f>SUM(C176:C179)</f>
        <v>0</v>
      </c>
      <c r="D180" s="273">
        <f>SUM(D176:D179)</f>
        <v>0</v>
      </c>
      <c r="E180" s="278"/>
      <c r="F180" s="273">
        <f>SUM(F176:F179)</f>
        <v>0</v>
      </c>
      <c r="G180" s="273">
        <f>SUM(G176:G179)</f>
        <v>0</v>
      </c>
      <c r="H180" s="273">
        <f>SUM(H176:H179)</f>
        <v>0</v>
      </c>
      <c r="I180" s="276"/>
      <c r="J180" s="276"/>
      <c r="K180" s="273">
        <f>SUM(K176:K179)</f>
        <v>0</v>
      </c>
    </row>
    <row r="181" spans="1:11" ht="22.5" customHeight="1" thickTop="1" x14ac:dyDescent="0.2">
      <c r="A181" s="1801" t="s">
        <v>866</v>
      </c>
      <c r="B181" s="1802"/>
      <c r="C181" s="275"/>
      <c r="D181" s="275"/>
      <c r="E181" s="278"/>
      <c r="F181" s="275"/>
      <c r="G181" s="276"/>
      <c r="H181" s="276"/>
      <c r="I181" s="276"/>
      <c r="J181" s="276"/>
      <c r="K181" s="276"/>
    </row>
    <row r="182" spans="1:11" ht="15.75" customHeight="1" x14ac:dyDescent="0.2">
      <c r="A182" s="473" t="s">
        <v>759</v>
      </c>
      <c r="B182" s="285"/>
      <c r="C182" s="275"/>
      <c r="D182" s="275"/>
      <c r="E182" s="278"/>
      <c r="F182" s="275"/>
      <c r="G182" s="276"/>
      <c r="H182" s="276"/>
      <c r="I182" s="276"/>
      <c r="J182" s="276"/>
      <c r="K182" s="276"/>
    </row>
    <row r="183" spans="1:11" ht="12" x14ac:dyDescent="0.2">
      <c r="A183" s="266" t="s">
        <v>760</v>
      </c>
      <c r="B183" s="286">
        <v>4100</v>
      </c>
      <c r="C183" s="268"/>
      <c r="D183" s="268"/>
      <c r="E183" s="275"/>
      <c r="F183" s="268"/>
      <c r="G183" s="270"/>
      <c r="H183" s="276"/>
      <c r="I183" s="276"/>
      <c r="J183" s="276"/>
      <c r="K183" s="276"/>
    </row>
    <row r="184" spans="1:11" ht="12" x14ac:dyDescent="0.2">
      <c r="A184" s="266" t="s">
        <v>761</v>
      </c>
      <c r="B184" s="287" t="s">
        <v>594</v>
      </c>
      <c r="C184" s="269"/>
      <c r="D184" s="269"/>
      <c r="E184" s="275"/>
      <c r="F184" s="269"/>
      <c r="G184" s="270"/>
      <c r="H184" s="276"/>
      <c r="I184" s="276"/>
      <c r="J184" s="276"/>
      <c r="K184" s="276"/>
    </row>
    <row r="185" spans="1:11" ht="12" x14ac:dyDescent="0.2">
      <c r="A185" s="266" t="s">
        <v>762</v>
      </c>
      <c r="B185" s="287" t="s">
        <v>595</v>
      </c>
      <c r="C185" s="269"/>
      <c r="D185" s="269"/>
      <c r="E185" s="275"/>
      <c r="F185" s="269"/>
      <c r="G185" s="270"/>
      <c r="H185" s="276"/>
      <c r="I185" s="276"/>
      <c r="J185" s="276"/>
      <c r="K185" s="276"/>
    </row>
    <row r="186" spans="1:11" ht="12" x14ac:dyDescent="0.2">
      <c r="A186" s="266" t="s">
        <v>763</v>
      </c>
      <c r="B186" s="287" t="s">
        <v>596</v>
      </c>
      <c r="C186" s="269"/>
      <c r="D186" s="269"/>
      <c r="E186" s="275"/>
      <c r="F186" s="269"/>
      <c r="G186" s="270"/>
      <c r="H186" s="276"/>
      <c r="I186" s="276"/>
      <c r="J186" s="276"/>
      <c r="K186" s="276"/>
    </row>
    <row r="187" spans="1:11" ht="12.75" thickBot="1" x14ac:dyDescent="0.25">
      <c r="A187" s="288" t="s">
        <v>764</v>
      </c>
      <c r="B187" s="134"/>
      <c r="C187" s="273">
        <f>SUM(C183:C186)</f>
        <v>0</v>
      </c>
      <c r="D187" s="273">
        <f>SUM(D183:D186)</f>
        <v>0</v>
      </c>
      <c r="E187" s="275"/>
      <c r="F187" s="273">
        <f>SUM(F183:F186)</f>
        <v>0</v>
      </c>
      <c r="G187" s="273">
        <f>SUM(G183:G186)</f>
        <v>0</v>
      </c>
      <c r="H187" s="276"/>
      <c r="I187" s="276"/>
      <c r="J187" s="276"/>
      <c r="K187" s="276"/>
    </row>
    <row r="188" spans="1:11" ht="15.75" customHeight="1" thickTop="1" x14ac:dyDescent="0.2">
      <c r="A188" s="471" t="s">
        <v>590</v>
      </c>
      <c r="B188" s="289"/>
      <c r="C188" s="290"/>
      <c r="D188" s="275"/>
      <c r="E188" s="275"/>
      <c r="F188" s="275"/>
      <c r="G188" s="275"/>
      <c r="H188" s="276"/>
      <c r="I188" s="276"/>
      <c r="J188" s="276"/>
      <c r="K188" s="276"/>
    </row>
    <row r="189" spans="1:11" ht="12" x14ac:dyDescent="0.2">
      <c r="A189" s="291" t="s">
        <v>686</v>
      </c>
      <c r="B189" s="292" t="s">
        <v>536</v>
      </c>
      <c r="C189" s="269"/>
      <c r="D189" s="275"/>
      <c r="E189" s="275"/>
      <c r="F189" s="275"/>
      <c r="G189" s="269"/>
      <c r="H189" s="276"/>
      <c r="I189" s="276"/>
      <c r="J189" s="276"/>
      <c r="K189" s="276"/>
    </row>
    <row r="190" spans="1:11" ht="12" x14ac:dyDescent="0.2">
      <c r="A190" s="293" t="s">
        <v>409</v>
      </c>
      <c r="B190" s="294">
        <v>4210</v>
      </c>
      <c r="C190" s="295"/>
      <c r="D190" s="296"/>
      <c r="E190" s="296"/>
      <c r="F190" s="296"/>
      <c r="G190" s="297"/>
      <c r="H190" s="298"/>
      <c r="I190" s="298"/>
      <c r="J190" s="298"/>
      <c r="K190" s="298"/>
    </row>
    <row r="191" spans="1:11" ht="12" x14ac:dyDescent="0.2">
      <c r="A191" s="293" t="s">
        <v>85</v>
      </c>
      <c r="B191" s="294">
        <v>4215</v>
      </c>
      <c r="C191" s="299"/>
      <c r="D191" s="296"/>
      <c r="E191" s="296"/>
      <c r="F191" s="296"/>
      <c r="G191" s="300"/>
      <c r="H191" s="298"/>
      <c r="I191" s="298"/>
      <c r="J191" s="298"/>
      <c r="K191" s="298"/>
    </row>
    <row r="192" spans="1:11" ht="12" x14ac:dyDescent="0.2">
      <c r="A192" s="293" t="s">
        <v>86</v>
      </c>
      <c r="B192" s="294">
        <v>4220</v>
      </c>
      <c r="C192" s="299"/>
      <c r="D192" s="296"/>
      <c r="E192" s="296"/>
      <c r="F192" s="296"/>
      <c r="G192" s="300"/>
      <c r="H192" s="298"/>
      <c r="I192" s="298"/>
      <c r="J192" s="298"/>
      <c r="K192" s="298"/>
    </row>
    <row r="193" spans="1:11" ht="12" x14ac:dyDescent="0.2">
      <c r="A193" s="293" t="s">
        <v>18</v>
      </c>
      <c r="B193" s="294">
        <v>4225</v>
      </c>
      <c r="C193" s="299"/>
      <c r="D193" s="296"/>
      <c r="E193" s="296"/>
      <c r="F193" s="296"/>
      <c r="G193" s="300"/>
      <c r="H193" s="298"/>
      <c r="I193" s="298"/>
      <c r="J193" s="298"/>
      <c r="K193" s="298"/>
    </row>
    <row r="194" spans="1:11" ht="12" x14ac:dyDescent="0.2">
      <c r="A194" s="293" t="s">
        <v>687</v>
      </c>
      <c r="B194" s="294">
        <v>4226</v>
      </c>
      <c r="C194" s="299"/>
      <c r="D194" s="296"/>
      <c r="E194" s="296"/>
      <c r="F194" s="296"/>
      <c r="G194" s="300"/>
      <c r="H194" s="298"/>
      <c r="I194" s="298"/>
      <c r="J194" s="298"/>
      <c r="K194" s="298"/>
    </row>
    <row r="195" spans="1:11" ht="12" x14ac:dyDescent="0.2">
      <c r="A195" s="293" t="s">
        <v>46</v>
      </c>
      <c r="B195" s="294">
        <v>4240</v>
      </c>
      <c r="C195" s="301"/>
      <c r="D195" s="296"/>
      <c r="E195" s="296"/>
      <c r="F195" s="296"/>
      <c r="G195" s="302"/>
      <c r="H195" s="298"/>
      <c r="I195" s="298"/>
      <c r="J195" s="298"/>
      <c r="K195" s="298"/>
    </row>
    <row r="196" spans="1:11" ht="12" x14ac:dyDescent="0.2">
      <c r="A196" s="293" t="s">
        <v>343</v>
      </c>
      <c r="B196" s="294">
        <v>4299</v>
      </c>
      <c r="C196" s="299"/>
      <c r="D196" s="296"/>
      <c r="E196" s="296"/>
      <c r="F196" s="296"/>
      <c r="G196" s="300"/>
      <c r="H196" s="298"/>
      <c r="I196" s="298"/>
      <c r="J196" s="298"/>
      <c r="K196" s="298"/>
    </row>
    <row r="197" spans="1:11" ht="12.75" thickBot="1" x14ac:dyDescent="0.25">
      <c r="A197" s="303" t="s">
        <v>108</v>
      </c>
      <c r="B197" s="304"/>
      <c r="C197" s="273">
        <f>SUM(C189:C196)</f>
        <v>0</v>
      </c>
      <c r="D197" s="296"/>
      <c r="E197" s="296"/>
      <c r="F197" s="296"/>
      <c r="G197" s="305">
        <f>SUM(G189:G196)</f>
        <v>0</v>
      </c>
      <c r="H197" s="298"/>
      <c r="I197" s="298"/>
      <c r="J197" s="298"/>
      <c r="K197" s="298"/>
    </row>
    <row r="198" spans="1:11" ht="15.75" customHeight="1" thickTop="1" x14ac:dyDescent="0.2">
      <c r="A198" s="471" t="s">
        <v>537</v>
      </c>
      <c r="B198" s="306"/>
      <c r="C198" s="275"/>
      <c r="D198" s="296"/>
      <c r="E198" s="296"/>
      <c r="F198" s="296"/>
      <c r="G198" s="298"/>
      <c r="H198" s="298"/>
      <c r="I198" s="298"/>
      <c r="J198" s="298"/>
      <c r="K198" s="298"/>
    </row>
    <row r="199" spans="1:11" ht="12" x14ac:dyDescent="0.2">
      <c r="A199" s="293" t="s">
        <v>89</v>
      </c>
      <c r="B199" s="294">
        <v>4300</v>
      </c>
      <c r="C199" s="299">
        <v>65000</v>
      </c>
      <c r="D199" s="299"/>
      <c r="E199" s="296"/>
      <c r="F199" s="299"/>
      <c r="G199" s="300"/>
      <c r="H199" s="298"/>
      <c r="I199" s="298"/>
      <c r="J199" s="298"/>
      <c r="K199" s="298"/>
    </row>
    <row r="200" spans="1:11" ht="12" x14ac:dyDescent="0.2">
      <c r="A200" s="293" t="s">
        <v>90</v>
      </c>
      <c r="B200" s="294">
        <v>4305</v>
      </c>
      <c r="C200" s="299"/>
      <c r="D200" s="299"/>
      <c r="E200" s="296"/>
      <c r="F200" s="299"/>
      <c r="G200" s="300"/>
      <c r="H200" s="298"/>
      <c r="I200" s="298"/>
      <c r="J200" s="298"/>
      <c r="K200" s="298"/>
    </row>
    <row r="201" spans="1:11" ht="12" x14ac:dyDescent="0.2">
      <c r="A201" s="293" t="s">
        <v>576</v>
      </c>
      <c r="B201" s="294">
        <v>4340</v>
      </c>
      <c r="C201" s="299"/>
      <c r="D201" s="299"/>
      <c r="E201" s="296"/>
      <c r="F201" s="299"/>
      <c r="G201" s="300"/>
      <c r="H201" s="298"/>
      <c r="I201" s="298"/>
      <c r="J201" s="298"/>
      <c r="K201" s="298"/>
    </row>
    <row r="202" spans="1:11" ht="12" x14ac:dyDescent="0.2">
      <c r="A202" s="293" t="s">
        <v>403</v>
      </c>
      <c r="B202" s="294">
        <v>4399</v>
      </c>
      <c r="C202" s="299"/>
      <c r="D202" s="299"/>
      <c r="E202" s="296"/>
      <c r="F202" s="299"/>
      <c r="G202" s="300"/>
      <c r="H202" s="298"/>
      <c r="I202" s="298"/>
      <c r="J202" s="298"/>
      <c r="K202" s="298"/>
    </row>
    <row r="203" spans="1:11" ht="12.75" thickBot="1" x14ac:dyDescent="0.25">
      <c r="A203" s="307" t="s">
        <v>118</v>
      </c>
      <c r="B203" s="308"/>
      <c r="C203" s="309">
        <f>SUM(C199:C202)</f>
        <v>65000</v>
      </c>
      <c r="D203" s="309">
        <f>SUM(D199:D202)</f>
        <v>0</v>
      </c>
      <c r="E203" s="296"/>
      <c r="F203" s="309">
        <f>SUM(F199:F202)</f>
        <v>0</v>
      </c>
      <c r="G203" s="309">
        <f>SUM(G199:G202)</f>
        <v>0</v>
      </c>
      <c r="H203" s="298"/>
      <c r="I203" s="298"/>
      <c r="J203" s="298"/>
      <c r="K203" s="298"/>
    </row>
    <row r="204" spans="1:11" ht="15.75" customHeight="1" thickTop="1" x14ac:dyDescent="0.2">
      <c r="A204" s="471" t="s">
        <v>538</v>
      </c>
      <c r="B204" s="310"/>
      <c r="C204" s="311"/>
      <c r="D204" s="311"/>
      <c r="E204" s="296"/>
      <c r="F204" s="311"/>
      <c r="G204" s="311"/>
      <c r="H204" s="298"/>
      <c r="I204" s="298"/>
      <c r="J204" s="298"/>
      <c r="K204" s="298"/>
    </row>
    <row r="205" spans="1:11" ht="12" x14ac:dyDescent="0.2">
      <c r="A205" s="312" t="s">
        <v>750</v>
      </c>
      <c r="B205" s="294">
        <v>4400</v>
      </c>
      <c r="C205" s="313"/>
      <c r="D205" s="313"/>
      <c r="E205" s="296"/>
      <c r="F205" s="313"/>
      <c r="G205" s="297"/>
      <c r="H205" s="298"/>
      <c r="I205" s="298"/>
      <c r="J205" s="298"/>
      <c r="K205" s="298"/>
    </row>
    <row r="206" spans="1:11" ht="12" x14ac:dyDescent="0.2">
      <c r="A206" s="314" t="s">
        <v>765</v>
      </c>
      <c r="B206" s="201">
        <v>4421</v>
      </c>
      <c r="C206" s="301"/>
      <c r="D206" s="301"/>
      <c r="E206" s="296"/>
      <c r="F206" s="301"/>
      <c r="G206" s="300"/>
      <c r="H206" s="298"/>
      <c r="I206" s="298"/>
      <c r="J206" s="298"/>
      <c r="K206" s="298"/>
    </row>
    <row r="207" spans="1:11" ht="12" x14ac:dyDescent="0.2">
      <c r="A207" s="312" t="s">
        <v>492</v>
      </c>
      <c r="B207" s="294">
        <v>4499</v>
      </c>
      <c r="C207" s="301"/>
      <c r="D207" s="301"/>
      <c r="E207" s="296"/>
      <c r="F207" s="301"/>
      <c r="G207" s="300"/>
      <c r="H207" s="298"/>
      <c r="I207" s="298"/>
      <c r="J207" s="298"/>
      <c r="K207" s="298"/>
    </row>
    <row r="208" spans="1:11" ht="12.75" thickBot="1" x14ac:dyDescent="0.25">
      <c r="A208" s="315" t="s">
        <v>119</v>
      </c>
      <c r="B208" s="316"/>
      <c r="C208" s="317">
        <f>SUM(C205:C207)</f>
        <v>0</v>
      </c>
      <c r="D208" s="317">
        <f>SUM(D205:D207)</f>
        <v>0</v>
      </c>
      <c r="E208" s="318"/>
      <c r="F208" s="317">
        <f>SUM(F205:F207)</f>
        <v>0</v>
      </c>
      <c r="G208" s="317">
        <f>SUM(G205:G207)</f>
        <v>0</v>
      </c>
      <c r="H208" s="319"/>
      <c r="I208" s="319"/>
      <c r="J208" s="319"/>
      <c r="K208" s="319"/>
    </row>
    <row r="209" spans="1:11" ht="15.75" customHeight="1" thickTop="1" x14ac:dyDescent="0.2">
      <c r="A209" s="474" t="s">
        <v>532</v>
      </c>
      <c r="B209" s="320"/>
      <c r="C209" s="321"/>
      <c r="D209" s="321"/>
      <c r="E209" s="318"/>
      <c r="F209" s="321"/>
      <c r="G209" s="321"/>
      <c r="H209" s="319"/>
      <c r="I209" s="319"/>
      <c r="J209" s="319"/>
      <c r="K209" s="319"/>
    </row>
    <row r="210" spans="1:11" ht="12" x14ac:dyDescent="0.2">
      <c r="A210" s="322" t="s">
        <v>21</v>
      </c>
      <c r="B210" s="323" t="s">
        <v>408</v>
      </c>
      <c r="C210" s="324"/>
      <c r="D210" s="324"/>
      <c r="E210" s="318"/>
      <c r="F210" s="324"/>
      <c r="G210" s="325"/>
      <c r="H210" s="319"/>
      <c r="I210" s="319"/>
      <c r="J210" s="319"/>
      <c r="K210" s="319"/>
    </row>
    <row r="211" spans="1:11" ht="12" x14ac:dyDescent="0.2">
      <c r="A211" s="326" t="s">
        <v>19</v>
      </c>
      <c r="B211" s="327">
        <v>4605</v>
      </c>
      <c r="C211" s="328"/>
      <c r="D211" s="328"/>
      <c r="E211" s="318"/>
      <c r="F211" s="328"/>
      <c r="G211" s="329"/>
      <c r="H211" s="319"/>
      <c r="I211" s="319"/>
      <c r="J211" s="319"/>
      <c r="K211" s="319"/>
    </row>
    <row r="212" spans="1:11" ht="12" x14ac:dyDescent="0.2">
      <c r="A212" s="322" t="s">
        <v>688</v>
      </c>
      <c r="B212" s="327">
        <v>4620</v>
      </c>
      <c r="C212" s="328">
        <v>240000</v>
      </c>
      <c r="D212" s="328"/>
      <c r="E212" s="318"/>
      <c r="F212" s="328"/>
      <c r="G212" s="329"/>
      <c r="H212" s="319"/>
      <c r="I212" s="319"/>
      <c r="J212" s="319"/>
      <c r="K212" s="319"/>
    </row>
    <row r="213" spans="1:11" ht="12" x14ac:dyDescent="0.2">
      <c r="A213" s="330" t="s">
        <v>22</v>
      </c>
      <c r="B213" s="331">
        <v>4625</v>
      </c>
      <c r="C213" s="332"/>
      <c r="D213" s="332"/>
      <c r="E213" s="333"/>
      <c r="F213" s="332"/>
      <c r="G213" s="334"/>
      <c r="H213" s="335"/>
      <c r="I213" s="335"/>
      <c r="J213" s="335"/>
      <c r="K213" s="335"/>
    </row>
    <row r="214" spans="1:11" ht="12" x14ac:dyDescent="0.2">
      <c r="A214" s="330" t="s">
        <v>23</v>
      </c>
      <c r="B214" s="331">
        <v>4630</v>
      </c>
      <c r="C214" s="332"/>
      <c r="D214" s="332"/>
      <c r="E214" s="333"/>
      <c r="F214" s="332"/>
      <c r="G214" s="334"/>
      <c r="H214" s="335"/>
      <c r="I214" s="335"/>
      <c r="J214" s="335"/>
      <c r="K214" s="335"/>
    </row>
    <row r="215" spans="1:11" ht="12" x14ac:dyDescent="0.2">
      <c r="A215" s="336" t="s">
        <v>20</v>
      </c>
      <c r="B215" s="331">
        <v>4699</v>
      </c>
      <c r="C215" s="332"/>
      <c r="D215" s="332"/>
      <c r="E215" s="333"/>
      <c r="F215" s="332"/>
      <c r="G215" s="334"/>
      <c r="H215" s="335"/>
      <c r="I215" s="335"/>
      <c r="J215" s="335"/>
      <c r="K215" s="335"/>
    </row>
    <row r="216" spans="1:11" ht="12.75" thickBot="1" x14ac:dyDescent="0.25">
      <c r="A216" s="337" t="s">
        <v>120</v>
      </c>
      <c r="B216" s="481"/>
      <c r="C216" s="338">
        <f>SUM(C210:C215)</f>
        <v>240000</v>
      </c>
      <c r="D216" s="338">
        <f>SUM(D210:D215)</f>
        <v>0</v>
      </c>
      <c r="E216" s="333"/>
      <c r="F216" s="338">
        <f>SUM(F210:F215)</f>
        <v>0</v>
      </c>
      <c r="G216" s="338">
        <f>SUM(G210:G215)</f>
        <v>0</v>
      </c>
      <c r="H216" s="335"/>
      <c r="I216" s="335"/>
      <c r="J216" s="335"/>
      <c r="K216" s="335"/>
    </row>
    <row r="217" spans="1:11" ht="15.75" customHeight="1" thickTop="1" x14ac:dyDescent="0.2">
      <c r="A217" s="471" t="s">
        <v>401</v>
      </c>
      <c r="B217" s="339"/>
      <c r="C217" s="340"/>
      <c r="D217" s="340"/>
      <c r="E217" s="333"/>
      <c r="F217" s="333"/>
      <c r="G217" s="340"/>
      <c r="H217" s="335"/>
      <c r="I217" s="335"/>
      <c r="J217" s="335"/>
      <c r="K217" s="335"/>
    </row>
    <row r="218" spans="1:11" ht="12" x14ac:dyDescent="0.2">
      <c r="A218" s="341" t="s">
        <v>24</v>
      </c>
      <c r="B218" s="342">
        <v>4770</v>
      </c>
      <c r="C218" s="343"/>
      <c r="D218" s="343"/>
      <c r="E218" s="344"/>
      <c r="F218" s="344"/>
      <c r="G218" s="345"/>
      <c r="H218" s="346"/>
      <c r="I218" s="346"/>
      <c r="J218" s="346"/>
      <c r="K218" s="346"/>
    </row>
    <row r="219" spans="1:11" ht="12" x14ac:dyDescent="0.2">
      <c r="A219" s="341" t="s">
        <v>402</v>
      </c>
      <c r="B219" s="347">
        <v>4799</v>
      </c>
      <c r="C219" s="343"/>
      <c r="D219" s="343"/>
      <c r="E219" s="344"/>
      <c r="F219" s="344"/>
      <c r="G219" s="343"/>
      <c r="H219" s="346"/>
      <c r="I219" s="346"/>
      <c r="J219" s="346"/>
      <c r="K219" s="346"/>
    </row>
    <row r="220" spans="1:11" ht="12.75" thickBot="1" x14ac:dyDescent="0.25">
      <c r="A220" s="348" t="s">
        <v>125</v>
      </c>
      <c r="B220" s="349"/>
      <c r="C220" s="350">
        <f>SUM(C218:C219)</f>
        <v>0</v>
      </c>
      <c r="D220" s="350">
        <f>SUM(D218:D219)</f>
        <v>0</v>
      </c>
      <c r="E220" s="344"/>
      <c r="F220" s="344"/>
      <c r="G220" s="350">
        <f>SUM(G218:G219)</f>
        <v>0</v>
      </c>
      <c r="H220" s="346"/>
      <c r="I220" s="346"/>
      <c r="J220" s="346"/>
      <c r="K220" s="346"/>
    </row>
    <row r="221" spans="1:11" ht="13.5" thickTop="1" thickBot="1" x14ac:dyDescent="0.25">
      <c r="A221" s="351" t="s">
        <v>456</v>
      </c>
      <c r="B221" s="352">
        <v>4810</v>
      </c>
      <c r="C221" s="353"/>
      <c r="D221" s="353"/>
      <c r="E221" s="344"/>
      <c r="F221" s="344"/>
      <c r="G221" s="354"/>
      <c r="H221" s="346"/>
      <c r="I221" s="346"/>
      <c r="J221" s="346"/>
      <c r="K221" s="346"/>
    </row>
    <row r="222" spans="1:11" ht="12.75" thickTop="1" x14ac:dyDescent="0.2">
      <c r="A222" s="351" t="s">
        <v>553</v>
      </c>
      <c r="B222" s="352">
        <v>4850</v>
      </c>
      <c r="C222" s="355"/>
      <c r="D222" s="355"/>
      <c r="E222" s="345"/>
      <c r="F222" s="345"/>
      <c r="G222" s="356"/>
      <c r="H222" s="345"/>
      <c r="I222" s="346"/>
      <c r="J222" s="345"/>
      <c r="K222" s="345"/>
    </row>
    <row r="223" spans="1:11" ht="12" x14ac:dyDescent="0.2">
      <c r="A223" s="351" t="s">
        <v>554</v>
      </c>
      <c r="B223" s="352">
        <v>4851</v>
      </c>
      <c r="C223" s="343"/>
      <c r="D223" s="343"/>
      <c r="E223" s="357"/>
      <c r="F223" s="345"/>
      <c r="G223" s="345"/>
      <c r="H223" s="357"/>
      <c r="I223" s="346"/>
      <c r="J223" s="357"/>
      <c r="K223" s="357"/>
    </row>
    <row r="224" spans="1:11" ht="12" x14ac:dyDescent="0.2">
      <c r="A224" s="351" t="s">
        <v>555</v>
      </c>
      <c r="B224" s="352">
        <v>4852</v>
      </c>
      <c r="C224" s="343"/>
      <c r="D224" s="343"/>
      <c r="E224" s="345"/>
      <c r="F224" s="345"/>
      <c r="G224" s="345"/>
      <c r="H224" s="345"/>
      <c r="I224" s="346"/>
      <c r="J224" s="345"/>
      <c r="K224" s="345"/>
    </row>
    <row r="225" spans="1:11" ht="12" x14ac:dyDescent="0.2">
      <c r="A225" s="351" t="s">
        <v>556</v>
      </c>
      <c r="B225" s="352">
        <v>4853</v>
      </c>
      <c r="C225" s="343"/>
      <c r="D225" s="343"/>
      <c r="E225" s="345"/>
      <c r="F225" s="345"/>
      <c r="G225" s="345"/>
      <c r="H225" s="345"/>
      <c r="I225" s="346"/>
      <c r="J225" s="345"/>
      <c r="K225" s="345"/>
    </row>
    <row r="226" spans="1:11" ht="12" x14ac:dyDescent="0.2">
      <c r="A226" s="351" t="s">
        <v>557</v>
      </c>
      <c r="B226" s="352">
        <v>4854</v>
      </c>
      <c r="C226" s="343"/>
      <c r="D226" s="343"/>
      <c r="E226" s="345"/>
      <c r="F226" s="345"/>
      <c r="G226" s="345"/>
      <c r="H226" s="345"/>
      <c r="I226" s="346"/>
      <c r="J226" s="345"/>
      <c r="K226" s="345"/>
    </row>
    <row r="227" spans="1:11" ht="12" x14ac:dyDescent="0.2">
      <c r="A227" s="351" t="s">
        <v>567</v>
      </c>
      <c r="B227" s="352">
        <v>4855</v>
      </c>
      <c r="C227" s="343"/>
      <c r="D227" s="343"/>
      <c r="E227" s="345"/>
      <c r="F227" s="345"/>
      <c r="G227" s="345"/>
      <c r="H227" s="345"/>
      <c r="I227" s="346"/>
      <c r="J227" s="345"/>
      <c r="K227" s="345"/>
    </row>
    <row r="228" spans="1:11" ht="12" x14ac:dyDescent="0.2">
      <c r="A228" s="351" t="s">
        <v>558</v>
      </c>
      <c r="B228" s="352">
        <v>4856</v>
      </c>
      <c r="C228" s="343"/>
      <c r="D228" s="343"/>
      <c r="E228" s="345"/>
      <c r="F228" s="345"/>
      <c r="G228" s="345"/>
      <c r="H228" s="345"/>
      <c r="I228" s="346"/>
      <c r="J228" s="345"/>
      <c r="K228" s="345"/>
    </row>
    <row r="229" spans="1:11" ht="12" x14ac:dyDescent="0.2">
      <c r="A229" s="351" t="s">
        <v>559</v>
      </c>
      <c r="B229" s="352">
        <v>4857</v>
      </c>
      <c r="C229" s="343"/>
      <c r="D229" s="343"/>
      <c r="E229" s="345"/>
      <c r="F229" s="345"/>
      <c r="G229" s="345"/>
      <c r="H229" s="345"/>
      <c r="I229" s="346"/>
      <c r="J229" s="345"/>
      <c r="K229" s="345"/>
    </row>
    <row r="230" spans="1:11" ht="12" x14ac:dyDescent="0.2">
      <c r="A230" s="351" t="s">
        <v>394</v>
      </c>
      <c r="B230" s="352">
        <v>4860</v>
      </c>
      <c r="C230" s="343"/>
      <c r="D230" s="343"/>
      <c r="E230" s="345"/>
      <c r="F230" s="345"/>
      <c r="G230" s="345"/>
      <c r="H230" s="345"/>
      <c r="I230" s="346"/>
      <c r="J230" s="345"/>
      <c r="K230" s="345"/>
    </row>
    <row r="231" spans="1:11" ht="12" x14ac:dyDescent="0.2">
      <c r="A231" s="351" t="s">
        <v>560</v>
      </c>
      <c r="B231" s="352">
        <v>4861</v>
      </c>
      <c r="C231" s="343"/>
      <c r="D231" s="343"/>
      <c r="E231" s="345"/>
      <c r="F231" s="345"/>
      <c r="G231" s="345"/>
      <c r="H231" s="345"/>
      <c r="I231" s="346"/>
      <c r="J231" s="345"/>
      <c r="K231" s="345"/>
    </row>
    <row r="232" spans="1:11" ht="12" x14ac:dyDescent="0.2">
      <c r="A232" s="358" t="s">
        <v>393</v>
      </c>
      <c r="B232" s="347">
        <v>4862</v>
      </c>
      <c r="C232" s="359"/>
      <c r="D232" s="359"/>
      <c r="E232" s="360"/>
      <c r="F232" s="361"/>
      <c r="G232" s="361"/>
      <c r="H232" s="360"/>
      <c r="I232" s="346"/>
      <c r="J232" s="360"/>
      <c r="K232" s="360"/>
    </row>
    <row r="233" spans="1:11" ht="12" x14ac:dyDescent="0.2">
      <c r="A233" s="358" t="s">
        <v>561</v>
      </c>
      <c r="B233" s="347">
        <v>4863</v>
      </c>
      <c r="C233" s="359"/>
      <c r="D233" s="359"/>
      <c r="E233" s="362"/>
      <c r="F233" s="360"/>
      <c r="G233" s="360"/>
      <c r="H233" s="362"/>
      <c r="I233" s="346"/>
      <c r="J233" s="362"/>
      <c r="K233" s="362"/>
    </row>
    <row r="234" spans="1:11" ht="12" x14ac:dyDescent="0.2">
      <c r="A234" s="358" t="s">
        <v>568</v>
      </c>
      <c r="B234" s="347">
        <v>4864</v>
      </c>
      <c r="C234" s="359"/>
      <c r="D234" s="359"/>
      <c r="E234" s="361"/>
      <c r="F234" s="361"/>
      <c r="G234" s="361"/>
      <c r="H234" s="361"/>
      <c r="I234" s="346"/>
      <c r="J234" s="361"/>
      <c r="K234" s="361"/>
    </row>
    <row r="235" spans="1:11" ht="12" x14ac:dyDescent="0.2">
      <c r="A235" s="358" t="s">
        <v>569</v>
      </c>
      <c r="B235" s="347">
        <v>4865</v>
      </c>
      <c r="C235" s="359"/>
      <c r="D235" s="359"/>
      <c r="E235" s="361"/>
      <c r="F235" s="361"/>
      <c r="G235" s="361"/>
      <c r="H235" s="361"/>
      <c r="I235" s="346"/>
      <c r="J235" s="361"/>
      <c r="K235" s="361"/>
    </row>
    <row r="236" spans="1:11" ht="12" x14ac:dyDescent="0.2">
      <c r="A236" s="358" t="s">
        <v>570</v>
      </c>
      <c r="B236" s="347">
        <v>4866</v>
      </c>
      <c r="C236" s="359"/>
      <c r="D236" s="359"/>
      <c r="E236" s="361"/>
      <c r="F236" s="361"/>
      <c r="G236" s="361"/>
      <c r="H236" s="361"/>
      <c r="I236" s="346"/>
      <c r="J236" s="361"/>
      <c r="K236" s="361"/>
    </row>
    <row r="237" spans="1:11" ht="12" x14ac:dyDescent="0.2">
      <c r="A237" s="358" t="s">
        <v>571</v>
      </c>
      <c r="B237" s="347">
        <v>4867</v>
      </c>
      <c r="C237" s="359"/>
      <c r="D237" s="359"/>
      <c r="E237" s="361"/>
      <c r="F237" s="361"/>
      <c r="G237" s="361"/>
      <c r="H237" s="361"/>
      <c r="I237" s="346"/>
      <c r="J237" s="361"/>
      <c r="K237" s="361"/>
    </row>
    <row r="238" spans="1:11" ht="12" x14ac:dyDescent="0.2">
      <c r="A238" s="358" t="s">
        <v>572</v>
      </c>
      <c r="B238" s="347">
        <v>4868</v>
      </c>
      <c r="C238" s="359"/>
      <c r="D238" s="359"/>
      <c r="E238" s="361"/>
      <c r="F238" s="361"/>
      <c r="G238" s="361"/>
      <c r="H238" s="361"/>
      <c r="I238" s="346"/>
      <c r="J238" s="361"/>
      <c r="K238" s="361"/>
    </row>
    <row r="239" spans="1:11" ht="12" x14ac:dyDescent="0.2">
      <c r="A239" s="358" t="s">
        <v>573</v>
      </c>
      <c r="B239" s="347">
        <v>4869</v>
      </c>
      <c r="C239" s="359"/>
      <c r="D239" s="359"/>
      <c r="E239" s="361"/>
      <c r="F239" s="361"/>
      <c r="G239" s="361"/>
      <c r="H239" s="361"/>
      <c r="I239" s="346"/>
      <c r="J239" s="361"/>
      <c r="K239" s="361"/>
    </row>
    <row r="240" spans="1:11" ht="12" x14ac:dyDescent="0.2">
      <c r="A240" s="358" t="s">
        <v>562</v>
      </c>
      <c r="B240" s="347">
        <v>4870</v>
      </c>
      <c r="C240" s="359"/>
      <c r="D240" s="359"/>
      <c r="E240" s="361"/>
      <c r="F240" s="361"/>
      <c r="G240" s="361"/>
      <c r="H240" s="361"/>
      <c r="I240" s="346"/>
      <c r="J240" s="361"/>
      <c r="K240" s="361"/>
    </row>
    <row r="241" spans="1:11" ht="12" x14ac:dyDescent="0.2">
      <c r="A241" s="358" t="s">
        <v>179</v>
      </c>
      <c r="B241" s="347">
        <v>4871</v>
      </c>
      <c r="C241" s="359"/>
      <c r="D241" s="359"/>
      <c r="E241" s="361"/>
      <c r="F241" s="361"/>
      <c r="G241" s="361"/>
      <c r="H241" s="361"/>
      <c r="I241" s="346"/>
      <c r="J241" s="361"/>
      <c r="K241" s="361"/>
    </row>
    <row r="242" spans="1:11" ht="12" x14ac:dyDescent="0.2">
      <c r="A242" s="358" t="s">
        <v>180</v>
      </c>
      <c r="B242" s="347">
        <v>4872</v>
      </c>
      <c r="C242" s="359"/>
      <c r="D242" s="359"/>
      <c r="E242" s="361"/>
      <c r="F242" s="361"/>
      <c r="G242" s="361"/>
      <c r="H242" s="361"/>
      <c r="I242" s="346"/>
      <c r="J242" s="361"/>
      <c r="K242" s="361"/>
    </row>
    <row r="243" spans="1:11" ht="12" x14ac:dyDescent="0.2">
      <c r="A243" s="358" t="s">
        <v>181</v>
      </c>
      <c r="B243" s="347">
        <v>4873</v>
      </c>
      <c r="C243" s="359"/>
      <c r="D243" s="359"/>
      <c r="E243" s="361"/>
      <c r="F243" s="361"/>
      <c r="G243" s="361"/>
      <c r="H243" s="361"/>
      <c r="I243" s="346"/>
      <c r="J243" s="361"/>
      <c r="K243" s="361"/>
    </row>
    <row r="244" spans="1:11" ht="12" x14ac:dyDescent="0.2">
      <c r="A244" s="358" t="s">
        <v>182</v>
      </c>
      <c r="B244" s="347">
        <v>4874</v>
      </c>
      <c r="C244" s="359"/>
      <c r="D244" s="359"/>
      <c r="E244" s="361"/>
      <c r="F244" s="361"/>
      <c r="G244" s="361"/>
      <c r="H244" s="361"/>
      <c r="I244" s="346"/>
      <c r="J244" s="361"/>
      <c r="K244" s="361"/>
    </row>
    <row r="245" spans="1:11" ht="12" x14ac:dyDescent="0.2">
      <c r="A245" s="358" t="s">
        <v>574</v>
      </c>
      <c r="B245" s="347">
        <v>4875</v>
      </c>
      <c r="C245" s="359"/>
      <c r="D245" s="359"/>
      <c r="E245" s="361"/>
      <c r="F245" s="361"/>
      <c r="G245" s="361"/>
      <c r="H245" s="361"/>
      <c r="I245" s="346"/>
      <c r="J245" s="361"/>
      <c r="K245" s="361"/>
    </row>
    <row r="246" spans="1:11" ht="12" x14ac:dyDescent="0.2">
      <c r="A246" s="358" t="s">
        <v>183</v>
      </c>
      <c r="B246" s="347">
        <v>4876</v>
      </c>
      <c r="C246" s="359"/>
      <c r="D246" s="359"/>
      <c r="E246" s="361"/>
      <c r="F246" s="361"/>
      <c r="G246" s="361"/>
      <c r="H246" s="361"/>
      <c r="I246" s="346"/>
      <c r="J246" s="361"/>
      <c r="K246" s="361"/>
    </row>
    <row r="247" spans="1:11" ht="12" x14ac:dyDescent="0.2">
      <c r="A247" s="358" t="s">
        <v>184</v>
      </c>
      <c r="B247" s="347">
        <v>4877</v>
      </c>
      <c r="C247" s="359"/>
      <c r="D247" s="359"/>
      <c r="E247" s="361"/>
      <c r="F247" s="361"/>
      <c r="G247" s="361"/>
      <c r="H247" s="361"/>
      <c r="I247" s="346"/>
      <c r="J247" s="361"/>
      <c r="K247" s="361"/>
    </row>
    <row r="248" spans="1:11" ht="12" x14ac:dyDescent="0.2">
      <c r="A248" s="358" t="s">
        <v>185</v>
      </c>
      <c r="B248" s="347">
        <v>4878</v>
      </c>
      <c r="C248" s="359"/>
      <c r="D248" s="359"/>
      <c r="E248" s="361"/>
      <c r="F248" s="361"/>
      <c r="G248" s="361"/>
      <c r="H248" s="361"/>
      <c r="I248" s="346"/>
      <c r="J248" s="361"/>
      <c r="K248" s="361"/>
    </row>
    <row r="249" spans="1:11" ht="12" x14ac:dyDescent="0.2">
      <c r="A249" s="358" t="s">
        <v>186</v>
      </c>
      <c r="B249" s="347">
        <v>4879</v>
      </c>
      <c r="C249" s="359"/>
      <c r="D249" s="359"/>
      <c r="E249" s="361"/>
      <c r="F249" s="361"/>
      <c r="G249" s="361"/>
      <c r="H249" s="361"/>
      <c r="I249" s="346"/>
      <c r="J249" s="361"/>
      <c r="K249" s="361"/>
    </row>
    <row r="250" spans="1:11" ht="12" x14ac:dyDescent="0.2">
      <c r="A250" s="358" t="s">
        <v>689</v>
      </c>
      <c r="B250" s="347">
        <v>4880</v>
      </c>
      <c r="C250" s="359"/>
      <c r="D250" s="359"/>
      <c r="E250" s="361"/>
      <c r="F250" s="361"/>
      <c r="G250" s="361"/>
      <c r="H250" s="361"/>
      <c r="I250" s="346"/>
      <c r="J250" s="361"/>
      <c r="K250" s="361"/>
    </row>
    <row r="251" spans="1:11" ht="12.75" thickBot="1" x14ac:dyDescent="0.25">
      <c r="A251" s="363" t="s">
        <v>242</v>
      </c>
      <c r="B251" s="364"/>
      <c r="C251" s="350">
        <f t="shared" ref="C251:H251" si="9">SUM(C222:C250)</f>
        <v>0</v>
      </c>
      <c r="D251" s="350">
        <f t="shared" si="9"/>
        <v>0</v>
      </c>
      <c r="E251" s="350">
        <f t="shared" si="9"/>
        <v>0</v>
      </c>
      <c r="F251" s="350">
        <f t="shared" si="9"/>
        <v>0</v>
      </c>
      <c r="G251" s="350">
        <f t="shared" si="9"/>
        <v>0</v>
      </c>
      <c r="H251" s="350">
        <f t="shared" si="9"/>
        <v>0</v>
      </c>
      <c r="I251" s="346"/>
      <c r="J251" s="350">
        <f>SUM(J222:J250)</f>
        <v>0</v>
      </c>
      <c r="K251" s="350">
        <f>SUM(K222:K250)</f>
        <v>0</v>
      </c>
    </row>
    <row r="252" spans="1:11" ht="13.5" thickTop="1" thickBot="1" x14ac:dyDescent="0.25">
      <c r="A252" s="365" t="s">
        <v>670</v>
      </c>
      <c r="B252" s="366">
        <v>4901</v>
      </c>
      <c r="C252" s="367"/>
      <c r="D252" s="346"/>
      <c r="E252" s="346"/>
      <c r="F252" s="346"/>
      <c r="G252" s="346"/>
      <c r="H252" s="346"/>
      <c r="I252" s="346"/>
      <c r="J252" s="346"/>
      <c r="K252" s="346"/>
    </row>
    <row r="253" spans="1:11" ht="13.5" thickTop="1" thickBot="1" x14ac:dyDescent="0.25">
      <c r="A253" s="368" t="s">
        <v>692</v>
      </c>
      <c r="B253" s="369">
        <v>4902</v>
      </c>
      <c r="C253" s="370"/>
      <c r="D253" s="371"/>
      <c r="E253" s="346"/>
      <c r="F253" s="371"/>
      <c r="G253" s="371"/>
      <c r="H253" s="346"/>
      <c r="I253" s="346"/>
      <c r="J253" s="346"/>
      <c r="K253" s="346"/>
    </row>
    <row r="254" spans="1:11" ht="13.5" thickTop="1" thickBot="1" x14ac:dyDescent="0.25">
      <c r="A254" s="341" t="s">
        <v>770</v>
      </c>
      <c r="B254" s="347">
        <v>4905</v>
      </c>
      <c r="C254" s="373"/>
      <c r="D254" s="344"/>
      <c r="E254" s="344"/>
      <c r="F254" s="374"/>
      <c r="G254" s="354"/>
      <c r="H254" s="346"/>
      <c r="I254" s="346"/>
      <c r="J254" s="346"/>
      <c r="K254" s="346"/>
    </row>
    <row r="255" spans="1:11" ht="13.5" thickTop="1" thickBot="1" x14ac:dyDescent="0.25">
      <c r="A255" s="341" t="s">
        <v>751</v>
      </c>
      <c r="B255" s="201">
        <v>4909</v>
      </c>
      <c r="C255" s="367"/>
      <c r="D255" s="344"/>
      <c r="E255" s="344"/>
      <c r="F255" s="367"/>
      <c r="G255" s="354"/>
      <c r="H255" s="346"/>
      <c r="I255" s="346"/>
      <c r="J255" s="346"/>
      <c r="K255" s="346"/>
    </row>
    <row r="256" spans="1:11" ht="13.5" thickTop="1" thickBot="1" x14ac:dyDescent="0.25">
      <c r="A256" s="341" t="s">
        <v>131</v>
      </c>
      <c r="B256" s="342">
        <v>4920</v>
      </c>
      <c r="C256" s="353"/>
      <c r="D256" s="353"/>
      <c r="E256" s="344"/>
      <c r="F256" s="353"/>
      <c r="G256" s="354"/>
      <c r="H256" s="346"/>
      <c r="I256" s="346"/>
      <c r="J256" s="346"/>
      <c r="K256" s="346"/>
    </row>
    <row r="257" spans="1:11" ht="13.5" thickTop="1" thickBot="1" x14ac:dyDescent="0.25">
      <c r="A257" s="372" t="s">
        <v>499</v>
      </c>
      <c r="B257" s="347">
        <v>4930</v>
      </c>
      <c r="C257" s="353"/>
      <c r="D257" s="353"/>
      <c r="E257" s="344"/>
      <c r="F257" s="353"/>
      <c r="G257" s="354"/>
      <c r="H257" s="346"/>
      <c r="I257" s="346"/>
      <c r="J257" s="346"/>
      <c r="K257" s="346"/>
    </row>
    <row r="258" spans="1:11" ht="13.5" thickTop="1" thickBot="1" x14ac:dyDescent="0.25">
      <c r="A258" s="314" t="s">
        <v>25</v>
      </c>
      <c r="B258" s="375">
        <v>4932</v>
      </c>
      <c r="C258" s="367">
        <v>30000</v>
      </c>
      <c r="D258" s="367"/>
      <c r="E258" s="344"/>
      <c r="F258" s="367"/>
      <c r="G258" s="354"/>
      <c r="H258" s="346"/>
      <c r="I258" s="346"/>
      <c r="J258" s="346"/>
      <c r="K258" s="346"/>
    </row>
    <row r="259" spans="1:11" ht="13.5" thickTop="1" thickBot="1" x14ac:dyDescent="0.25">
      <c r="A259" s="341" t="s">
        <v>284</v>
      </c>
      <c r="B259" s="347">
        <v>4960</v>
      </c>
      <c r="C259" s="353"/>
      <c r="D259" s="353"/>
      <c r="E259" s="344"/>
      <c r="F259" s="353"/>
      <c r="G259" s="376"/>
      <c r="H259" s="346"/>
      <c r="I259" s="346"/>
      <c r="J259" s="346"/>
      <c r="K259" s="346"/>
    </row>
    <row r="260" spans="1:11" ht="13.5" thickTop="1" thickBot="1" x14ac:dyDescent="0.25">
      <c r="A260" s="1708" t="s">
        <v>756</v>
      </c>
      <c r="B260" s="347">
        <v>4981</v>
      </c>
      <c r="C260" s="367"/>
      <c r="D260" s="367"/>
      <c r="E260" s="344"/>
      <c r="F260" s="367"/>
      <c r="G260" s="376"/>
      <c r="H260" s="346"/>
      <c r="I260" s="346"/>
      <c r="J260" s="346"/>
      <c r="K260" s="346"/>
    </row>
    <row r="261" spans="1:11" ht="13.5" thickTop="1" thickBot="1" x14ac:dyDescent="0.25">
      <c r="A261" s="1708" t="s">
        <v>757</v>
      </c>
      <c r="B261" s="347">
        <v>4982</v>
      </c>
      <c r="C261" s="367"/>
      <c r="D261" s="367"/>
      <c r="E261" s="344"/>
      <c r="F261" s="367"/>
      <c r="G261" s="376"/>
      <c r="H261" s="346"/>
      <c r="I261" s="346"/>
      <c r="J261" s="346"/>
      <c r="K261" s="346"/>
    </row>
    <row r="262" spans="1:11" ht="13.5" thickTop="1" thickBot="1" x14ac:dyDescent="0.25">
      <c r="A262" s="377" t="s">
        <v>502</v>
      </c>
      <c r="B262" s="201">
        <v>4991</v>
      </c>
      <c r="C262" s="353"/>
      <c r="D262" s="353"/>
      <c r="E262" s="344"/>
      <c r="F262" s="353"/>
      <c r="G262" s="354"/>
      <c r="H262" s="346"/>
      <c r="I262" s="346"/>
      <c r="J262" s="346"/>
      <c r="K262" s="346"/>
    </row>
    <row r="263" spans="1:11" ht="13.5" thickTop="1" thickBot="1" x14ac:dyDescent="0.25">
      <c r="A263" s="377" t="s">
        <v>503</v>
      </c>
      <c r="B263" s="201">
        <v>4992</v>
      </c>
      <c r="C263" s="353"/>
      <c r="D263" s="353"/>
      <c r="E263" s="344"/>
      <c r="F263" s="353"/>
      <c r="G263" s="354"/>
      <c r="H263" s="346"/>
      <c r="I263" s="346"/>
      <c r="J263" s="346"/>
      <c r="K263" s="346"/>
    </row>
    <row r="264" spans="1:11" ht="24" thickTop="1" thickBot="1" x14ac:dyDescent="0.25">
      <c r="A264" s="372" t="s">
        <v>26</v>
      </c>
      <c r="B264" s="347">
        <v>4999</v>
      </c>
      <c r="C264" s="378"/>
      <c r="D264" s="378"/>
      <c r="E264" s="344"/>
      <c r="F264" s="378"/>
      <c r="G264" s="379"/>
      <c r="H264" s="380"/>
      <c r="I264" s="381"/>
      <c r="J264" s="381"/>
      <c r="K264" s="380"/>
    </row>
    <row r="265" spans="1:11" ht="25.5" thickTop="1" thickBot="1" x14ac:dyDescent="0.25">
      <c r="A265" s="475" t="s">
        <v>867</v>
      </c>
      <c r="B265" s="479"/>
      <c r="C265" s="382">
        <f>SUM(C187,C197,C203,C208,C216,C220:C221,C251:C264)</f>
        <v>335000</v>
      </c>
      <c r="D265" s="382">
        <f>SUM(D187,D197,D203,D208,D216,D220:D221,D251:D264)</f>
        <v>0</v>
      </c>
      <c r="E265" s="350">
        <f>SUM(E251:E253)</f>
        <v>0</v>
      </c>
      <c r="F265" s="382">
        <f>SUM(F187,F197,F203,F208,F216,F220:F221,F251:F264)</f>
        <v>0</v>
      </c>
      <c r="G265" s="382">
        <f>SUM(G187,G197,G203,G208,G216,G220:G221,G251:G264)</f>
        <v>0</v>
      </c>
      <c r="H265" s="382">
        <f>SUM(H187,H197,H203,H208,H216,H220:H221,H251:H264)</f>
        <v>0</v>
      </c>
      <c r="I265" s="346"/>
      <c r="J265" s="383">
        <f>SUM(J251:J253)</f>
        <v>0</v>
      </c>
      <c r="K265" s="382">
        <f>SUM(K187,K197,K203,K208,K216,K220:K221,K251:K264)</f>
        <v>0</v>
      </c>
    </row>
    <row r="266" spans="1:11" ht="13.5" thickTop="1" thickBot="1" x14ac:dyDescent="0.25">
      <c r="A266" s="476" t="s">
        <v>121</v>
      </c>
      <c r="B266" s="384">
        <v>4000</v>
      </c>
      <c r="C266" s="385">
        <f t="shared" ref="C266:K266" si="10">SUM(C174,C180,C265)</f>
        <v>335000</v>
      </c>
      <c r="D266" s="385">
        <f t="shared" si="10"/>
        <v>0</v>
      </c>
      <c r="E266" s="385">
        <f t="shared" si="10"/>
        <v>0</v>
      </c>
      <c r="F266" s="385">
        <f t="shared" si="10"/>
        <v>0</v>
      </c>
      <c r="G266" s="385">
        <f t="shared" si="10"/>
        <v>0</v>
      </c>
      <c r="H266" s="385">
        <f t="shared" si="10"/>
        <v>0</v>
      </c>
      <c r="I266" s="385">
        <f t="shared" si="10"/>
        <v>0</v>
      </c>
      <c r="J266" s="385">
        <f t="shared" si="10"/>
        <v>0</v>
      </c>
      <c r="K266" s="385">
        <f t="shared" si="10"/>
        <v>0</v>
      </c>
    </row>
    <row r="267" spans="1:11" ht="13.5" thickTop="1" thickBot="1" x14ac:dyDescent="0.25">
      <c r="A267" s="476" t="s">
        <v>122</v>
      </c>
      <c r="B267" s="482"/>
      <c r="C267" s="385">
        <f t="shared" ref="C267:K267" si="11">SUM(C109,C114,C169,C266)</f>
        <v>24108184</v>
      </c>
      <c r="D267" s="385">
        <f t="shared" si="11"/>
        <v>2725000</v>
      </c>
      <c r="E267" s="385">
        <f t="shared" si="11"/>
        <v>1709870</v>
      </c>
      <c r="F267" s="385">
        <f t="shared" si="11"/>
        <v>830000</v>
      </c>
      <c r="G267" s="385">
        <f t="shared" si="11"/>
        <v>703870</v>
      </c>
      <c r="H267" s="385">
        <f t="shared" si="11"/>
        <v>20000</v>
      </c>
      <c r="I267" s="385">
        <f t="shared" si="11"/>
        <v>0</v>
      </c>
      <c r="J267" s="385">
        <f t="shared" si="11"/>
        <v>220000</v>
      </c>
      <c r="K267" s="385">
        <f t="shared" si="11"/>
        <v>0</v>
      </c>
    </row>
    <row r="268" spans="1:11" ht="12" thickTop="1" x14ac:dyDescent="0.2"/>
  </sheetData>
  <sheetProtection algorithmName="SHA-512" hashValue="Favi8MBrFFuOxDH6a7ZtKIkf9B1jCsIPGuuf5fGCPUy4cYkDQdN4mVbPfXDAf4KO2Bw5ZmOt2RgshxuqUsVYmg==" saltValue="LyxSMgxUWtUEk/crh84whQ==" spinCount="100000" sheet="1" objects="1" scenarios="1"/>
  <mergeCells count="4">
    <mergeCell ref="A171:B171"/>
    <mergeCell ref="A174:B174"/>
    <mergeCell ref="A175:B175"/>
    <mergeCell ref="A181:B181"/>
  </mergeCells>
  <phoneticPr fontId="4" type="noConversion"/>
  <dataValidations count="2">
    <dataValidation type="whole" allowBlank="1" showInputMessage="1" showErrorMessage="1" error="Please enter whole number.  Decimals are not allowed." sqref="C5:K11 C14:K17 C20:C39 C65:K66 C69:C74 C77:D81 C95:K107 C111:G113 C124:F130 C133:G139 C142:G143 C145:K153 C172:K173 C176:K179 C183:G186 C189:G196 C205:G207 C210:G215 C218:G219 C221:K250 C199:G202 C155:K167 C254:K264 C84:C92 C117:K120">
      <formula1>-9999999999</formula1>
      <formula2>9999999999</formula2>
    </dataValidation>
    <dataValidation type="whole" allowBlank="1" showInputMessage="1" showErrorMessage="1" sqref="F42:F62">
      <formula1>-9999999999</formula1>
      <formula2>9999999999</formula2>
    </dataValidation>
  </dataValidations>
  <printOptions headings="1"/>
  <pageMargins left="0.2" right="0.17" top="0.7" bottom="0.4" header="0.39" footer="0.19"/>
  <pageSetup scale="69" firstPageNumber="2" fitToHeight="0" orientation="landscape" useFirstPageNumber="1" r:id="rId1"/>
  <headerFooter alignWithMargins="0">
    <oddHeader>&amp;L&amp;8Page &amp;P&amp;C&amp;"Arial,Bold"&amp;9BUDGET SUMMARY
&amp;R&amp;8Page &amp;P</oddHeader>
    <oddFooter>&amp;L&amp;8&amp;Z&amp;F&amp;R&amp;8&amp;D</oddFooter>
  </headerFooter>
  <rowBreaks count="3" manualBreakCount="3">
    <brk id="105" max="16383" man="1"/>
    <brk id="200" max="16383" man="1"/>
    <brk id="251" max="16383" man="1"/>
  </rowBreaks>
  <colBreaks count="1" manualBreakCount="1">
    <brk id="11" max="1048575" man="1"/>
  </colBreaks>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26">
    <pageSetUpPr fitToPage="1"/>
  </sheetPr>
  <dimension ref="A1:L369"/>
  <sheetViews>
    <sheetView showGridLines="0" zoomScale="110" zoomScaleNormal="110" workbookViewId="0">
      <pane xSplit="2" ySplit="2" topLeftCell="E45" activePane="bottomRight" state="frozenSplit"/>
      <selection activeCell="C3" sqref="C3:K3"/>
      <selection pane="topRight" activeCell="C3" sqref="C3:K3"/>
      <selection pane="bottomLeft" activeCell="C3" sqref="C3:K3"/>
      <selection pane="bottomRight" activeCell="C3" sqref="C3:K3"/>
    </sheetView>
  </sheetViews>
  <sheetFormatPr defaultColWidth="8.7109375" defaultRowHeight="9" x14ac:dyDescent="0.15"/>
  <cols>
    <col min="1" max="1" width="55.85546875" style="1289" customWidth="1"/>
    <col min="2" max="2" width="5.42578125" style="1290" customWidth="1"/>
    <col min="3" max="9" width="13.28515625" style="1290" customWidth="1"/>
    <col min="10" max="11" width="13.28515625" style="1291" customWidth="1"/>
    <col min="12" max="16384" width="8.7109375" style="494"/>
  </cols>
  <sheetData>
    <row r="1" spans="1:11" s="498" customFormat="1" ht="12.75" customHeight="1" x14ac:dyDescent="0.2">
      <c r="A1" s="1803" t="s">
        <v>878</v>
      </c>
      <c r="B1" s="704"/>
      <c r="C1" s="705" t="s">
        <v>306</v>
      </c>
      <c r="D1" s="705" t="s">
        <v>307</v>
      </c>
      <c r="E1" s="706" t="s">
        <v>308</v>
      </c>
      <c r="F1" s="707" t="s">
        <v>309</v>
      </c>
      <c r="G1" s="705" t="s">
        <v>310</v>
      </c>
      <c r="H1" s="705" t="s">
        <v>311</v>
      </c>
      <c r="I1" s="705" t="s">
        <v>312</v>
      </c>
      <c r="J1" s="706" t="s">
        <v>313</v>
      </c>
      <c r="K1" s="706" t="s">
        <v>314</v>
      </c>
    </row>
    <row r="2" spans="1:11" ht="24" x14ac:dyDescent="0.15">
      <c r="A2" s="1804"/>
      <c r="B2" s="708" t="s">
        <v>523</v>
      </c>
      <c r="C2" s="708" t="s">
        <v>465</v>
      </c>
      <c r="D2" s="708" t="s">
        <v>466</v>
      </c>
      <c r="E2" s="708" t="s">
        <v>467</v>
      </c>
      <c r="F2" s="708" t="s">
        <v>468</v>
      </c>
      <c r="G2" s="709" t="s">
        <v>469</v>
      </c>
      <c r="H2" s="709" t="s">
        <v>470</v>
      </c>
      <c r="I2" s="709" t="s">
        <v>315</v>
      </c>
      <c r="J2" s="709" t="s">
        <v>316</v>
      </c>
      <c r="K2" s="709" t="s">
        <v>268</v>
      </c>
    </row>
    <row r="3" spans="1:11" s="712" customFormat="1" ht="16.7" customHeight="1" x14ac:dyDescent="0.2">
      <c r="A3" s="1710" t="s">
        <v>229</v>
      </c>
      <c r="B3" s="710"/>
      <c r="C3" s="496"/>
      <c r="D3" s="496"/>
      <c r="E3" s="496"/>
      <c r="F3" s="496"/>
      <c r="G3" s="496"/>
      <c r="H3" s="496"/>
      <c r="I3" s="496"/>
      <c r="J3" s="496"/>
      <c r="K3" s="711"/>
    </row>
    <row r="4" spans="1:11" s="712" customFormat="1" ht="15.75" customHeight="1" x14ac:dyDescent="0.2">
      <c r="A4" s="1292" t="s">
        <v>176</v>
      </c>
      <c r="B4" s="1293" t="s">
        <v>275</v>
      </c>
      <c r="C4" s="713"/>
      <c r="D4" s="714"/>
      <c r="E4" s="714"/>
      <c r="F4" s="714"/>
      <c r="G4" s="714"/>
      <c r="H4" s="714"/>
      <c r="I4" s="714"/>
      <c r="J4" s="714"/>
      <c r="K4" s="715"/>
    </row>
    <row r="5" spans="1:11" s="712" customFormat="1" ht="12" x14ac:dyDescent="0.2">
      <c r="A5" s="716" t="s">
        <v>286</v>
      </c>
      <c r="B5" s="717">
        <v>1100</v>
      </c>
      <c r="C5" s="718">
        <v>9385477</v>
      </c>
      <c r="D5" s="719">
        <v>1370000</v>
      </c>
      <c r="E5" s="719">
        <v>3500</v>
      </c>
      <c r="F5" s="719">
        <v>389000</v>
      </c>
      <c r="G5" s="719">
        <v>315000</v>
      </c>
      <c r="H5" s="719">
        <v>0</v>
      </c>
      <c r="I5" s="720">
        <v>0</v>
      </c>
      <c r="J5" s="721">
        <v>0</v>
      </c>
      <c r="K5" s="722">
        <f>SUM(C5:J5)</f>
        <v>11462977</v>
      </c>
    </row>
    <row r="6" spans="1:11" s="712" customFormat="1" ht="12" x14ac:dyDescent="0.2">
      <c r="A6" s="723" t="s">
        <v>681</v>
      </c>
      <c r="B6" s="724">
        <v>1115</v>
      </c>
      <c r="C6" s="725"/>
      <c r="D6" s="726"/>
      <c r="E6" s="727"/>
      <c r="F6" s="726"/>
      <c r="G6" s="726"/>
      <c r="H6" s="726"/>
      <c r="I6" s="726"/>
      <c r="J6" s="726"/>
      <c r="K6" s="499">
        <f>SUM(C6,E6)</f>
        <v>0</v>
      </c>
    </row>
    <row r="7" spans="1:11" s="712" customFormat="1" ht="12" x14ac:dyDescent="0.2">
      <c r="A7" s="723" t="s">
        <v>317</v>
      </c>
      <c r="B7" s="724">
        <v>1125</v>
      </c>
      <c r="C7" s="728"/>
      <c r="D7" s="728"/>
      <c r="E7" s="728"/>
      <c r="F7" s="728"/>
      <c r="G7" s="728"/>
      <c r="H7" s="728"/>
      <c r="I7" s="728"/>
      <c r="J7" s="728"/>
      <c r="K7" s="499">
        <f t="shared" ref="K7:K33" si="0">SUM(C7:J7)</f>
        <v>0</v>
      </c>
    </row>
    <row r="8" spans="1:11" s="712" customFormat="1" ht="12" x14ac:dyDescent="0.2">
      <c r="A8" s="723" t="s">
        <v>371</v>
      </c>
      <c r="B8" s="724">
        <v>1200</v>
      </c>
      <c r="C8" s="728">
        <v>1675089</v>
      </c>
      <c r="D8" s="729">
        <v>276512</v>
      </c>
      <c r="E8" s="729">
        <v>185000</v>
      </c>
      <c r="F8" s="729">
        <v>23000</v>
      </c>
      <c r="G8" s="729">
        <v>20000</v>
      </c>
      <c r="H8" s="729">
        <v>500</v>
      </c>
      <c r="I8" s="730"/>
      <c r="J8" s="731"/>
      <c r="K8" s="499">
        <f t="shared" si="0"/>
        <v>2180101</v>
      </c>
    </row>
    <row r="9" spans="1:11" s="712" customFormat="1" ht="12" x14ac:dyDescent="0.2">
      <c r="A9" s="723" t="s">
        <v>318</v>
      </c>
      <c r="B9" s="724">
        <v>1225</v>
      </c>
      <c r="C9" s="728"/>
      <c r="D9" s="728"/>
      <c r="E9" s="728"/>
      <c r="F9" s="728"/>
      <c r="G9" s="728"/>
      <c r="H9" s="728"/>
      <c r="I9" s="728"/>
      <c r="J9" s="728"/>
      <c r="K9" s="499">
        <f t="shared" si="0"/>
        <v>0</v>
      </c>
    </row>
    <row r="10" spans="1:11" s="712" customFormat="1" ht="12" x14ac:dyDescent="0.2">
      <c r="A10" s="723" t="s">
        <v>138</v>
      </c>
      <c r="B10" s="724">
        <v>1250</v>
      </c>
      <c r="C10" s="728">
        <v>95298</v>
      </c>
      <c r="D10" s="728">
        <v>5000</v>
      </c>
      <c r="E10" s="728"/>
      <c r="F10" s="728"/>
      <c r="G10" s="728"/>
      <c r="H10" s="728"/>
      <c r="I10" s="728"/>
      <c r="J10" s="728"/>
      <c r="K10" s="499">
        <f t="shared" si="0"/>
        <v>100298</v>
      </c>
    </row>
    <row r="11" spans="1:11" s="712" customFormat="1" ht="12" x14ac:dyDescent="0.2">
      <c r="A11" s="723" t="s">
        <v>435</v>
      </c>
      <c r="B11" s="724">
        <v>1275</v>
      </c>
      <c r="C11" s="728"/>
      <c r="D11" s="728"/>
      <c r="E11" s="728"/>
      <c r="F11" s="728"/>
      <c r="G11" s="728"/>
      <c r="H11" s="728"/>
      <c r="I11" s="728"/>
      <c r="J11" s="728"/>
      <c r="K11" s="499">
        <f t="shared" si="0"/>
        <v>0</v>
      </c>
    </row>
    <row r="12" spans="1:11" ht="12" x14ac:dyDescent="0.2">
      <c r="A12" s="723" t="s">
        <v>298</v>
      </c>
      <c r="B12" s="724">
        <v>1300</v>
      </c>
      <c r="C12" s="728"/>
      <c r="D12" s="729"/>
      <c r="E12" s="729"/>
      <c r="F12" s="729"/>
      <c r="G12" s="729"/>
      <c r="H12" s="729"/>
      <c r="I12" s="730"/>
      <c r="J12" s="731"/>
      <c r="K12" s="499">
        <f t="shared" si="0"/>
        <v>0</v>
      </c>
    </row>
    <row r="13" spans="1:11" ht="12" x14ac:dyDescent="0.2">
      <c r="A13" s="723" t="s">
        <v>319</v>
      </c>
      <c r="B13" s="724">
        <v>1400</v>
      </c>
      <c r="C13" s="728"/>
      <c r="D13" s="729"/>
      <c r="E13" s="729"/>
      <c r="F13" s="729"/>
      <c r="G13" s="729"/>
      <c r="H13" s="729"/>
      <c r="I13" s="730"/>
      <c r="J13" s="731"/>
      <c r="K13" s="499">
        <f t="shared" si="0"/>
        <v>0</v>
      </c>
    </row>
    <row r="14" spans="1:11" ht="12" x14ac:dyDescent="0.2">
      <c r="A14" s="723" t="s">
        <v>299</v>
      </c>
      <c r="B14" s="724">
        <v>1500</v>
      </c>
      <c r="C14" s="728">
        <v>70000</v>
      </c>
      <c r="D14" s="729">
        <v>1000</v>
      </c>
      <c r="E14" s="729">
        <v>10000</v>
      </c>
      <c r="F14" s="729">
        <v>8000</v>
      </c>
      <c r="G14" s="729"/>
      <c r="H14" s="729"/>
      <c r="I14" s="730"/>
      <c r="J14" s="731"/>
      <c r="K14" s="499">
        <f t="shared" si="0"/>
        <v>89000</v>
      </c>
    </row>
    <row r="15" spans="1:11" ht="12" x14ac:dyDescent="0.2">
      <c r="A15" s="723" t="s">
        <v>300</v>
      </c>
      <c r="B15" s="724">
        <v>1600</v>
      </c>
      <c r="C15" s="728">
        <v>65000</v>
      </c>
      <c r="D15" s="729">
        <v>1000</v>
      </c>
      <c r="E15" s="729"/>
      <c r="F15" s="729">
        <v>5000</v>
      </c>
      <c r="G15" s="729"/>
      <c r="H15" s="729"/>
      <c r="I15" s="730"/>
      <c r="J15" s="731"/>
      <c r="K15" s="499">
        <f t="shared" si="0"/>
        <v>71000</v>
      </c>
    </row>
    <row r="16" spans="1:11" ht="12" x14ac:dyDescent="0.2">
      <c r="A16" s="723" t="s">
        <v>136</v>
      </c>
      <c r="B16" s="724">
        <v>1650</v>
      </c>
      <c r="C16" s="728">
        <v>132132</v>
      </c>
      <c r="D16" s="729">
        <v>18630</v>
      </c>
      <c r="E16" s="729"/>
      <c r="F16" s="729"/>
      <c r="G16" s="729"/>
      <c r="H16" s="729"/>
      <c r="I16" s="730"/>
      <c r="J16" s="731"/>
      <c r="K16" s="499">
        <f t="shared" si="0"/>
        <v>150762</v>
      </c>
    </row>
    <row r="17" spans="1:11" ht="12" x14ac:dyDescent="0.2">
      <c r="A17" s="723" t="s">
        <v>320</v>
      </c>
      <c r="B17" s="724">
        <v>1700</v>
      </c>
      <c r="C17" s="728"/>
      <c r="D17" s="728"/>
      <c r="E17" s="728"/>
      <c r="F17" s="728"/>
      <c r="G17" s="728"/>
      <c r="H17" s="728"/>
      <c r="I17" s="728"/>
      <c r="J17" s="728"/>
      <c r="K17" s="499">
        <f t="shared" si="0"/>
        <v>0</v>
      </c>
    </row>
    <row r="18" spans="1:11" s="712" customFormat="1" ht="12" x14ac:dyDescent="0.2">
      <c r="A18" s="723" t="s">
        <v>137</v>
      </c>
      <c r="B18" s="724">
        <v>1800</v>
      </c>
      <c r="C18" s="728"/>
      <c r="D18" s="729"/>
      <c r="E18" s="729"/>
      <c r="F18" s="729"/>
      <c r="G18" s="729"/>
      <c r="H18" s="729"/>
      <c r="I18" s="730"/>
      <c r="J18" s="731"/>
      <c r="K18" s="499">
        <f t="shared" si="0"/>
        <v>0</v>
      </c>
    </row>
    <row r="19" spans="1:11" s="712" customFormat="1" ht="12" x14ac:dyDescent="0.2">
      <c r="A19" s="723" t="s">
        <v>152</v>
      </c>
      <c r="B19" s="724">
        <v>1900</v>
      </c>
      <c r="C19" s="728">
        <v>15000</v>
      </c>
      <c r="D19" s="729">
        <v>0</v>
      </c>
      <c r="E19" s="729">
        <v>0</v>
      </c>
      <c r="F19" s="729">
        <v>0</v>
      </c>
      <c r="G19" s="729">
        <v>0</v>
      </c>
      <c r="H19" s="729">
        <v>0</v>
      </c>
      <c r="I19" s="730">
        <v>0</v>
      </c>
      <c r="J19" s="731">
        <v>0</v>
      </c>
      <c r="K19" s="499">
        <f t="shared" si="0"/>
        <v>15000</v>
      </c>
    </row>
    <row r="20" spans="1:11" s="712" customFormat="1" ht="12" x14ac:dyDescent="0.2">
      <c r="A20" s="723" t="s">
        <v>139</v>
      </c>
      <c r="B20" s="724">
        <v>1910</v>
      </c>
      <c r="C20" s="725"/>
      <c r="D20" s="726"/>
      <c r="E20" s="726"/>
      <c r="F20" s="726"/>
      <c r="G20" s="726"/>
      <c r="H20" s="732"/>
      <c r="I20" s="733"/>
      <c r="J20" s="726"/>
      <c r="K20" s="499">
        <f t="shared" si="0"/>
        <v>0</v>
      </c>
    </row>
    <row r="21" spans="1:11" s="712" customFormat="1" ht="12" x14ac:dyDescent="0.2">
      <c r="A21" s="723" t="s">
        <v>140</v>
      </c>
      <c r="B21" s="724">
        <v>1911</v>
      </c>
      <c r="C21" s="734"/>
      <c r="D21" s="735"/>
      <c r="E21" s="735"/>
      <c r="F21" s="735"/>
      <c r="G21" s="735"/>
      <c r="H21" s="732"/>
      <c r="I21" s="736"/>
      <c r="J21" s="735"/>
      <c r="K21" s="499">
        <f t="shared" si="0"/>
        <v>0</v>
      </c>
    </row>
    <row r="22" spans="1:11" s="712" customFormat="1" ht="12" x14ac:dyDescent="0.2">
      <c r="A22" s="723" t="s">
        <v>141</v>
      </c>
      <c r="B22" s="724">
        <v>1912</v>
      </c>
      <c r="C22" s="734"/>
      <c r="D22" s="735"/>
      <c r="E22" s="735"/>
      <c r="F22" s="735"/>
      <c r="G22" s="735"/>
      <c r="H22" s="732"/>
      <c r="I22" s="736"/>
      <c r="J22" s="735"/>
      <c r="K22" s="499">
        <f t="shared" si="0"/>
        <v>0</v>
      </c>
    </row>
    <row r="23" spans="1:11" s="712" customFormat="1" ht="12" x14ac:dyDescent="0.2">
      <c r="A23" s="723" t="s">
        <v>142</v>
      </c>
      <c r="B23" s="724">
        <v>1913</v>
      </c>
      <c r="C23" s="734"/>
      <c r="D23" s="735"/>
      <c r="E23" s="735"/>
      <c r="F23" s="735"/>
      <c r="G23" s="735"/>
      <c r="H23" s="732"/>
      <c r="I23" s="736"/>
      <c r="J23" s="735"/>
      <c r="K23" s="499">
        <f t="shared" si="0"/>
        <v>0</v>
      </c>
    </row>
    <row r="24" spans="1:11" s="712" customFormat="1" ht="12" x14ac:dyDescent="0.2">
      <c r="A24" s="723" t="s">
        <v>143</v>
      </c>
      <c r="B24" s="724">
        <v>1914</v>
      </c>
      <c r="C24" s="734"/>
      <c r="D24" s="735"/>
      <c r="E24" s="735"/>
      <c r="F24" s="735"/>
      <c r="G24" s="735"/>
      <c r="H24" s="732"/>
      <c r="I24" s="736"/>
      <c r="J24" s="735"/>
      <c r="K24" s="499">
        <f t="shared" si="0"/>
        <v>0</v>
      </c>
    </row>
    <row r="25" spans="1:11" s="712" customFormat="1" ht="12" x14ac:dyDescent="0.2">
      <c r="A25" s="723" t="s">
        <v>144</v>
      </c>
      <c r="B25" s="724">
        <v>1915</v>
      </c>
      <c r="C25" s="734"/>
      <c r="D25" s="735"/>
      <c r="E25" s="735"/>
      <c r="F25" s="735"/>
      <c r="G25" s="735"/>
      <c r="H25" s="732"/>
      <c r="I25" s="736"/>
      <c r="J25" s="735"/>
      <c r="K25" s="499">
        <f t="shared" si="0"/>
        <v>0</v>
      </c>
    </row>
    <row r="26" spans="1:11" s="712" customFormat="1" ht="12" x14ac:dyDescent="0.2">
      <c r="A26" s="723" t="s">
        <v>328</v>
      </c>
      <c r="B26" s="724">
        <v>1916</v>
      </c>
      <c r="C26" s="734"/>
      <c r="D26" s="735"/>
      <c r="E26" s="735"/>
      <c r="F26" s="735"/>
      <c r="G26" s="735"/>
      <c r="H26" s="732"/>
      <c r="I26" s="736"/>
      <c r="J26" s="735"/>
      <c r="K26" s="499">
        <f t="shared" si="0"/>
        <v>0</v>
      </c>
    </row>
    <row r="27" spans="1:11" s="712" customFormat="1" ht="12" x14ac:dyDescent="0.2">
      <c r="A27" s="723" t="s">
        <v>329</v>
      </c>
      <c r="B27" s="724">
        <v>1917</v>
      </c>
      <c r="C27" s="734"/>
      <c r="D27" s="735"/>
      <c r="E27" s="735"/>
      <c r="F27" s="735"/>
      <c r="G27" s="735"/>
      <c r="H27" s="732"/>
      <c r="I27" s="736"/>
      <c r="J27" s="735"/>
      <c r="K27" s="499">
        <f t="shared" si="0"/>
        <v>0</v>
      </c>
    </row>
    <row r="28" spans="1:11" s="712" customFormat="1" ht="12" x14ac:dyDescent="0.2">
      <c r="A28" s="723" t="s">
        <v>330</v>
      </c>
      <c r="B28" s="724">
        <v>1918</v>
      </c>
      <c r="C28" s="734"/>
      <c r="D28" s="735"/>
      <c r="E28" s="735"/>
      <c r="F28" s="735"/>
      <c r="G28" s="735"/>
      <c r="H28" s="732"/>
      <c r="I28" s="736"/>
      <c r="J28" s="735"/>
      <c r="K28" s="499">
        <f t="shared" si="0"/>
        <v>0</v>
      </c>
    </row>
    <row r="29" spans="1:11" s="712" customFormat="1" ht="12" x14ac:dyDescent="0.2">
      <c r="A29" s="723" t="s">
        <v>331</v>
      </c>
      <c r="B29" s="724">
        <v>1919</v>
      </c>
      <c r="C29" s="734"/>
      <c r="D29" s="735"/>
      <c r="E29" s="735"/>
      <c r="F29" s="735"/>
      <c r="G29" s="735"/>
      <c r="H29" s="732"/>
      <c r="I29" s="736"/>
      <c r="J29" s="735"/>
      <c r="K29" s="499">
        <f t="shared" si="0"/>
        <v>0</v>
      </c>
    </row>
    <row r="30" spans="1:11" s="712" customFormat="1" ht="12" x14ac:dyDescent="0.2">
      <c r="A30" s="723" t="s">
        <v>332</v>
      </c>
      <c r="B30" s="737">
        <v>1920</v>
      </c>
      <c r="C30" s="734"/>
      <c r="D30" s="735"/>
      <c r="E30" s="735"/>
      <c r="F30" s="735"/>
      <c r="G30" s="735"/>
      <c r="H30" s="732"/>
      <c r="I30" s="736"/>
      <c r="J30" s="735"/>
      <c r="K30" s="499">
        <f t="shared" si="0"/>
        <v>0</v>
      </c>
    </row>
    <row r="31" spans="1:11" s="712" customFormat="1" ht="12" x14ac:dyDescent="0.2">
      <c r="A31" s="723" t="s">
        <v>333</v>
      </c>
      <c r="B31" s="737">
        <v>1921</v>
      </c>
      <c r="C31" s="734"/>
      <c r="D31" s="735"/>
      <c r="E31" s="735"/>
      <c r="F31" s="735"/>
      <c r="G31" s="735"/>
      <c r="H31" s="732"/>
      <c r="I31" s="736"/>
      <c r="J31" s="735"/>
      <c r="K31" s="499">
        <f t="shared" si="0"/>
        <v>0</v>
      </c>
    </row>
    <row r="32" spans="1:11" s="712" customFormat="1" ht="12" x14ac:dyDescent="0.2">
      <c r="A32" s="738" t="s">
        <v>146</v>
      </c>
      <c r="B32" s="739">
        <v>1922</v>
      </c>
      <c r="C32" s="740"/>
      <c r="D32" s="741"/>
      <c r="E32" s="741"/>
      <c r="F32" s="741"/>
      <c r="G32" s="741"/>
      <c r="H32" s="732"/>
      <c r="I32" s="742"/>
      <c r="J32" s="741"/>
      <c r="K32" s="499">
        <f t="shared" si="0"/>
        <v>0</v>
      </c>
    </row>
    <row r="33" spans="1:12" ht="15" thickBot="1" x14ac:dyDescent="0.25">
      <c r="A33" s="743" t="s">
        <v>792</v>
      </c>
      <c r="B33" s="744">
        <v>1000</v>
      </c>
      <c r="C33" s="676">
        <f>SUM(C5:C32)</f>
        <v>11437996</v>
      </c>
      <c r="D33" s="676">
        <f t="shared" ref="D33:J33" si="1">SUM(D5:D32)</f>
        <v>1672142</v>
      </c>
      <c r="E33" s="676">
        <f t="shared" si="1"/>
        <v>198500</v>
      </c>
      <c r="F33" s="676">
        <f t="shared" si="1"/>
        <v>425000</v>
      </c>
      <c r="G33" s="676">
        <f t="shared" si="1"/>
        <v>335000</v>
      </c>
      <c r="H33" s="676">
        <f t="shared" si="1"/>
        <v>500</v>
      </c>
      <c r="I33" s="676">
        <f t="shared" si="1"/>
        <v>0</v>
      </c>
      <c r="J33" s="676">
        <f t="shared" si="1"/>
        <v>0</v>
      </c>
      <c r="K33" s="676">
        <f t="shared" si="0"/>
        <v>14069138</v>
      </c>
      <c r="L33" s="745"/>
    </row>
    <row r="34" spans="1:12" s="1296" customFormat="1" ht="15.75" customHeight="1" thickTop="1" x14ac:dyDescent="0.2">
      <c r="A34" s="1294" t="s">
        <v>177</v>
      </c>
      <c r="B34" s="1295">
        <v>2000</v>
      </c>
      <c r="C34" s="746"/>
      <c r="D34" s="747"/>
      <c r="E34" s="747"/>
      <c r="F34" s="747"/>
      <c r="G34" s="747"/>
      <c r="H34" s="747"/>
      <c r="I34" s="747"/>
      <c r="J34" s="747"/>
      <c r="K34" s="748"/>
    </row>
    <row r="35" spans="1:12" s="1296" customFormat="1" ht="15.75" customHeight="1" x14ac:dyDescent="0.2">
      <c r="A35" s="1297" t="s">
        <v>251</v>
      </c>
      <c r="B35" s="1298">
        <v>2100</v>
      </c>
      <c r="C35" s="749"/>
      <c r="D35" s="750"/>
      <c r="E35" s="750"/>
      <c r="F35" s="750"/>
      <c r="G35" s="750"/>
      <c r="H35" s="750"/>
      <c r="I35" s="750"/>
      <c r="J35" s="750"/>
      <c r="K35" s="751"/>
    </row>
    <row r="36" spans="1:12" ht="12" x14ac:dyDescent="0.2">
      <c r="A36" s="752" t="s">
        <v>154</v>
      </c>
      <c r="B36" s="724">
        <v>2110</v>
      </c>
      <c r="C36" s="731">
        <v>563283</v>
      </c>
      <c r="D36" s="731">
        <v>108000</v>
      </c>
      <c r="E36" s="731">
        <v>5000</v>
      </c>
      <c r="F36" s="731"/>
      <c r="G36" s="731"/>
      <c r="H36" s="731"/>
      <c r="I36" s="753"/>
      <c r="J36" s="753"/>
      <c r="K36" s="499">
        <f t="shared" ref="K36:K41" si="2">SUM(C36:J36)</f>
        <v>676283</v>
      </c>
    </row>
    <row r="37" spans="1:12" ht="12" x14ac:dyDescent="0.2">
      <c r="A37" s="754" t="s">
        <v>155</v>
      </c>
      <c r="B37" s="724">
        <v>2120</v>
      </c>
      <c r="C37" s="731">
        <v>310460</v>
      </c>
      <c r="D37" s="731">
        <v>75213</v>
      </c>
      <c r="E37" s="731"/>
      <c r="F37" s="731"/>
      <c r="G37" s="731"/>
      <c r="H37" s="731"/>
      <c r="I37" s="753"/>
      <c r="J37" s="753"/>
      <c r="K37" s="499">
        <f t="shared" si="2"/>
        <v>385673</v>
      </c>
    </row>
    <row r="38" spans="1:12" ht="12" x14ac:dyDescent="0.2">
      <c r="A38" s="754" t="s">
        <v>156</v>
      </c>
      <c r="B38" s="724">
        <v>2130</v>
      </c>
      <c r="C38" s="731">
        <v>192920</v>
      </c>
      <c r="D38" s="731">
        <v>47500</v>
      </c>
      <c r="E38" s="731">
        <v>7000</v>
      </c>
      <c r="F38" s="731">
        <v>13500</v>
      </c>
      <c r="G38" s="731"/>
      <c r="H38" s="731"/>
      <c r="I38" s="753"/>
      <c r="J38" s="753"/>
      <c r="K38" s="499">
        <f t="shared" si="2"/>
        <v>260920</v>
      </c>
    </row>
    <row r="39" spans="1:12" ht="12" x14ac:dyDescent="0.2">
      <c r="A39" s="754" t="s">
        <v>157</v>
      </c>
      <c r="B39" s="724">
        <v>2140</v>
      </c>
      <c r="C39" s="731">
        <v>257483</v>
      </c>
      <c r="D39" s="731">
        <v>20956</v>
      </c>
      <c r="E39" s="731">
        <v>90000</v>
      </c>
      <c r="F39" s="731">
        <v>3000</v>
      </c>
      <c r="G39" s="731"/>
      <c r="H39" s="731"/>
      <c r="I39" s="753"/>
      <c r="J39" s="753"/>
      <c r="K39" s="499">
        <f t="shared" si="2"/>
        <v>371439</v>
      </c>
    </row>
    <row r="40" spans="1:12" s="759" customFormat="1" ht="12.75" x14ac:dyDescent="0.2">
      <c r="A40" s="755" t="s">
        <v>413</v>
      </c>
      <c r="B40" s="756">
        <v>2150</v>
      </c>
      <c r="C40" s="757">
        <v>466861</v>
      </c>
      <c r="D40" s="757">
        <v>87500</v>
      </c>
      <c r="E40" s="757"/>
      <c r="F40" s="757"/>
      <c r="G40" s="757"/>
      <c r="H40" s="758"/>
      <c r="I40" s="668"/>
      <c r="J40" s="668"/>
      <c r="K40" s="499">
        <f t="shared" si="2"/>
        <v>554361</v>
      </c>
    </row>
    <row r="41" spans="1:12" s="759" customFormat="1" ht="12.75" x14ac:dyDescent="0.2">
      <c r="A41" s="760" t="s">
        <v>473</v>
      </c>
      <c r="B41" s="761">
        <v>2190</v>
      </c>
      <c r="C41" s="757">
        <v>292234</v>
      </c>
      <c r="D41" s="757">
        <v>12700</v>
      </c>
      <c r="E41" s="757">
        <v>7000</v>
      </c>
      <c r="F41" s="757"/>
      <c r="G41" s="757"/>
      <c r="H41" s="758"/>
      <c r="I41" s="668"/>
      <c r="J41" s="668"/>
      <c r="K41" s="499">
        <f t="shared" si="2"/>
        <v>311934</v>
      </c>
    </row>
    <row r="42" spans="1:12" ht="12.75" thickBot="1" x14ac:dyDescent="0.25">
      <c r="A42" s="762" t="s">
        <v>581</v>
      </c>
      <c r="B42" s="763">
        <v>2100</v>
      </c>
      <c r="C42" s="505">
        <f>SUM(C36:C41)</f>
        <v>2083241</v>
      </c>
      <c r="D42" s="505">
        <f t="shared" ref="D42:K42" si="3">SUM(D36:D41)</f>
        <v>351869</v>
      </c>
      <c r="E42" s="505">
        <f t="shared" si="3"/>
        <v>109000</v>
      </c>
      <c r="F42" s="505">
        <f t="shared" si="3"/>
        <v>16500</v>
      </c>
      <c r="G42" s="505">
        <f t="shared" si="3"/>
        <v>0</v>
      </c>
      <c r="H42" s="505">
        <f t="shared" si="3"/>
        <v>0</v>
      </c>
      <c r="I42" s="505">
        <f t="shared" si="3"/>
        <v>0</v>
      </c>
      <c r="J42" s="505">
        <f t="shared" si="3"/>
        <v>0</v>
      </c>
      <c r="K42" s="505">
        <f t="shared" si="3"/>
        <v>2560610</v>
      </c>
      <c r="L42" s="745"/>
    </row>
    <row r="43" spans="1:12" s="1296" customFormat="1" ht="15.75" customHeight="1" thickTop="1" x14ac:dyDescent="0.2">
      <c r="A43" s="1299" t="s">
        <v>253</v>
      </c>
      <c r="B43" s="1300">
        <v>2200</v>
      </c>
      <c r="C43" s="764"/>
      <c r="D43" s="765"/>
      <c r="E43" s="765"/>
      <c r="F43" s="765"/>
      <c r="G43" s="765"/>
      <c r="H43" s="765"/>
      <c r="I43" s="765"/>
      <c r="J43" s="765"/>
      <c r="K43" s="518"/>
    </row>
    <row r="44" spans="1:12" ht="12" x14ac:dyDescent="0.2">
      <c r="A44" s="766" t="s">
        <v>294</v>
      </c>
      <c r="B44" s="767">
        <v>2210</v>
      </c>
      <c r="C44" s="757">
        <v>227000</v>
      </c>
      <c r="D44" s="757">
        <v>113000</v>
      </c>
      <c r="E44" s="757">
        <v>101500</v>
      </c>
      <c r="F44" s="757">
        <v>94000</v>
      </c>
      <c r="G44" s="757"/>
      <c r="H44" s="758"/>
      <c r="I44" s="668"/>
      <c r="J44" s="668">
        <v>50000</v>
      </c>
      <c r="K44" s="499">
        <f>SUM(C44:J44)</f>
        <v>585500</v>
      </c>
    </row>
    <row r="45" spans="1:12" ht="12" x14ac:dyDescent="0.2">
      <c r="A45" s="766" t="s">
        <v>295</v>
      </c>
      <c r="B45" s="767">
        <v>2220</v>
      </c>
      <c r="C45" s="757">
        <v>290408</v>
      </c>
      <c r="D45" s="757">
        <v>43500</v>
      </c>
      <c r="E45" s="757">
        <v>10000</v>
      </c>
      <c r="F45" s="757">
        <v>109000</v>
      </c>
      <c r="G45" s="757">
        <v>2000</v>
      </c>
      <c r="H45" s="758">
        <v>1500</v>
      </c>
      <c r="I45" s="668"/>
      <c r="J45" s="668"/>
      <c r="K45" s="499">
        <f>SUM(C45:J45)</f>
        <v>456408</v>
      </c>
    </row>
    <row r="46" spans="1:12" ht="12" x14ac:dyDescent="0.2">
      <c r="A46" s="766" t="s">
        <v>296</v>
      </c>
      <c r="B46" s="767">
        <v>2230</v>
      </c>
      <c r="C46" s="757"/>
      <c r="D46" s="757"/>
      <c r="E46" s="757">
        <v>5000</v>
      </c>
      <c r="F46" s="757">
        <v>4000</v>
      </c>
      <c r="G46" s="757"/>
      <c r="H46" s="758"/>
      <c r="I46" s="668"/>
      <c r="J46" s="668"/>
      <c r="K46" s="499">
        <f>SUM(C46:J46)</f>
        <v>9000</v>
      </c>
    </row>
    <row r="47" spans="1:12" ht="12.75" thickBot="1" x14ac:dyDescent="0.25">
      <c r="A47" s="762" t="s">
        <v>582</v>
      </c>
      <c r="B47" s="768">
        <v>2200</v>
      </c>
      <c r="C47" s="505">
        <f>SUM(C44:C46)</f>
        <v>517408</v>
      </c>
      <c r="D47" s="505">
        <f t="shared" ref="D47:K47" si="4">SUM(D44:D46)</f>
        <v>156500</v>
      </c>
      <c r="E47" s="505">
        <f t="shared" si="4"/>
        <v>116500</v>
      </c>
      <c r="F47" s="505">
        <f t="shared" si="4"/>
        <v>207000</v>
      </c>
      <c r="G47" s="505">
        <f t="shared" si="4"/>
        <v>2000</v>
      </c>
      <c r="H47" s="505">
        <f t="shared" si="4"/>
        <v>1500</v>
      </c>
      <c r="I47" s="505">
        <f t="shared" si="4"/>
        <v>0</v>
      </c>
      <c r="J47" s="505">
        <f t="shared" si="4"/>
        <v>50000</v>
      </c>
      <c r="K47" s="505">
        <f t="shared" si="4"/>
        <v>1050908</v>
      </c>
      <c r="L47" s="745"/>
    </row>
    <row r="48" spans="1:12" s="1296" customFormat="1" ht="15.75" customHeight="1" thickTop="1" x14ac:dyDescent="0.2">
      <c r="A48" s="1301" t="s">
        <v>193</v>
      </c>
      <c r="B48" s="1302">
        <v>2300</v>
      </c>
      <c r="C48" s="764"/>
      <c r="D48" s="765"/>
      <c r="E48" s="765"/>
      <c r="F48" s="765"/>
      <c r="G48" s="765"/>
      <c r="H48" s="765"/>
      <c r="I48" s="765"/>
      <c r="J48" s="765"/>
      <c r="K48" s="769"/>
    </row>
    <row r="49" spans="1:12" ht="12" x14ac:dyDescent="0.2">
      <c r="A49" s="766" t="s">
        <v>336</v>
      </c>
      <c r="B49" s="767">
        <v>2310</v>
      </c>
      <c r="C49" s="757"/>
      <c r="D49" s="757">
        <v>70000</v>
      </c>
      <c r="E49" s="757">
        <v>263000</v>
      </c>
      <c r="F49" s="757">
        <v>40000</v>
      </c>
      <c r="G49" s="757"/>
      <c r="H49" s="757">
        <v>10000</v>
      </c>
      <c r="I49" s="668"/>
      <c r="J49" s="668"/>
      <c r="K49" s="499">
        <f>SUM(C49:J49)</f>
        <v>383000</v>
      </c>
    </row>
    <row r="50" spans="1:12" ht="12" x14ac:dyDescent="0.2">
      <c r="A50" s="766" t="s">
        <v>337</v>
      </c>
      <c r="B50" s="767">
        <v>2320</v>
      </c>
      <c r="C50" s="757">
        <v>304220</v>
      </c>
      <c r="D50" s="757">
        <v>83520</v>
      </c>
      <c r="E50" s="757">
        <v>3000</v>
      </c>
      <c r="F50" s="757">
        <v>2000</v>
      </c>
      <c r="G50" s="757"/>
      <c r="H50" s="757">
        <v>2500</v>
      </c>
      <c r="I50" s="668"/>
      <c r="J50" s="668"/>
      <c r="K50" s="499">
        <f>SUM(C50:J50)</f>
        <v>395240</v>
      </c>
    </row>
    <row r="51" spans="1:12" ht="12" x14ac:dyDescent="0.2">
      <c r="A51" s="766" t="s">
        <v>588</v>
      </c>
      <c r="B51" s="767">
        <v>2330</v>
      </c>
      <c r="C51" s="668"/>
      <c r="D51" s="668"/>
      <c r="E51" s="668"/>
      <c r="F51" s="668"/>
      <c r="G51" s="668"/>
      <c r="H51" s="668"/>
      <c r="I51" s="668"/>
      <c r="J51" s="668"/>
      <c r="K51" s="499">
        <f>SUM(C51:J51)</f>
        <v>0</v>
      </c>
    </row>
    <row r="52" spans="1:12" ht="22.5" x14ac:dyDescent="0.2">
      <c r="A52" s="770" t="s">
        <v>167</v>
      </c>
      <c r="B52" s="771" t="s">
        <v>145</v>
      </c>
      <c r="C52" s="672"/>
      <c r="D52" s="672"/>
      <c r="E52" s="672">
        <v>135000</v>
      </c>
      <c r="F52" s="672"/>
      <c r="G52" s="672"/>
      <c r="H52" s="672"/>
      <c r="I52" s="672"/>
      <c r="J52" s="672"/>
      <c r="K52" s="772">
        <f>SUM(C52:J52)</f>
        <v>135000</v>
      </c>
    </row>
    <row r="53" spans="1:12" ht="12.75" thickBot="1" x14ac:dyDescent="0.25">
      <c r="A53" s="762" t="s">
        <v>583</v>
      </c>
      <c r="B53" s="773">
        <v>2300</v>
      </c>
      <c r="C53" s="505">
        <f>SUM(C49:C52)</f>
        <v>304220</v>
      </c>
      <c r="D53" s="505">
        <f t="shared" ref="D53:K53" si="5">SUM(D49:D52)</f>
        <v>153520</v>
      </c>
      <c r="E53" s="505">
        <f t="shared" si="5"/>
        <v>401000</v>
      </c>
      <c r="F53" s="505">
        <f t="shared" si="5"/>
        <v>42000</v>
      </c>
      <c r="G53" s="505">
        <f t="shared" si="5"/>
        <v>0</v>
      </c>
      <c r="H53" s="505">
        <f t="shared" si="5"/>
        <v>12500</v>
      </c>
      <c r="I53" s="505">
        <f t="shared" si="5"/>
        <v>0</v>
      </c>
      <c r="J53" s="505">
        <f t="shared" si="5"/>
        <v>0</v>
      </c>
      <c r="K53" s="505">
        <f t="shared" si="5"/>
        <v>913240</v>
      </c>
      <c r="L53" s="745"/>
    </row>
    <row r="54" spans="1:12" s="1296" customFormat="1" ht="15.75" customHeight="1" thickTop="1" x14ac:dyDescent="0.2">
      <c r="A54" s="1299" t="s">
        <v>199</v>
      </c>
      <c r="B54" s="1300">
        <v>2400</v>
      </c>
      <c r="C54" s="764"/>
      <c r="D54" s="765"/>
      <c r="E54" s="765"/>
      <c r="F54" s="765"/>
      <c r="G54" s="765"/>
      <c r="H54" s="765"/>
      <c r="I54" s="765"/>
      <c r="J54" s="765"/>
      <c r="K54" s="769"/>
    </row>
    <row r="55" spans="1:12" ht="12" x14ac:dyDescent="0.2">
      <c r="A55" s="766" t="s">
        <v>589</v>
      </c>
      <c r="B55" s="767">
        <v>2410</v>
      </c>
      <c r="C55" s="757">
        <v>840720</v>
      </c>
      <c r="D55" s="757">
        <v>190000</v>
      </c>
      <c r="E55" s="757"/>
      <c r="F55" s="757">
        <v>50000</v>
      </c>
      <c r="G55" s="757"/>
      <c r="H55" s="757">
        <v>2000</v>
      </c>
      <c r="I55" s="668"/>
      <c r="J55" s="668"/>
      <c r="K55" s="499">
        <f>SUM(C55:J55)</f>
        <v>1082720</v>
      </c>
    </row>
    <row r="56" spans="1:12" ht="12" x14ac:dyDescent="0.2">
      <c r="A56" s="774" t="s">
        <v>793</v>
      </c>
      <c r="B56" s="775">
        <v>2490</v>
      </c>
      <c r="C56" s="757"/>
      <c r="D56" s="757"/>
      <c r="E56" s="757"/>
      <c r="F56" s="757"/>
      <c r="G56" s="757"/>
      <c r="H56" s="757"/>
      <c r="I56" s="668"/>
      <c r="J56" s="668"/>
      <c r="K56" s="499">
        <f>SUM(C56:J56)</f>
        <v>0</v>
      </c>
    </row>
    <row r="57" spans="1:12" ht="12.75" thickBot="1" x14ac:dyDescent="0.25">
      <c r="A57" s="762" t="s">
        <v>584</v>
      </c>
      <c r="B57" s="776">
        <v>2400</v>
      </c>
      <c r="C57" s="505">
        <f>SUM(C55:C56)</f>
        <v>840720</v>
      </c>
      <c r="D57" s="505">
        <f t="shared" ref="D57:J57" si="6">SUM(D55:D56)</f>
        <v>190000</v>
      </c>
      <c r="E57" s="505">
        <f t="shared" si="6"/>
        <v>0</v>
      </c>
      <c r="F57" s="505">
        <f t="shared" si="6"/>
        <v>50000</v>
      </c>
      <c r="G57" s="505">
        <f t="shared" si="6"/>
        <v>0</v>
      </c>
      <c r="H57" s="505">
        <f t="shared" si="6"/>
        <v>2000</v>
      </c>
      <c r="I57" s="505">
        <f t="shared" si="6"/>
        <v>0</v>
      </c>
      <c r="J57" s="505">
        <f t="shared" si="6"/>
        <v>0</v>
      </c>
      <c r="K57" s="676">
        <f>SUM(K55:K56)</f>
        <v>1082720</v>
      </c>
      <c r="L57" s="745"/>
    </row>
    <row r="58" spans="1:12" s="1296" customFormat="1" ht="15.75" customHeight="1" thickTop="1" x14ac:dyDescent="0.2">
      <c r="A58" s="1299" t="s">
        <v>252</v>
      </c>
      <c r="B58" s="1303">
        <v>2500</v>
      </c>
      <c r="C58" s="764"/>
      <c r="D58" s="765"/>
      <c r="E58" s="765"/>
      <c r="F58" s="765"/>
      <c r="G58" s="765"/>
      <c r="H58" s="765"/>
      <c r="I58" s="765"/>
      <c r="J58" s="765"/>
      <c r="K58" s="769"/>
    </row>
    <row r="59" spans="1:12" ht="12" x14ac:dyDescent="0.2">
      <c r="A59" s="777" t="s">
        <v>414</v>
      </c>
      <c r="B59" s="778">
        <v>2510</v>
      </c>
      <c r="C59" s="779">
        <v>116560</v>
      </c>
      <c r="D59" s="779">
        <v>31500</v>
      </c>
      <c r="E59" s="779">
        <v>10000</v>
      </c>
      <c r="F59" s="779">
        <v>18000</v>
      </c>
      <c r="G59" s="779"/>
      <c r="H59" s="779">
        <v>3000</v>
      </c>
      <c r="I59" s="780"/>
      <c r="J59" s="780"/>
      <c r="K59" s="499">
        <f t="shared" ref="K59:K64" si="7">SUM(C59:J59)</f>
        <v>179060</v>
      </c>
    </row>
    <row r="60" spans="1:12" ht="12" x14ac:dyDescent="0.2">
      <c r="A60" s="777" t="s">
        <v>415</v>
      </c>
      <c r="B60" s="778">
        <v>2520</v>
      </c>
      <c r="C60" s="779"/>
      <c r="D60" s="779"/>
      <c r="E60" s="779"/>
      <c r="F60" s="779"/>
      <c r="G60" s="779"/>
      <c r="H60" s="779"/>
      <c r="I60" s="780"/>
      <c r="J60" s="780"/>
      <c r="K60" s="499">
        <f t="shared" si="7"/>
        <v>0</v>
      </c>
    </row>
    <row r="61" spans="1:12" ht="12" x14ac:dyDescent="0.2">
      <c r="A61" s="777" t="s">
        <v>416</v>
      </c>
      <c r="B61" s="778">
        <v>2540</v>
      </c>
      <c r="C61" s="779">
        <v>345000</v>
      </c>
      <c r="D61" s="779">
        <v>40000</v>
      </c>
      <c r="E61" s="779">
        <v>25000</v>
      </c>
      <c r="F61" s="779">
        <v>2500</v>
      </c>
      <c r="G61" s="779"/>
      <c r="H61" s="779"/>
      <c r="I61" s="780"/>
      <c r="J61" s="780"/>
      <c r="K61" s="499">
        <f t="shared" si="7"/>
        <v>412500</v>
      </c>
    </row>
    <row r="62" spans="1:12" ht="12" x14ac:dyDescent="0.2">
      <c r="A62" s="777" t="s">
        <v>417</v>
      </c>
      <c r="B62" s="778">
        <v>2550</v>
      </c>
      <c r="C62" s="779"/>
      <c r="D62" s="779"/>
      <c r="E62" s="779"/>
      <c r="F62" s="779"/>
      <c r="G62" s="779"/>
      <c r="H62" s="779"/>
      <c r="I62" s="780"/>
      <c r="J62" s="780"/>
      <c r="K62" s="499">
        <f t="shared" si="7"/>
        <v>0</v>
      </c>
    </row>
    <row r="63" spans="1:12" ht="12" x14ac:dyDescent="0.2">
      <c r="A63" s="777" t="s">
        <v>418</v>
      </c>
      <c r="B63" s="778">
        <v>2560</v>
      </c>
      <c r="C63" s="779">
        <v>95000</v>
      </c>
      <c r="D63" s="779">
        <v>1000</v>
      </c>
      <c r="E63" s="779">
        <v>4000</v>
      </c>
      <c r="F63" s="779">
        <v>20000</v>
      </c>
      <c r="G63" s="779"/>
      <c r="H63" s="779"/>
      <c r="I63" s="780"/>
      <c r="J63" s="780"/>
      <c r="K63" s="499">
        <f t="shared" si="7"/>
        <v>120000</v>
      </c>
    </row>
    <row r="64" spans="1:12" ht="12" x14ac:dyDescent="0.2">
      <c r="A64" s="777" t="s">
        <v>419</v>
      </c>
      <c r="B64" s="778">
        <v>2570</v>
      </c>
      <c r="C64" s="779"/>
      <c r="D64" s="779"/>
      <c r="E64" s="779">
        <v>15000</v>
      </c>
      <c r="F64" s="779">
        <v>20000</v>
      </c>
      <c r="G64" s="779"/>
      <c r="H64" s="779"/>
      <c r="I64" s="780"/>
      <c r="J64" s="780"/>
      <c r="K64" s="499">
        <f t="shared" si="7"/>
        <v>35000</v>
      </c>
    </row>
    <row r="65" spans="1:12" ht="12.75" thickBot="1" x14ac:dyDescent="0.25">
      <c r="A65" s="781" t="s">
        <v>585</v>
      </c>
      <c r="B65" s="782">
        <v>2500</v>
      </c>
      <c r="C65" s="783">
        <f>SUM(C59:C64)</f>
        <v>556560</v>
      </c>
      <c r="D65" s="783">
        <f t="shared" ref="D65:K65" si="8">SUM(D59:D64)</f>
        <v>72500</v>
      </c>
      <c r="E65" s="783">
        <f t="shared" si="8"/>
        <v>54000</v>
      </c>
      <c r="F65" s="783">
        <f t="shared" si="8"/>
        <v>60500</v>
      </c>
      <c r="G65" s="783">
        <f t="shared" si="8"/>
        <v>0</v>
      </c>
      <c r="H65" s="783">
        <f t="shared" si="8"/>
        <v>3000</v>
      </c>
      <c r="I65" s="783">
        <f t="shared" si="8"/>
        <v>0</v>
      </c>
      <c r="J65" s="783">
        <f t="shared" si="8"/>
        <v>0</v>
      </c>
      <c r="K65" s="783">
        <f t="shared" si="8"/>
        <v>746560</v>
      </c>
      <c r="L65" s="745"/>
    </row>
    <row r="66" spans="1:12" s="1296" customFormat="1" ht="15.75" customHeight="1" thickTop="1" x14ac:dyDescent="0.2">
      <c r="A66" s="1301" t="s">
        <v>200</v>
      </c>
      <c r="B66" s="1304" t="s">
        <v>872</v>
      </c>
      <c r="C66" s="784"/>
      <c r="D66" s="785"/>
      <c r="E66" s="785"/>
      <c r="F66" s="785"/>
      <c r="G66" s="785"/>
      <c r="H66" s="785"/>
      <c r="I66" s="785"/>
      <c r="J66" s="785"/>
      <c r="K66" s="786"/>
    </row>
    <row r="67" spans="1:12" ht="12" x14ac:dyDescent="0.2">
      <c r="A67" s="777" t="s">
        <v>420</v>
      </c>
      <c r="B67" s="778">
        <v>2610</v>
      </c>
      <c r="C67" s="779"/>
      <c r="D67" s="779"/>
      <c r="E67" s="779">
        <v>53000</v>
      </c>
      <c r="F67" s="779"/>
      <c r="G67" s="779"/>
      <c r="H67" s="787"/>
      <c r="I67" s="780"/>
      <c r="J67" s="780"/>
      <c r="K67" s="499">
        <f>SUM(C67:J67)</f>
        <v>53000</v>
      </c>
    </row>
    <row r="68" spans="1:12" ht="12" x14ac:dyDescent="0.2">
      <c r="A68" s="777" t="s">
        <v>471</v>
      </c>
      <c r="B68" s="778">
        <v>2620</v>
      </c>
      <c r="C68" s="779"/>
      <c r="D68" s="779"/>
      <c r="E68" s="779"/>
      <c r="F68" s="779"/>
      <c r="G68" s="779"/>
      <c r="H68" s="787"/>
      <c r="I68" s="780"/>
      <c r="J68" s="780"/>
      <c r="K68" s="499">
        <f t="shared" ref="K68:K75" si="9">SUM(C68:J68)</f>
        <v>0</v>
      </c>
    </row>
    <row r="69" spans="1:12" ht="12" x14ac:dyDescent="0.2">
      <c r="A69" s="777" t="s">
        <v>522</v>
      </c>
      <c r="B69" s="778">
        <v>2630</v>
      </c>
      <c r="C69" s="780"/>
      <c r="D69" s="780"/>
      <c r="E69" s="780"/>
      <c r="F69" s="780"/>
      <c r="G69" s="780"/>
      <c r="H69" s="788"/>
      <c r="I69" s="780"/>
      <c r="J69" s="780"/>
      <c r="K69" s="499">
        <f t="shared" si="9"/>
        <v>0</v>
      </c>
    </row>
    <row r="70" spans="1:12" ht="12" x14ac:dyDescent="0.2">
      <c r="A70" s="777" t="s">
        <v>539</v>
      </c>
      <c r="B70" s="778">
        <v>2640</v>
      </c>
      <c r="C70" s="780"/>
      <c r="D70" s="780"/>
      <c r="E70" s="780"/>
      <c r="F70" s="780"/>
      <c r="G70" s="780"/>
      <c r="H70" s="788"/>
      <c r="I70" s="780"/>
      <c r="J70" s="780"/>
      <c r="K70" s="499">
        <f t="shared" si="9"/>
        <v>0</v>
      </c>
    </row>
    <row r="71" spans="1:12" ht="12" x14ac:dyDescent="0.2">
      <c r="A71" s="777" t="s">
        <v>540</v>
      </c>
      <c r="B71" s="778">
        <v>2660</v>
      </c>
      <c r="C71" s="779"/>
      <c r="D71" s="779"/>
      <c r="E71" s="779"/>
      <c r="F71" s="779"/>
      <c r="G71" s="779"/>
      <c r="H71" s="787"/>
      <c r="I71" s="780"/>
      <c r="J71" s="780"/>
      <c r="K71" s="499">
        <f t="shared" si="9"/>
        <v>0</v>
      </c>
    </row>
    <row r="72" spans="1:12" ht="12.75" thickBot="1" x14ac:dyDescent="0.25">
      <c r="A72" s="781" t="s">
        <v>586</v>
      </c>
      <c r="B72" s="789">
        <v>2600</v>
      </c>
      <c r="C72" s="790">
        <f>SUM(C67:C71)</f>
        <v>0</v>
      </c>
      <c r="D72" s="790">
        <f t="shared" ref="D72:J72" si="10">SUM(D67:D71)</f>
        <v>0</v>
      </c>
      <c r="E72" s="790">
        <f t="shared" si="10"/>
        <v>53000</v>
      </c>
      <c r="F72" s="790">
        <f t="shared" si="10"/>
        <v>0</v>
      </c>
      <c r="G72" s="790">
        <f t="shared" si="10"/>
        <v>0</v>
      </c>
      <c r="H72" s="790">
        <f t="shared" si="10"/>
        <v>0</v>
      </c>
      <c r="I72" s="790">
        <f t="shared" si="10"/>
        <v>0</v>
      </c>
      <c r="J72" s="790">
        <f t="shared" si="10"/>
        <v>0</v>
      </c>
      <c r="K72" s="790">
        <f>SUM(K67:K71)</f>
        <v>53000</v>
      </c>
      <c r="L72" s="745"/>
    </row>
    <row r="73" spans="1:12" s="1296" customFormat="1" ht="15.75" customHeight="1" thickTop="1" x14ac:dyDescent="0.2">
      <c r="A73" s="1305" t="s">
        <v>808</v>
      </c>
      <c r="B73" s="1306">
        <v>2900</v>
      </c>
      <c r="C73" s="791"/>
      <c r="D73" s="791"/>
      <c r="E73" s="791"/>
      <c r="F73" s="791"/>
      <c r="G73" s="791"/>
      <c r="H73" s="792"/>
      <c r="I73" s="793"/>
      <c r="J73" s="793"/>
      <c r="K73" s="794">
        <f t="shared" si="9"/>
        <v>0</v>
      </c>
    </row>
    <row r="74" spans="1:12" ht="12.75" thickBot="1" x14ac:dyDescent="0.25">
      <c r="A74" s="781" t="s">
        <v>587</v>
      </c>
      <c r="B74" s="773">
        <v>2000</v>
      </c>
      <c r="C74" s="790">
        <f t="shared" ref="C74:J74" si="11">SUM(C42,C47,C53,C57,C65,C72,C73)</f>
        <v>4302149</v>
      </c>
      <c r="D74" s="790">
        <f t="shared" si="11"/>
        <v>924389</v>
      </c>
      <c r="E74" s="790">
        <f t="shared" si="11"/>
        <v>733500</v>
      </c>
      <c r="F74" s="790">
        <f t="shared" si="11"/>
        <v>376000</v>
      </c>
      <c r="G74" s="790">
        <f t="shared" si="11"/>
        <v>2000</v>
      </c>
      <c r="H74" s="790">
        <f t="shared" si="11"/>
        <v>19000</v>
      </c>
      <c r="I74" s="790">
        <f t="shared" si="11"/>
        <v>0</v>
      </c>
      <c r="J74" s="790">
        <f t="shared" si="11"/>
        <v>50000</v>
      </c>
      <c r="K74" s="795">
        <f t="shared" si="9"/>
        <v>6407038</v>
      </c>
      <c r="L74" s="745"/>
    </row>
    <row r="75" spans="1:12" s="1296" customFormat="1" ht="13.5" thickTop="1" thickBot="1" x14ac:dyDescent="0.25">
      <c r="A75" s="1307" t="s">
        <v>178</v>
      </c>
      <c r="B75" s="1308">
        <v>3000</v>
      </c>
      <c r="C75" s="796"/>
      <c r="D75" s="796"/>
      <c r="E75" s="796"/>
      <c r="F75" s="796">
        <v>150</v>
      </c>
      <c r="G75" s="796"/>
      <c r="H75" s="796"/>
      <c r="I75" s="797"/>
      <c r="J75" s="797"/>
      <c r="K75" s="677">
        <f t="shared" si="9"/>
        <v>150</v>
      </c>
    </row>
    <row r="76" spans="1:12" ht="12.75" thickTop="1" x14ac:dyDescent="0.2">
      <c r="A76" s="798" t="s">
        <v>703</v>
      </c>
      <c r="B76" s="799">
        <v>4000</v>
      </c>
      <c r="C76" s="800"/>
      <c r="D76" s="801"/>
      <c r="E76" s="801"/>
      <c r="F76" s="801"/>
      <c r="G76" s="801"/>
      <c r="H76" s="801"/>
      <c r="I76" s="801"/>
      <c r="J76" s="801"/>
      <c r="K76" s="802"/>
    </row>
    <row r="77" spans="1:12" s="1296" customFormat="1" ht="12" x14ac:dyDescent="0.2">
      <c r="A77" s="1309" t="s">
        <v>702</v>
      </c>
      <c r="B77" s="1310">
        <v>4100</v>
      </c>
      <c r="C77" s="803"/>
      <c r="D77" s="804"/>
      <c r="E77" s="804"/>
      <c r="F77" s="804"/>
      <c r="G77" s="804"/>
      <c r="H77" s="804"/>
      <c r="I77" s="804"/>
      <c r="J77" s="804"/>
      <c r="K77" s="805"/>
    </row>
    <row r="78" spans="1:12" ht="12" x14ac:dyDescent="0.2">
      <c r="A78" s="777" t="s">
        <v>598</v>
      </c>
      <c r="B78" s="778">
        <v>4110</v>
      </c>
      <c r="C78" s="806"/>
      <c r="D78" s="807"/>
      <c r="E78" s="808"/>
      <c r="F78" s="806"/>
      <c r="G78" s="807"/>
      <c r="H78" s="808"/>
      <c r="I78" s="806"/>
      <c r="J78" s="806"/>
      <c r="K78" s="722">
        <f t="shared" ref="K78:K83" si="12">SUM(C78:J78)</f>
        <v>0</v>
      </c>
    </row>
    <row r="79" spans="1:12" ht="12" x14ac:dyDescent="0.2">
      <c r="A79" s="809" t="s">
        <v>259</v>
      </c>
      <c r="B79" s="810">
        <v>4120</v>
      </c>
      <c r="C79" s="811"/>
      <c r="D79" s="581"/>
      <c r="E79" s="812"/>
      <c r="F79" s="581"/>
      <c r="G79" s="578"/>
      <c r="H79" s="813"/>
      <c r="I79" s="581"/>
      <c r="J79" s="581"/>
      <c r="K79" s="499">
        <f t="shared" si="12"/>
        <v>0</v>
      </c>
    </row>
    <row r="80" spans="1:12" ht="12" x14ac:dyDescent="0.2">
      <c r="A80" s="814" t="s">
        <v>472</v>
      </c>
      <c r="B80" s="815">
        <v>4130</v>
      </c>
      <c r="C80" s="811"/>
      <c r="D80" s="581"/>
      <c r="E80" s="812"/>
      <c r="F80" s="581"/>
      <c r="G80" s="578"/>
      <c r="H80" s="813"/>
      <c r="I80" s="581"/>
      <c r="J80" s="581"/>
      <c r="K80" s="499">
        <f t="shared" si="12"/>
        <v>0</v>
      </c>
    </row>
    <row r="81" spans="1:12" ht="12" x14ac:dyDescent="0.2">
      <c r="A81" s="814" t="s">
        <v>221</v>
      </c>
      <c r="B81" s="815">
        <v>4140</v>
      </c>
      <c r="C81" s="811"/>
      <c r="D81" s="581"/>
      <c r="E81" s="812"/>
      <c r="F81" s="581"/>
      <c r="G81" s="578"/>
      <c r="H81" s="813"/>
      <c r="I81" s="581"/>
      <c r="J81" s="581"/>
      <c r="K81" s="499">
        <f t="shared" si="12"/>
        <v>0</v>
      </c>
    </row>
    <row r="82" spans="1:12" ht="12" x14ac:dyDescent="0.2">
      <c r="A82" s="814" t="s">
        <v>291</v>
      </c>
      <c r="B82" s="815">
        <v>4170</v>
      </c>
      <c r="C82" s="811"/>
      <c r="D82" s="581"/>
      <c r="E82" s="812"/>
      <c r="F82" s="581"/>
      <c r="G82" s="578"/>
      <c r="H82" s="813"/>
      <c r="I82" s="581"/>
      <c r="J82" s="581"/>
      <c r="K82" s="499">
        <f t="shared" si="12"/>
        <v>0</v>
      </c>
    </row>
    <row r="83" spans="1:12" ht="12" x14ac:dyDescent="0.2">
      <c r="A83" s="816" t="s">
        <v>794</v>
      </c>
      <c r="B83" s="817">
        <v>4190</v>
      </c>
      <c r="C83" s="811"/>
      <c r="D83" s="581"/>
      <c r="E83" s="812"/>
      <c r="F83" s="581"/>
      <c r="G83" s="578"/>
      <c r="H83" s="813"/>
      <c r="I83" s="581"/>
      <c r="J83" s="581"/>
      <c r="K83" s="499">
        <f t="shared" si="12"/>
        <v>0</v>
      </c>
    </row>
    <row r="84" spans="1:12" ht="12.75" thickBot="1" x14ac:dyDescent="0.25">
      <c r="A84" s="818" t="s">
        <v>707</v>
      </c>
      <c r="B84" s="819">
        <v>4100</v>
      </c>
      <c r="C84" s="811"/>
      <c r="D84" s="581"/>
      <c r="E84" s="820">
        <f>SUM(E78:E83)</f>
        <v>0</v>
      </c>
      <c r="F84" s="581"/>
      <c r="G84" s="578"/>
      <c r="H84" s="602">
        <f>SUM(H78:H83)</f>
        <v>0</v>
      </c>
      <c r="I84" s="581"/>
      <c r="J84" s="581"/>
      <c r="K84" s="602">
        <f>SUM(K78:K83)</f>
        <v>0</v>
      </c>
      <c r="L84" s="745"/>
    </row>
    <row r="85" spans="1:12" ht="12.75" thickTop="1" x14ac:dyDescent="0.2">
      <c r="A85" s="821" t="s">
        <v>279</v>
      </c>
      <c r="B85" s="822">
        <v>4210</v>
      </c>
      <c r="C85" s="811"/>
      <c r="D85" s="581"/>
      <c r="E85" s="581"/>
      <c r="F85" s="581"/>
      <c r="G85" s="578"/>
      <c r="H85" s="595">
        <v>20000</v>
      </c>
      <c r="I85" s="581"/>
      <c r="J85" s="581"/>
      <c r="K85" s="722">
        <f>SUM(C85:J85)</f>
        <v>20000</v>
      </c>
    </row>
    <row r="86" spans="1:12" ht="12" x14ac:dyDescent="0.2">
      <c r="A86" s="823" t="s">
        <v>208</v>
      </c>
      <c r="B86" s="824">
        <v>4220</v>
      </c>
      <c r="C86" s="811"/>
      <c r="D86" s="581"/>
      <c r="E86" s="581"/>
      <c r="F86" s="581"/>
      <c r="G86" s="578"/>
      <c r="H86" s="592">
        <v>900000</v>
      </c>
      <c r="I86" s="581"/>
      <c r="J86" s="581"/>
      <c r="K86" s="722">
        <f t="shared" ref="K86:K99" si="13">SUM(C86:J86)</f>
        <v>900000</v>
      </c>
    </row>
    <row r="87" spans="1:12" ht="12" x14ac:dyDescent="0.2">
      <c r="A87" s="825" t="s">
        <v>209</v>
      </c>
      <c r="B87" s="824">
        <v>4230</v>
      </c>
      <c r="C87" s="811"/>
      <c r="D87" s="581"/>
      <c r="E87" s="581"/>
      <c r="F87" s="581"/>
      <c r="G87" s="578"/>
      <c r="H87" s="592"/>
      <c r="I87" s="581"/>
      <c r="J87" s="581"/>
      <c r="K87" s="722">
        <f t="shared" si="13"/>
        <v>0</v>
      </c>
    </row>
    <row r="88" spans="1:12" ht="12" x14ac:dyDescent="0.2">
      <c r="A88" s="823" t="s">
        <v>210</v>
      </c>
      <c r="B88" s="824">
        <v>4240</v>
      </c>
      <c r="C88" s="811"/>
      <c r="D88" s="581"/>
      <c r="E88" s="581"/>
      <c r="F88" s="581"/>
      <c r="G88" s="578"/>
      <c r="H88" s="592"/>
      <c r="I88" s="581"/>
      <c r="J88" s="581"/>
      <c r="K88" s="722">
        <f t="shared" si="13"/>
        <v>0</v>
      </c>
    </row>
    <row r="89" spans="1:12" ht="12" x14ac:dyDescent="0.2">
      <c r="A89" s="823" t="s">
        <v>211</v>
      </c>
      <c r="B89" s="824">
        <v>4270</v>
      </c>
      <c r="C89" s="811"/>
      <c r="D89" s="581"/>
      <c r="E89" s="581"/>
      <c r="F89" s="581"/>
      <c r="G89" s="578"/>
      <c r="H89" s="592"/>
      <c r="I89" s="581"/>
      <c r="J89" s="581"/>
      <c r="K89" s="722">
        <f t="shared" si="13"/>
        <v>0</v>
      </c>
    </row>
    <row r="90" spans="1:12" ht="12" x14ac:dyDescent="0.2">
      <c r="A90" s="823" t="s">
        <v>212</v>
      </c>
      <c r="B90" s="824">
        <v>4280</v>
      </c>
      <c r="C90" s="811"/>
      <c r="D90" s="581"/>
      <c r="E90" s="581"/>
      <c r="F90" s="581"/>
      <c r="G90" s="578"/>
      <c r="H90" s="592"/>
      <c r="I90" s="581"/>
      <c r="J90" s="581"/>
      <c r="K90" s="722">
        <f t="shared" si="13"/>
        <v>0</v>
      </c>
    </row>
    <row r="91" spans="1:12" ht="12" x14ac:dyDescent="0.2">
      <c r="A91" s="825" t="s">
        <v>795</v>
      </c>
      <c r="B91" s="826">
        <v>4290</v>
      </c>
      <c r="C91" s="811"/>
      <c r="D91" s="581"/>
      <c r="E91" s="581"/>
      <c r="F91" s="581"/>
      <c r="G91" s="578"/>
      <c r="H91" s="592"/>
      <c r="I91" s="581"/>
      <c r="J91" s="581"/>
      <c r="K91" s="722">
        <f t="shared" si="13"/>
        <v>0</v>
      </c>
    </row>
    <row r="92" spans="1:12" ht="12.75" thickBot="1" x14ac:dyDescent="0.25">
      <c r="A92" s="827" t="s">
        <v>730</v>
      </c>
      <c r="B92" s="819">
        <v>4200</v>
      </c>
      <c r="C92" s="811"/>
      <c r="D92" s="581"/>
      <c r="E92" s="581"/>
      <c r="F92" s="581"/>
      <c r="G92" s="578"/>
      <c r="H92" s="828">
        <f>SUM(H85:H91)</f>
        <v>920000</v>
      </c>
      <c r="I92" s="581"/>
      <c r="J92" s="581"/>
      <c r="K92" s="828">
        <f>SUM(K85:K91)</f>
        <v>920000</v>
      </c>
      <c r="L92" s="745"/>
    </row>
    <row r="93" spans="1:12" ht="12.75" thickTop="1" x14ac:dyDescent="0.2">
      <c r="A93" s="829" t="s">
        <v>213</v>
      </c>
      <c r="B93" s="830">
        <v>4310</v>
      </c>
      <c r="C93" s="811"/>
      <c r="D93" s="581"/>
      <c r="E93" s="581"/>
      <c r="F93" s="581"/>
      <c r="G93" s="578"/>
      <c r="H93" s="592"/>
      <c r="I93" s="581"/>
      <c r="J93" s="581"/>
      <c r="K93" s="722">
        <f t="shared" si="13"/>
        <v>0</v>
      </c>
    </row>
    <row r="94" spans="1:12" ht="12" x14ac:dyDescent="0.2">
      <c r="A94" s="814" t="s">
        <v>214</v>
      </c>
      <c r="B94" s="201">
        <v>4320</v>
      </c>
      <c r="C94" s="811"/>
      <c r="D94" s="581"/>
      <c r="E94" s="581"/>
      <c r="F94" s="581"/>
      <c r="G94" s="578"/>
      <c r="H94" s="592"/>
      <c r="I94" s="581"/>
      <c r="J94" s="581"/>
      <c r="K94" s="722">
        <f t="shared" si="13"/>
        <v>0</v>
      </c>
    </row>
    <row r="95" spans="1:12" ht="12" x14ac:dyDescent="0.2">
      <c r="A95" s="814" t="s">
        <v>215</v>
      </c>
      <c r="B95" s="201">
        <v>4330</v>
      </c>
      <c r="C95" s="811"/>
      <c r="D95" s="581"/>
      <c r="E95" s="581"/>
      <c r="F95" s="581"/>
      <c r="G95" s="578"/>
      <c r="H95" s="592"/>
      <c r="I95" s="581"/>
      <c r="J95" s="581"/>
      <c r="K95" s="722">
        <f t="shared" si="13"/>
        <v>0</v>
      </c>
    </row>
    <row r="96" spans="1:12" ht="12" x14ac:dyDescent="0.2">
      <c r="A96" s="814" t="s">
        <v>216</v>
      </c>
      <c r="B96" s="201">
        <v>4340</v>
      </c>
      <c r="C96" s="811"/>
      <c r="D96" s="581"/>
      <c r="E96" s="581"/>
      <c r="F96" s="581"/>
      <c r="G96" s="578"/>
      <c r="H96" s="592"/>
      <c r="I96" s="581"/>
      <c r="J96" s="581"/>
      <c r="K96" s="722">
        <f t="shared" si="13"/>
        <v>0</v>
      </c>
    </row>
    <row r="97" spans="1:12" ht="12" x14ac:dyDescent="0.2">
      <c r="A97" s="814" t="s">
        <v>217</v>
      </c>
      <c r="B97" s="201">
        <v>4370</v>
      </c>
      <c r="C97" s="811"/>
      <c r="D97" s="581"/>
      <c r="E97" s="581"/>
      <c r="F97" s="581"/>
      <c r="G97" s="578"/>
      <c r="H97" s="592"/>
      <c r="I97" s="581"/>
      <c r="J97" s="581"/>
      <c r="K97" s="722">
        <f t="shared" si="13"/>
        <v>0</v>
      </c>
    </row>
    <row r="98" spans="1:12" ht="12" x14ac:dyDescent="0.2">
      <c r="A98" s="814" t="s">
        <v>218</v>
      </c>
      <c r="B98" s="201">
        <v>4380</v>
      </c>
      <c r="C98" s="811"/>
      <c r="D98" s="581"/>
      <c r="E98" s="594"/>
      <c r="F98" s="581"/>
      <c r="G98" s="578"/>
      <c r="H98" s="592"/>
      <c r="I98" s="581"/>
      <c r="J98" s="581"/>
      <c r="K98" s="722">
        <f t="shared" si="13"/>
        <v>0</v>
      </c>
    </row>
    <row r="99" spans="1:12" ht="12" x14ac:dyDescent="0.2">
      <c r="A99" s="814" t="s">
        <v>796</v>
      </c>
      <c r="B99" s="201">
        <v>4390</v>
      </c>
      <c r="C99" s="811"/>
      <c r="D99" s="581"/>
      <c r="E99" s="592"/>
      <c r="F99" s="581"/>
      <c r="G99" s="578"/>
      <c r="H99" s="592"/>
      <c r="I99" s="581"/>
      <c r="J99" s="581"/>
      <c r="K99" s="722">
        <f t="shared" si="13"/>
        <v>0</v>
      </c>
    </row>
    <row r="100" spans="1:12" ht="12.75" thickBot="1" x14ac:dyDescent="0.25">
      <c r="A100" s="831" t="s">
        <v>731</v>
      </c>
      <c r="B100" s="776">
        <v>4300</v>
      </c>
      <c r="C100" s="811"/>
      <c r="D100" s="581"/>
      <c r="E100" s="602">
        <f>SUM(E93:E99)</f>
        <v>0</v>
      </c>
      <c r="F100" s="581"/>
      <c r="G100" s="578"/>
      <c r="H100" s="602">
        <f>SUM(H93:H99)</f>
        <v>0</v>
      </c>
      <c r="I100" s="581"/>
      <c r="J100" s="581"/>
      <c r="K100" s="602">
        <f>SUM(K93:K99)</f>
        <v>0</v>
      </c>
      <c r="L100" s="745"/>
    </row>
    <row r="101" spans="1:12" ht="12.75" thickTop="1" x14ac:dyDescent="0.2">
      <c r="A101" s="832" t="s">
        <v>704</v>
      </c>
      <c r="B101" s="833">
        <v>4400</v>
      </c>
      <c r="C101" s="811"/>
      <c r="D101" s="581"/>
      <c r="E101" s="834"/>
      <c r="F101" s="581"/>
      <c r="G101" s="578"/>
      <c r="H101" s="834"/>
      <c r="I101" s="581"/>
      <c r="J101" s="581"/>
      <c r="K101" s="835">
        <f>SUM(C101:J101)</f>
        <v>0</v>
      </c>
    </row>
    <row r="102" spans="1:12" ht="12.75" thickBot="1" x14ac:dyDescent="0.25">
      <c r="A102" s="827" t="s">
        <v>705</v>
      </c>
      <c r="B102" s="819">
        <v>4000</v>
      </c>
      <c r="C102" s="811"/>
      <c r="D102" s="581"/>
      <c r="E102" s="602">
        <f>SUM(E84,E92,E100,E101)</f>
        <v>0</v>
      </c>
      <c r="F102" s="581"/>
      <c r="G102" s="578"/>
      <c r="H102" s="602">
        <f>SUM(H84,H92,H100,H101)</f>
        <v>920000</v>
      </c>
      <c r="I102" s="581"/>
      <c r="J102" s="581"/>
      <c r="K102" s="602">
        <f>SUM(K84,K92,K100,K101)</f>
        <v>920000</v>
      </c>
      <c r="L102" s="745"/>
    </row>
    <row r="103" spans="1:12" s="1296" customFormat="1" ht="12.75" thickTop="1" x14ac:dyDescent="0.2">
      <c r="A103" s="836" t="s">
        <v>49</v>
      </c>
      <c r="B103" s="1311">
        <v>5000</v>
      </c>
      <c r="C103" s="837"/>
      <c r="D103" s="838"/>
      <c r="E103" s="839"/>
      <c r="F103" s="838"/>
      <c r="G103" s="838"/>
      <c r="H103" s="839"/>
      <c r="I103" s="838"/>
      <c r="J103" s="838"/>
      <c r="K103" s="840"/>
    </row>
    <row r="104" spans="1:12" ht="15.75" customHeight="1" x14ac:dyDescent="0.2">
      <c r="A104" s="1419" t="s">
        <v>223</v>
      </c>
      <c r="B104" s="841">
        <v>5100</v>
      </c>
      <c r="C104" s="581"/>
      <c r="D104" s="581"/>
      <c r="E104" s="578"/>
      <c r="F104" s="581"/>
      <c r="G104" s="581"/>
      <c r="H104" s="842"/>
      <c r="I104" s="581"/>
      <c r="J104" s="581"/>
      <c r="K104" s="581"/>
    </row>
    <row r="105" spans="1:12" ht="12" x14ac:dyDescent="0.2">
      <c r="A105" s="814" t="s">
        <v>338</v>
      </c>
      <c r="B105" s="815">
        <v>5110</v>
      </c>
      <c r="C105" s="581"/>
      <c r="D105" s="581"/>
      <c r="E105" s="578"/>
      <c r="F105" s="581"/>
      <c r="G105" s="581"/>
      <c r="H105" s="843"/>
      <c r="I105" s="581"/>
      <c r="J105" s="581"/>
      <c r="K105" s="499">
        <f>SUM(C105:J105)</f>
        <v>0</v>
      </c>
    </row>
    <row r="106" spans="1:12" ht="12" x14ac:dyDescent="0.2">
      <c r="A106" s="814" t="s">
        <v>454</v>
      </c>
      <c r="B106" s="815">
        <v>5120</v>
      </c>
      <c r="C106" s="581"/>
      <c r="D106" s="581"/>
      <c r="E106" s="578"/>
      <c r="F106" s="581"/>
      <c r="G106" s="581"/>
      <c r="H106" s="843"/>
      <c r="I106" s="581"/>
      <c r="J106" s="581"/>
      <c r="K106" s="499">
        <f>SUM(C106:J106)</f>
        <v>0</v>
      </c>
    </row>
    <row r="107" spans="1:12" ht="12" x14ac:dyDescent="0.2">
      <c r="A107" s="814" t="s">
        <v>395</v>
      </c>
      <c r="B107" s="815">
        <v>5130</v>
      </c>
      <c r="C107" s="581"/>
      <c r="D107" s="581"/>
      <c r="E107" s="578"/>
      <c r="F107" s="581"/>
      <c r="G107" s="581"/>
      <c r="H107" s="844"/>
      <c r="I107" s="581"/>
      <c r="J107" s="581"/>
      <c r="K107" s="499">
        <f>SUM(C107:J107)</f>
        <v>0</v>
      </c>
    </row>
    <row r="108" spans="1:12" ht="12" x14ac:dyDescent="0.2">
      <c r="A108" s="845" t="s">
        <v>476</v>
      </c>
      <c r="B108" s="815">
        <v>5140</v>
      </c>
      <c r="C108" s="581"/>
      <c r="D108" s="581"/>
      <c r="E108" s="578"/>
      <c r="F108" s="581"/>
      <c r="G108" s="581"/>
      <c r="H108" s="844"/>
      <c r="I108" s="581"/>
      <c r="J108" s="581"/>
      <c r="K108" s="499">
        <f>SUM(C108:J108)</f>
        <v>0</v>
      </c>
    </row>
    <row r="109" spans="1:12" ht="12" x14ac:dyDescent="0.2">
      <c r="A109" s="814" t="s">
        <v>797</v>
      </c>
      <c r="B109" s="815">
        <v>5150</v>
      </c>
      <c r="C109" s="581"/>
      <c r="D109" s="581"/>
      <c r="E109" s="578"/>
      <c r="F109" s="581"/>
      <c r="G109" s="581"/>
      <c r="H109" s="843"/>
      <c r="I109" s="581"/>
      <c r="J109" s="581"/>
      <c r="K109" s="499">
        <f>SUM(C109:J109)</f>
        <v>0</v>
      </c>
    </row>
    <row r="110" spans="1:12" ht="12" customHeight="1" thickBot="1" x14ac:dyDescent="0.25">
      <c r="A110" s="846" t="s">
        <v>51</v>
      </c>
      <c r="B110" s="847">
        <v>5100</v>
      </c>
      <c r="C110" s="581"/>
      <c r="D110" s="581"/>
      <c r="E110" s="578"/>
      <c r="F110" s="581"/>
      <c r="G110" s="581"/>
      <c r="H110" s="602">
        <f>SUM(H105:H109)</f>
        <v>0</v>
      </c>
      <c r="I110" s="581"/>
      <c r="J110" s="581"/>
      <c r="K110" s="676">
        <f>SUM(K105:K109)</f>
        <v>0</v>
      </c>
      <c r="L110" s="745"/>
    </row>
    <row r="111" spans="1:12" s="1296" customFormat="1" ht="15.75" customHeight="1" thickTop="1" thickBot="1" x14ac:dyDescent="0.25">
      <c r="A111" s="1312" t="s">
        <v>243</v>
      </c>
      <c r="B111" s="1313">
        <v>5200</v>
      </c>
      <c r="C111" s="581"/>
      <c r="D111" s="581"/>
      <c r="E111" s="578"/>
      <c r="F111" s="581"/>
      <c r="G111" s="581"/>
      <c r="H111" s="848"/>
      <c r="I111" s="581"/>
      <c r="J111" s="581"/>
      <c r="K111" s="795">
        <f>H111</f>
        <v>0</v>
      </c>
    </row>
    <row r="112" spans="1:12" ht="12" customHeight="1" thickTop="1" thickBot="1" x14ac:dyDescent="0.25">
      <c r="A112" s="849" t="s">
        <v>201</v>
      </c>
      <c r="B112" s="850">
        <v>5000</v>
      </c>
      <c r="C112" s="581"/>
      <c r="D112" s="581"/>
      <c r="E112" s="578"/>
      <c r="F112" s="581"/>
      <c r="G112" s="581"/>
      <c r="H112" s="828">
        <f>SUM(H110:H111)</f>
        <v>0</v>
      </c>
      <c r="I112" s="581"/>
      <c r="J112" s="581"/>
      <c r="K112" s="828">
        <f>SUM(K110:K111)</f>
        <v>0</v>
      </c>
      <c r="L112" s="745"/>
    </row>
    <row r="113" spans="1:12" s="1296" customFormat="1" ht="15.75" customHeight="1" thickTop="1" thickBot="1" x14ac:dyDescent="0.25">
      <c r="A113" s="851" t="s">
        <v>457</v>
      </c>
      <c r="B113" s="1314">
        <v>6000</v>
      </c>
      <c r="C113" s="594"/>
      <c r="D113" s="594"/>
      <c r="E113" s="594"/>
      <c r="F113" s="594"/>
      <c r="G113" s="594"/>
      <c r="H113" s="848">
        <v>100000</v>
      </c>
      <c r="I113" s="594"/>
      <c r="J113" s="594"/>
      <c r="K113" s="499">
        <f>SUM(C113:J113)</f>
        <v>100000</v>
      </c>
    </row>
    <row r="114" spans="1:12" ht="17.25" thickTop="1" thickBot="1" x14ac:dyDescent="0.25">
      <c r="A114" s="831" t="s">
        <v>515</v>
      </c>
      <c r="B114" s="852"/>
      <c r="C114" s="828">
        <f t="shared" ref="C114:K114" si="14">SUM(C33,C74,C75,C102,C112,C113,)</f>
        <v>15740145</v>
      </c>
      <c r="D114" s="828">
        <f t="shared" si="14"/>
        <v>2596531</v>
      </c>
      <c r="E114" s="828">
        <f t="shared" si="14"/>
        <v>932000</v>
      </c>
      <c r="F114" s="828">
        <f t="shared" si="14"/>
        <v>801150</v>
      </c>
      <c r="G114" s="828">
        <f t="shared" si="14"/>
        <v>337000</v>
      </c>
      <c r="H114" s="828">
        <f t="shared" si="14"/>
        <v>1039500</v>
      </c>
      <c r="I114" s="828">
        <f t="shared" si="14"/>
        <v>0</v>
      </c>
      <c r="J114" s="828">
        <f t="shared" si="14"/>
        <v>50000</v>
      </c>
      <c r="K114" s="828">
        <f t="shared" si="14"/>
        <v>21496326</v>
      </c>
      <c r="L114" s="745"/>
    </row>
    <row r="115" spans="1:12" ht="13.5" thickTop="1" thickBot="1" x14ac:dyDescent="0.25">
      <c r="A115" s="1422" t="s">
        <v>82</v>
      </c>
      <c r="B115" s="1423"/>
      <c r="C115" s="853"/>
      <c r="D115" s="853"/>
      <c r="E115" s="853"/>
      <c r="F115" s="853"/>
      <c r="G115" s="853"/>
      <c r="H115" s="853"/>
      <c r="I115" s="853"/>
      <c r="J115" s="853"/>
      <c r="K115" s="854">
        <f>'EstRev 5-10'!C267-'EstExp 11-17'!K114</f>
        <v>2611858</v>
      </c>
    </row>
    <row r="116" spans="1:12" ht="5.25" customHeight="1" thickTop="1" x14ac:dyDescent="0.2">
      <c r="A116" s="855"/>
      <c r="B116" s="856"/>
      <c r="C116" s="857"/>
      <c r="D116" s="857"/>
      <c r="E116" s="857"/>
      <c r="F116" s="857"/>
      <c r="G116" s="857"/>
      <c r="H116" s="857"/>
      <c r="I116" s="857"/>
      <c r="J116" s="857"/>
      <c r="K116" s="857"/>
    </row>
    <row r="117" spans="1:12" s="1296" customFormat="1" ht="16.7" customHeight="1" x14ac:dyDescent="0.2">
      <c r="A117" s="1315" t="s">
        <v>230</v>
      </c>
      <c r="B117" s="858"/>
      <c r="C117" s="859"/>
      <c r="D117" s="859"/>
      <c r="E117" s="859"/>
      <c r="F117" s="859"/>
      <c r="G117" s="859"/>
      <c r="H117" s="859"/>
      <c r="I117" s="859"/>
      <c r="J117" s="859"/>
      <c r="K117" s="860"/>
    </row>
    <row r="118" spans="1:12" s="1296" customFormat="1" ht="15.75" customHeight="1" x14ac:dyDescent="0.2">
      <c r="A118" s="1316" t="s">
        <v>174</v>
      </c>
      <c r="B118" s="1317" t="s">
        <v>123</v>
      </c>
      <c r="C118" s="861"/>
      <c r="D118" s="862"/>
      <c r="E118" s="862"/>
      <c r="F118" s="862"/>
      <c r="G118" s="862"/>
      <c r="H118" s="862"/>
      <c r="I118" s="862"/>
      <c r="J118" s="862"/>
      <c r="K118" s="863"/>
    </row>
    <row r="119" spans="1:12" s="1296" customFormat="1" ht="12.75" customHeight="1" x14ac:dyDescent="0.2">
      <c r="A119" s="1318" t="s">
        <v>251</v>
      </c>
      <c r="B119" s="1319">
        <v>2100</v>
      </c>
      <c r="C119" s="865"/>
      <c r="D119" s="865"/>
      <c r="E119" s="865"/>
      <c r="F119" s="865"/>
      <c r="G119" s="865"/>
      <c r="H119" s="865"/>
      <c r="I119" s="865"/>
      <c r="J119" s="865"/>
      <c r="K119" s="866"/>
    </row>
    <row r="120" spans="1:12" ht="12" customHeight="1" thickBot="1" x14ac:dyDescent="0.25">
      <c r="A120" s="867" t="s">
        <v>798</v>
      </c>
      <c r="B120" s="868">
        <v>2190</v>
      </c>
      <c r="C120" s="869"/>
      <c r="D120" s="869"/>
      <c r="E120" s="869"/>
      <c r="F120" s="869"/>
      <c r="G120" s="869"/>
      <c r="H120" s="869"/>
      <c r="I120" s="870"/>
      <c r="J120" s="870"/>
      <c r="K120" s="499">
        <f>SUM(C120:J120)</f>
        <v>0</v>
      </c>
    </row>
    <row r="121" spans="1:12" s="1296" customFormat="1" ht="12.75" customHeight="1" thickTop="1" x14ac:dyDescent="0.2">
      <c r="A121" s="1320" t="s">
        <v>252</v>
      </c>
      <c r="B121" s="1319">
        <v>2500</v>
      </c>
      <c r="C121" s="866"/>
      <c r="D121" s="866"/>
      <c r="E121" s="866"/>
      <c r="F121" s="866"/>
      <c r="G121" s="866"/>
      <c r="H121" s="866"/>
      <c r="I121" s="865"/>
      <c r="J121" s="871"/>
      <c r="K121" s="872"/>
    </row>
    <row r="122" spans="1:12" ht="12" x14ac:dyDescent="0.2">
      <c r="A122" s="867" t="s">
        <v>414</v>
      </c>
      <c r="B122" s="868">
        <v>2510</v>
      </c>
      <c r="C122" s="873">
        <v>115028</v>
      </c>
      <c r="D122" s="873">
        <v>28500</v>
      </c>
      <c r="E122" s="873"/>
      <c r="F122" s="873"/>
      <c r="G122" s="873"/>
      <c r="H122" s="873"/>
      <c r="I122" s="874"/>
      <c r="J122" s="874"/>
      <c r="K122" s="499">
        <f>SUM(C122:J122)</f>
        <v>143528</v>
      </c>
    </row>
    <row r="123" spans="1:12" ht="12" x14ac:dyDescent="0.2">
      <c r="A123" s="867" t="s">
        <v>258</v>
      </c>
      <c r="B123" s="868">
        <v>2530</v>
      </c>
      <c r="C123" s="873"/>
      <c r="D123" s="873"/>
      <c r="E123" s="873"/>
      <c r="F123" s="873"/>
      <c r="G123" s="873"/>
      <c r="H123" s="873"/>
      <c r="I123" s="874"/>
      <c r="J123" s="874"/>
      <c r="K123" s="499">
        <f>SUM(C123:J123)</f>
        <v>0</v>
      </c>
    </row>
    <row r="124" spans="1:12" ht="12" x14ac:dyDescent="0.2">
      <c r="A124" s="867" t="s">
        <v>416</v>
      </c>
      <c r="B124" s="868">
        <v>2540</v>
      </c>
      <c r="C124" s="873">
        <v>910000</v>
      </c>
      <c r="D124" s="873">
        <v>150000</v>
      </c>
      <c r="E124" s="873">
        <v>1438000</v>
      </c>
      <c r="F124" s="873">
        <v>461500</v>
      </c>
      <c r="G124" s="873">
        <v>440000</v>
      </c>
      <c r="H124" s="873">
        <v>1500</v>
      </c>
      <c r="I124" s="874">
        <v>2000</v>
      </c>
      <c r="J124" s="874"/>
      <c r="K124" s="499">
        <f>SUM(C124:J124)</f>
        <v>3403000</v>
      </c>
    </row>
    <row r="125" spans="1:12" ht="12" x14ac:dyDescent="0.2">
      <c r="A125" s="867" t="s">
        <v>417</v>
      </c>
      <c r="B125" s="868">
        <v>2550</v>
      </c>
      <c r="C125" s="873"/>
      <c r="D125" s="873"/>
      <c r="E125" s="873"/>
      <c r="F125" s="873"/>
      <c r="G125" s="873"/>
      <c r="H125" s="873"/>
      <c r="I125" s="874"/>
      <c r="J125" s="874"/>
      <c r="K125" s="499">
        <f>SUM(C125:J125)</f>
        <v>0</v>
      </c>
    </row>
    <row r="126" spans="1:12" ht="12" x14ac:dyDescent="0.2">
      <c r="A126" s="875" t="s">
        <v>418</v>
      </c>
      <c r="B126" s="868">
        <v>2560</v>
      </c>
      <c r="C126" s="876"/>
      <c r="D126" s="876"/>
      <c r="E126" s="876"/>
      <c r="F126" s="876"/>
      <c r="G126" s="874"/>
      <c r="H126" s="876"/>
      <c r="I126" s="874"/>
      <c r="J126" s="876"/>
      <c r="K126" s="499">
        <f>SUM(C126:J126)</f>
        <v>0</v>
      </c>
    </row>
    <row r="127" spans="1:12" ht="12" customHeight="1" thickBot="1" x14ac:dyDescent="0.25">
      <c r="A127" s="877" t="s">
        <v>585</v>
      </c>
      <c r="B127" s="878">
        <v>2500</v>
      </c>
      <c r="C127" s="879">
        <f>SUM(C122:C125)</f>
        <v>1025028</v>
      </c>
      <c r="D127" s="879">
        <f>SUM(D122:D125)</f>
        <v>178500</v>
      </c>
      <c r="E127" s="879">
        <f t="shared" ref="E127:K127" si="15">SUM(E122:E126)</f>
        <v>1438000</v>
      </c>
      <c r="F127" s="879">
        <f t="shared" si="15"/>
        <v>461500</v>
      </c>
      <c r="G127" s="879">
        <f>SUM(G122:G126)</f>
        <v>440000</v>
      </c>
      <c r="H127" s="879">
        <f>SUM(H122:H126)</f>
        <v>1500</v>
      </c>
      <c r="I127" s="879">
        <f t="shared" si="15"/>
        <v>2000</v>
      </c>
      <c r="J127" s="879">
        <f t="shared" si="15"/>
        <v>0</v>
      </c>
      <c r="K127" s="879">
        <f t="shared" si="15"/>
        <v>3546528</v>
      </c>
    </row>
    <row r="128" spans="1:12" s="1296" customFormat="1" ht="12.75" customHeight="1" thickTop="1" x14ac:dyDescent="0.2">
      <c r="A128" s="1321" t="s">
        <v>814</v>
      </c>
      <c r="B128" s="1420">
        <v>2900</v>
      </c>
      <c r="C128" s="880"/>
      <c r="D128" s="880"/>
      <c r="E128" s="880"/>
      <c r="F128" s="880"/>
      <c r="G128" s="880"/>
      <c r="H128" s="880"/>
      <c r="I128" s="881"/>
      <c r="J128" s="881"/>
      <c r="K128" s="794">
        <f>SUM(C128:J128)</f>
        <v>0</v>
      </c>
    </row>
    <row r="129" spans="1:11" ht="12" customHeight="1" thickBot="1" x14ac:dyDescent="0.25">
      <c r="A129" s="882" t="s">
        <v>587</v>
      </c>
      <c r="B129" s="883">
        <v>2000</v>
      </c>
      <c r="C129" s="884">
        <f>SUM(C120,C127,C128)</f>
        <v>1025028</v>
      </c>
      <c r="D129" s="884">
        <f t="shared" ref="D129:K129" si="16">SUM(D120,D127,D128)</f>
        <v>178500</v>
      </c>
      <c r="E129" s="884">
        <f t="shared" si="16"/>
        <v>1438000</v>
      </c>
      <c r="F129" s="884">
        <f t="shared" si="16"/>
        <v>461500</v>
      </c>
      <c r="G129" s="884">
        <f>SUM(G120,G127,G128)</f>
        <v>440000</v>
      </c>
      <c r="H129" s="884">
        <f>SUM(H120,H127,H128)</f>
        <v>1500</v>
      </c>
      <c r="I129" s="884">
        <f t="shared" si="16"/>
        <v>2000</v>
      </c>
      <c r="J129" s="884">
        <f t="shared" si="16"/>
        <v>0</v>
      </c>
      <c r="K129" s="884">
        <f t="shared" si="16"/>
        <v>3546528</v>
      </c>
    </row>
    <row r="130" spans="1:11" s="1296" customFormat="1" ht="13.5" thickTop="1" thickBot="1" x14ac:dyDescent="0.25">
      <c r="A130" s="885" t="s">
        <v>175</v>
      </c>
      <c r="B130" s="1322">
        <v>3000</v>
      </c>
      <c r="C130" s="886"/>
      <c r="D130" s="886"/>
      <c r="E130" s="886"/>
      <c r="F130" s="886"/>
      <c r="G130" s="886"/>
      <c r="H130" s="887"/>
      <c r="I130" s="888"/>
      <c r="J130" s="888"/>
      <c r="K130" s="499">
        <f>SUM(C130:J130)</f>
        <v>0</v>
      </c>
    </row>
    <row r="131" spans="1:11" s="1296" customFormat="1" ht="15.75" customHeight="1" thickTop="1" x14ac:dyDescent="0.2">
      <c r="A131" s="889" t="s">
        <v>706</v>
      </c>
      <c r="B131" s="1323">
        <v>4000</v>
      </c>
      <c r="C131" s="890"/>
      <c r="D131" s="891"/>
      <c r="E131" s="891"/>
      <c r="F131" s="891"/>
      <c r="G131" s="891"/>
      <c r="H131" s="891"/>
      <c r="I131" s="891"/>
      <c r="J131" s="891"/>
      <c r="K131" s="892"/>
    </row>
    <row r="132" spans="1:11" ht="15.75" customHeight="1" x14ac:dyDescent="0.2">
      <c r="A132" s="1318" t="s">
        <v>702</v>
      </c>
      <c r="B132" s="864">
        <v>4100</v>
      </c>
      <c r="C132" s="865"/>
      <c r="D132" s="871"/>
      <c r="E132" s="893"/>
      <c r="F132" s="865"/>
      <c r="G132" s="865"/>
      <c r="H132" s="893"/>
      <c r="I132" s="865"/>
      <c r="J132" s="871"/>
      <c r="K132" s="866"/>
    </row>
    <row r="133" spans="1:11" ht="12" x14ac:dyDescent="0.2">
      <c r="A133" s="894" t="s">
        <v>598</v>
      </c>
      <c r="B133" s="895">
        <v>4110</v>
      </c>
      <c r="C133" s="865"/>
      <c r="D133" s="871"/>
      <c r="E133" s="896"/>
      <c r="F133" s="865"/>
      <c r="G133" s="865"/>
      <c r="H133" s="896"/>
      <c r="I133" s="865"/>
      <c r="J133" s="871"/>
      <c r="K133" s="897">
        <f>SUM(E133,H133)</f>
        <v>0</v>
      </c>
    </row>
    <row r="134" spans="1:11" ht="12" x14ac:dyDescent="0.2">
      <c r="A134" s="898" t="s">
        <v>259</v>
      </c>
      <c r="B134" s="899">
        <v>4120</v>
      </c>
      <c r="C134" s="900"/>
      <c r="D134" s="901"/>
      <c r="E134" s="902"/>
      <c r="F134" s="900"/>
      <c r="G134" s="900"/>
      <c r="H134" s="903"/>
      <c r="I134" s="900"/>
      <c r="J134" s="901"/>
      <c r="K134" s="499">
        <f>SUM(C134:J134)</f>
        <v>0</v>
      </c>
    </row>
    <row r="135" spans="1:11" ht="12" x14ac:dyDescent="0.2">
      <c r="A135" s="898" t="s">
        <v>222</v>
      </c>
      <c r="B135" s="904">
        <v>4140</v>
      </c>
      <c r="C135" s="900"/>
      <c r="D135" s="901"/>
      <c r="E135" s="902"/>
      <c r="F135" s="900"/>
      <c r="G135" s="900"/>
      <c r="H135" s="903"/>
      <c r="I135" s="900"/>
      <c r="J135" s="901"/>
      <c r="K135" s="499">
        <f>SUM(C135:J135)</f>
        <v>0</v>
      </c>
    </row>
    <row r="136" spans="1:11" ht="12" x14ac:dyDescent="0.2">
      <c r="A136" s="905" t="s">
        <v>795</v>
      </c>
      <c r="B136" s="906">
        <v>4190</v>
      </c>
      <c r="C136" s="900"/>
      <c r="D136" s="901"/>
      <c r="E136" s="902"/>
      <c r="F136" s="900"/>
      <c r="G136" s="900"/>
      <c r="H136" s="903"/>
      <c r="I136" s="900"/>
      <c r="J136" s="901"/>
      <c r="K136" s="499">
        <f>SUM(C136:J136)</f>
        <v>0</v>
      </c>
    </row>
    <row r="137" spans="1:11" ht="12.75" thickBot="1" x14ac:dyDescent="0.25">
      <c r="A137" s="907" t="s">
        <v>707</v>
      </c>
      <c r="B137" s="908">
        <v>4100</v>
      </c>
      <c r="C137" s="900"/>
      <c r="D137" s="901"/>
      <c r="E137" s="909">
        <f>SUM(E133:E136)</f>
        <v>0</v>
      </c>
      <c r="F137" s="900"/>
      <c r="G137" s="900"/>
      <c r="H137" s="909">
        <f>SUM(H133:H136)</f>
        <v>0</v>
      </c>
      <c r="I137" s="900"/>
      <c r="J137" s="901"/>
      <c r="K137" s="909">
        <f>SUM(K133:K136)</f>
        <v>0</v>
      </c>
    </row>
    <row r="138" spans="1:11" ht="16.5" thickTop="1" thickBot="1" x14ac:dyDescent="0.25">
      <c r="A138" s="910" t="s">
        <v>800</v>
      </c>
      <c r="B138" s="911">
        <v>4400</v>
      </c>
      <c r="C138" s="900"/>
      <c r="D138" s="901"/>
      <c r="E138" s="912"/>
      <c r="F138" s="900"/>
      <c r="G138" s="900"/>
      <c r="H138" s="913"/>
      <c r="I138" s="900"/>
      <c r="J138" s="901"/>
      <c r="K138" s="772">
        <f>SUM(C138:J138)</f>
        <v>0</v>
      </c>
    </row>
    <row r="139" spans="1:11" ht="13.5" thickTop="1" thickBot="1" x14ac:dyDescent="0.25">
      <c r="A139" s="914" t="s">
        <v>708</v>
      </c>
      <c r="B139" s="915">
        <v>4000</v>
      </c>
      <c r="C139" s="900"/>
      <c r="D139" s="900"/>
      <c r="E139" s="916">
        <f>SUM(E137)</f>
        <v>0</v>
      </c>
      <c r="F139" s="900"/>
      <c r="G139" s="900"/>
      <c r="H139" s="917">
        <f>SUM(H137:H138)</f>
        <v>0</v>
      </c>
      <c r="I139" s="900"/>
      <c r="J139" s="900"/>
      <c r="K139" s="917">
        <f>SUM(K137:K138)</f>
        <v>0</v>
      </c>
    </row>
    <row r="140" spans="1:11" s="1296" customFormat="1" ht="12.75" thickTop="1" x14ac:dyDescent="0.2">
      <c r="A140" s="918" t="s">
        <v>50</v>
      </c>
      <c r="B140" s="1324">
        <v>5000</v>
      </c>
      <c r="C140" s="900"/>
      <c r="D140" s="900"/>
      <c r="E140" s="919"/>
      <c r="F140" s="900"/>
      <c r="G140" s="900"/>
      <c r="H140" s="900"/>
      <c r="I140" s="900"/>
      <c r="J140" s="900"/>
      <c r="K140" s="900"/>
    </row>
    <row r="141" spans="1:11" s="1296" customFormat="1" ht="15.75" customHeight="1" x14ac:dyDescent="0.2">
      <c r="A141" s="1325" t="s">
        <v>223</v>
      </c>
      <c r="B141" s="1326">
        <v>5100</v>
      </c>
      <c r="C141" s="900"/>
      <c r="D141" s="900"/>
      <c r="E141" s="900"/>
      <c r="F141" s="900"/>
      <c r="G141" s="900"/>
      <c r="H141" s="900"/>
      <c r="I141" s="900"/>
      <c r="J141" s="900"/>
      <c r="K141" s="920"/>
    </row>
    <row r="142" spans="1:11" ht="12" customHeight="1" x14ac:dyDescent="0.2">
      <c r="A142" s="898" t="s">
        <v>338</v>
      </c>
      <c r="B142" s="904">
        <v>5110</v>
      </c>
      <c r="C142" s="900"/>
      <c r="D142" s="900"/>
      <c r="E142" s="900"/>
      <c r="F142" s="900"/>
      <c r="G142" s="900"/>
      <c r="H142" s="921"/>
      <c r="I142" s="900"/>
      <c r="J142" s="901"/>
      <c r="K142" s="499">
        <f>SUM(C142:J142)</f>
        <v>0</v>
      </c>
    </row>
    <row r="143" spans="1:11" ht="12" customHeight="1" x14ac:dyDescent="0.2">
      <c r="A143" s="898" t="s">
        <v>454</v>
      </c>
      <c r="B143" s="904">
        <v>5120</v>
      </c>
      <c r="C143" s="900"/>
      <c r="D143" s="900"/>
      <c r="E143" s="900"/>
      <c r="F143" s="900"/>
      <c r="G143" s="900"/>
      <c r="H143" s="921"/>
      <c r="I143" s="900"/>
      <c r="J143" s="901"/>
      <c r="K143" s="499">
        <f>SUM(C143:J143)</f>
        <v>0</v>
      </c>
    </row>
    <row r="144" spans="1:11" ht="12" customHeight="1" x14ac:dyDescent="0.2">
      <c r="A144" s="922" t="s">
        <v>396</v>
      </c>
      <c r="B144" s="904">
        <v>5130</v>
      </c>
      <c r="C144" s="900"/>
      <c r="D144" s="900"/>
      <c r="E144" s="900"/>
      <c r="F144" s="900"/>
      <c r="G144" s="900"/>
      <c r="H144" s="921"/>
      <c r="I144" s="900"/>
      <c r="J144" s="901"/>
      <c r="K144" s="499">
        <f>SUM(C144:J144)</f>
        <v>0</v>
      </c>
    </row>
    <row r="145" spans="1:12" ht="12" customHeight="1" x14ac:dyDescent="0.2">
      <c r="A145" s="923" t="s">
        <v>476</v>
      </c>
      <c r="B145" s="904">
        <v>5140</v>
      </c>
      <c r="C145" s="900"/>
      <c r="D145" s="900"/>
      <c r="E145" s="900"/>
      <c r="F145" s="900"/>
      <c r="G145" s="900"/>
      <c r="H145" s="924"/>
      <c r="I145" s="900"/>
      <c r="J145" s="901"/>
      <c r="K145" s="499">
        <f>SUM(C145:J145)</f>
        <v>0</v>
      </c>
    </row>
    <row r="146" spans="1:12" ht="12" customHeight="1" x14ac:dyDescent="0.2">
      <c r="A146" s="923" t="s">
        <v>801</v>
      </c>
      <c r="B146" s="904">
        <v>5150</v>
      </c>
      <c r="C146" s="900"/>
      <c r="D146" s="900"/>
      <c r="E146" s="900"/>
      <c r="F146" s="900"/>
      <c r="G146" s="900"/>
      <c r="H146" s="924"/>
      <c r="I146" s="900"/>
      <c r="J146" s="901"/>
      <c r="K146" s="499">
        <f>SUM(C146:J146)</f>
        <v>0</v>
      </c>
    </row>
    <row r="147" spans="1:12" ht="12" customHeight="1" thickBot="1" x14ac:dyDescent="0.25">
      <c r="A147" s="925" t="s">
        <v>51</v>
      </c>
      <c r="B147" s="926">
        <v>5100</v>
      </c>
      <c r="C147" s="900"/>
      <c r="D147" s="900"/>
      <c r="E147" s="900"/>
      <c r="F147" s="900"/>
      <c r="G147" s="900"/>
      <c r="H147" s="927">
        <f>SUM(H142:H146)</f>
        <v>0</v>
      </c>
      <c r="I147" s="900"/>
      <c r="J147" s="901"/>
      <c r="K147" s="676">
        <f>SUM(K142:K146)</f>
        <v>0</v>
      </c>
    </row>
    <row r="148" spans="1:12" s="1296" customFormat="1" ht="15.75" customHeight="1" thickTop="1" thickBot="1" x14ac:dyDescent="0.25">
      <c r="A148" s="1327" t="s">
        <v>243</v>
      </c>
      <c r="B148" s="1328">
        <v>5200</v>
      </c>
      <c r="C148" s="900"/>
      <c r="D148" s="900"/>
      <c r="E148" s="900"/>
      <c r="F148" s="900"/>
      <c r="G148" s="900"/>
      <c r="H148" s="928"/>
      <c r="I148" s="900"/>
      <c r="J148" s="901"/>
      <c r="K148" s="677">
        <f>SUM(H148:J148)</f>
        <v>0</v>
      </c>
    </row>
    <row r="149" spans="1:12" ht="12" customHeight="1" thickTop="1" thickBot="1" x14ac:dyDescent="0.25">
      <c r="A149" s="929" t="s">
        <v>201</v>
      </c>
      <c r="B149" s="930">
        <v>5000</v>
      </c>
      <c r="C149" s="900"/>
      <c r="D149" s="900"/>
      <c r="E149" s="900"/>
      <c r="F149" s="900"/>
      <c r="G149" s="900"/>
      <c r="H149" s="909">
        <f>SUM(H147:H148)</f>
        <v>0</v>
      </c>
      <c r="I149" s="900"/>
      <c r="J149" s="901"/>
      <c r="K149" s="909">
        <f>SUM(K147:K148)</f>
        <v>0</v>
      </c>
    </row>
    <row r="150" spans="1:12" s="1296" customFormat="1" ht="15.75" customHeight="1" thickTop="1" thickBot="1" x14ac:dyDescent="0.25">
      <c r="A150" s="931" t="s">
        <v>190</v>
      </c>
      <c r="B150" s="1329">
        <v>6000</v>
      </c>
      <c r="C150" s="900"/>
      <c r="D150" s="900"/>
      <c r="E150" s="900"/>
      <c r="F150" s="900"/>
      <c r="G150" s="900"/>
      <c r="H150" s="928">
        <v>25000</v>
      </c>
      <c r="I150" s="900"/>
      <c r="J150" s="901"/>
      <c r="K150" s="677">
        <f>SUM(C150:J150)</f>
        <v>25000</v>
      </c>
    </row>
    <row r="151" spans="1:12" ht="12" customHeight="1" thickTop="1" thickBot="1" x14ac:dyDescent="0.25">
      <c r="A151" s="932" t="s">
        <v>515</v>
      </c>
      <c r="B151" s="933"/>
      <c r="C151" s="927">
        <f>SUM(C129,C130,C139,C149,C150)</f>
        <v>1025028</v>
      </c>
      <c r="D151" s="927">
        <f t="shared" ref="D151:J151" si="17">SUM(D129,D130,D139,D149,D150)</f>
        <v>178500</v>
      </c>
      <c r="E151" s="927">
        <f>SUM(E129,E130,E139)</f>
        <v>1438000</v>
      </c>
      <c r="F151" s="927">
        <f t="shared" si="17"/>
        <v>461500</v>
      </c>
      <c r="G151" s="927">
        <f t="shared" si="17"/>
        <v>440000</v>
      </c>
      <c r="H151" s="927">
        <f>SUM(H129,H130,H139,H149,H150)</f>
        <v>26500</v>
      </c>
      <c r="I151" s="927">
        <f t="shared" si="17"/>
        <v>2000</v>
      </c>
      <c r="J151" s="927">
        <f t="shared" si="17"/>
        <v>0</v>
      </c>
      <c r="K151" s="909">
        <f>SUM(K129,K130,K139,K149,K150)</f>
        <v>3571528</v>
      </c>
      <c r="L151" s="745"/>
    </row>
    <row r="152" spans="1:12" ht="14.25" thickTop="1" thickBot="1" x14ac:dyDescent="0.25">
      <c r="A152" s="1426" t="s">
        <v>82</v>
      </c>
      <c r="B152" s="934"/>
      <c r="C152" s="935"/>
      <c r="D152" s="935"/>
      <c r="E152" s="935"/>
      <c r="F152" s="935"/>
      <c r="G152" s="935"/>
      <c r="H152" s="936"/>
      <c r="I152" s="935"/>
      <c r="J152" s="937"/>
      <c r="K152" s="917">
        <f>'EstRev 5-10'!D267-'EstExp 11-17'!K151</f>
        <v>-846528</v>
      </c>
    </row>
    <row r="153" spans="1:12" ht="7.5" customHeight="1" thickTop="1" x14ac:dyDescent="0.2">
      <c r="A153" s="938"/>
      <c r="B153" s="939"/>
      <c r="C153" s="940"/>
      <c r="D153" s="940"/>
      <c r="E153" s="940"/>
      <c r="F153" s="940"/>
      <c r="G153" s="940"/>
      <c r="H153" s="940"/>
      <c r="I153" s="940"/>
      <c r="J153" s="940"/>
      <c r="K153" s="940"/>
    </row>
    <row r="154" spans="1:12" s="1296" customFormat="1" ht="16.7" customHeight="1" x14ac:dyDescent="0.2">
      <c r="A154" s="1332" t="s">
        <v>219</v>
      </c>
      <c r="B154" s="941"/>
      <c r="C154" s="942"/>
      <c r="D154" s="943"/>
      <c r="E154" s="943"/>
      <c r="F154" s="943"/>
      <c r="G154" s="944"/>
      <c r="H154" s="943"/>
      <c r="I154" s="943"/>
      <c r="J154" s="943"/>
      <c r="K154" s="945"/>
    </row>
    <row r="155" spans="1:12" s="1296" customFormat="1" ht="15.75" customHeight="1" x14ac:dyDescent="0.2">
      <c r="A155" s="1330" t="s">
        <v>709</v>
      </c>
      <c r="B155" s="1331">
        <v>4000</v>
      </c>
      <c r="C155" s="946"/>
      <c r="D155" s="947"/>
      <c r="E155" s="947"/>
      <c r="F155" s="947"/>
      <c r="G155" s="947"/>
      <c r="H155" s="947"/>
      <c r="I155" s="947"/>
      <c r="J155" s="947"/>
      <c r="K155" s="948"/>
    </row>
    <row r="156" spans="1:12" s="1296" customFormat="1" ht="15.75" customHeight="1" x14ac:dyDescent="0.2">
      <c r="A156" s="1333" t="s">
        <v>702</v>
      </c>
      <c r="B156" s="1334" t="s">
        <v>873</v>
      </c>
      <c r="C156" s="949"/>
      <c r="D156" s="949"/>
      <c r="E156" s="949"/>
      <c r="F156" s="949"/>
      <c r="G156" s="949"/>
      <c r="H156" s="949"/>
      <c r="I156" s="949"/>
      <c r="J156" s="950"/>
      <c r="K156" s="949"/>
    </row>
    <row r="157" spans="1:12" ht="12" x14ac:dyDescent="0.2">
      <c r="A157" s="951" t="s">
        <v>737</v>
      </c>
      <c r="B157" s="952" t="s">
        <v>738</v>
      </c>
      <c r="C157" s="949"/>
      <c r="D157" s="949"/>
      <c r="E157" s="949"/>
      <c r="F157" s="949"/>
      <c r="G157" s="949"/>
      <c r="H157" s="953"/>
      <c r="I157" s="949"/>
      <c r="J157" s="950"/>
      <c r="K157" s="954">
        <f>H157</f>
        <v>0</v>
      </c>
    </row>
    <row r="158" spans="1:12" ht="12" x14ac:dyDescent="0.2">
      <c r="A158" s="951" t="s">
        <v>259</v>
      </c>
      <c r="B158" s="952" t="s">
        <v>739</v>
      </c>
      <c r="C158" s="949"/>
      <c r="D158" s="949"/>
      <c r="E158" s="949"/>
      <c r="F158" s="949"/>
      <c r="G158" s="949"/>
      <c r="H158" s="953"/>
      <c r="I158" s="949"/>
      <c r="J158" s="950"/>
      <c r="K158" s="954">
        <f>H158</f>
        <v>0</v>
      </c>
    </row>
    <row r="159" spans="1:12" ht="12" x14ac:dyDescent="0.2">
      <c r="A159" s="955" t="s">
        <v>794</v>
      </c>
      <c r="B159" s="956" t="s">
        <v>743</v>
      </c>
      <c r="C159" s="949"/>
      <c r="D159" s="949"/>
      <c r="E159" s="949"/>
      <c r="F159" s="949"/>
      <c r="G159" s="949"/>
      <c r="H159" s="957"/>
      <c r="I159" s="949"/>
      <c r="J159" s="950"/>
      <c r="K159" s="958">
        <f>H159</f>
        <v>0</v>
      </c>
    </row>
    <row r="160" spans="1:12" ht="12.75" thickBot="1" x14ac:dyDescent="0.25">
      <c r="A160" s="959" t="s">
        <v>707</v>
      </c>
      <c r="B160" s="960" t="s">
        <v>740</v>
      </c>
      <c r="C160" s="949"/>
      <c r="D160" s="949"/>
      <c r="E160" s="949"/>
      <c r="F160" s="949"/>
      <c r="G160" s="961"/>
      <c r="H160" s="962">
        <f>SUM(H157:H159)</f>
        <v>0</v>
      </c>
      <c r="I160" s="949"/>
      <c r="J160" s="950"/>
      <c r="K160" s="962">
        <f>SUM(K157:K159)</f>
        <v>0</v>
      </c>
    </row>
    <row r="161" spans="1:11" s="1296" customFormat="1" ht="15.75" customHeight="1" thickTop="1" x14ac:dyDescent="0.2">
      <c r="A161" s="1335" t="s">
        <v>56</v>
      </c>
      <c r="B161" s="1336">
        <v>5000</v>
      </c>
      <c r="C161" s="946"/>
      <c r="D161" s="947"/>
      <c r="E161" s="947"/>
      <c r="F161" s="947"/>
      <c r="G161" s="947"/>
      <c r="H161" s="963"/>
      <c r="I161" s="947"/>
      <c r="J161" s="947"/>
      <c r="K161" s="964"/>
    </row>
    <row r="162" spans="1:11" s="1296" customFormat="1" ht="15.75" customHeight="1" x14ac:dyDescent="0.2">
      <c r="A162" s="1337" t="s">
        <v>223</v>
      </c>
      <c r="B162" s="1421">
        <v>5100</v>
      </c>
      <c r="C162" s="949"/>
      <c r="D162" s="949"/>
      <c r="E162" s="949"/>
      <c r="F162" s="949"/>
      <c r="G162" s="949"/>
      <c r="H162" s="965"/>
      <c r="I162" s="949"/>
      <c r="J162" s="950"/>
      <c r="K162" s="966"/>
    </row>
    <row r="163" spans="1:11" ht="12" x14ac:dyDescent="0.2">
      <c r="A163" s="967" t="s">
        <v>338</v>
      </c>
      <c r="B163" s="968">
        <v>5110</v>
      </c>
      <c r="C163" s="949"/>
      <c r="D163" s="949"/>
      <c r="E163" s="949"/>
      <c r="F163" s="949"/>
      <c r="G163" s="949"/>
      <c r="H163" s="969"/>
      <c r="I163" s="949"/>
      <c r="J163" s="950"/>
      <c r="K163" s="499">
        <f>SUM(C163:J163)</f>
        <v>0</v>
      </c>
    </row>
    <row r="164" spans="1:11" ht="12" x14ac:dyDescent="0.2">
      <c r="A164" s="967" t="s">
        <v>454</v>
      </c>
      <c r="B164" s="968">
        <v>5120</v>
      </c>
      <c r="C164" s="949"/>
      <c r="D164" s="949"/>
      <c r="E164" s="949"/>
      <c r="F164" s="949"/>
      <c r="G164" s="949"/>
      <c r="H164" s="969"/>
      <c r="I164" s="949"/>
      <c r="J164" s="950"/>
      <c r="K164" s="499">
        <f t="shared" ref="K164:K170" si="18">SUM(C164:J164)</f>
        <v>0</v>
      </c>
    </row>
    <row r="165" spans="1:11" ht="12" x14ac:dyDescent="0.2">
      <c r="A165" s="967" t="s">
        <v>147</v>
      </c>
      <c r="B165" s="968">
        <v>5130</v>
      </c>
      <c r="C165" s="949"/>
      <c r="D165" s="949"/>
      <c r="E165" s="949"/>
      <c r="F165" s="949"/>
      <c r="G165" s="949"/>
      <c r="H165" s="969"/>
      <c r="I165" s="949"/>
      <c r="J165" s="950"/>
      <c r="K165" s="499">
        <f t="shared" si="18"/>
        <v>0</v>
      </c>
    </row>
    <row r="166" spans="1:11" ht="12" x14ac:dyDescent="0.2">
      <c r="A166" s="967" t="s">
        <v>476</v>
      </c>
      <c r="B166" s="968">
        <v>5140</v>
      </c>
      <c r="C166" s="949"/>
      <c r="D166" s="949"/>
      <c r="E166" s="949"/>
      <c r="F166" s="949"/>
      <c r="G166" s="949"/>
      <c r="H166" s="969"/>
      <c r="I166" s="949"/>
      <c r="J166" s="950"/>
      <c r="K166" s="499">
        <f t="shared" si="18"/>
        <v>0</v>
      </c>
    </row>
    <row r="167" spans="1:11" ht="12" x14ac:dyDescent="0.2">
      <c r="A167" s="970" t="s">
        <v>801</v>
      </c>
      <c r="B167" s="968">
        <v>5150</v>
      </c>
      <c r="C167" s="949"/>
      <c r="D167" s="949"/>
      <c r="E167" s="949"/>
      <c r="F167" s="949"/>
      <c r="G167" s="949"/>
      <c r="H167" s="969"/>
      <c r="I167" s="949"/>
      <c r="J167" s="950"/>
      <c r="K167" s="499">
        <f t="shared" si="18"/>
        <v>0</v>
      </c>
    </row>
    <row r="168" spans="1:11" ht="12" customHeight="1" thickBot="1" x14ac:dyDescent="0.25">
      <c r="A168" s="971" t="s">
        <v>516</v>
      </c>
      <c r="B168" s="972">
        <v>5100</v>
      </c>
      <c r="C168" s="949"/>
      <c r="D168" s="949"/>
      <c r="E168" s="949"/>
      <c r="F168" s="949"/>
      <c r="G168" s="949"/>
      <c r="H168" s="973">
        <f>SUM(H163:H167)</f>
        <v>0</v>
      </c>
      <c r="I168" s="949"/>
      <c r="J168" s="950"/>
      <c r="K168" s="973">
        <f>SUM(K163:K167)</f>
        <v>0</v>
      </c>
    </row>
    <row r="169" spans="1:11" s="1296" customFormat="1" ht="15.75" customHeight="1" thickTop="1" x14ac:dyDescent="0.2">
      <c r="A169" s="1337" t="s">
        <v>243</v>
      </c>
      <c r="B169" s="1338">
        <v>5200</v>
      </c>
      <c r="C169" s="949"/>
      <c r="D169" s="949"/>
      <c r="E169" s="949"/>
      <c r="F169" s="949"/>
      <c r="G169" s="961"/>
      <c r="H169" s="974">
        <v>673013</v>
      </c>
      <c r="I169" s="975"/>
      <c r="J169" s="950"/>
      <c r="K169" s="499">
        <f t="shared" si="18"/>
        <v>673013</v>
      </c>
    </row>
    <row r="170" spans="1:11" ht="26.25" x14ac:dyDescent="0.2">
      <c r="A170" s="976" t="s">
        <v>815</v>
      </c>
      <c r="B170" s="977">
        <v>5300</v>
      </c>
      <c r="C170" s="949"/>
      <c r="D170" s="949"/>
      <c r="E170" s="961"/>
      <c r="F170" s="949"/>
      <c r="G170" s="961"/>
      <c r="H170" s="969">
        <v>1120000</v>
      </c>
      <c r="I170" s="949"/>
      <c r="J170" s="950"/>
      <c r="K170" s="499">
        <f t="shared" si="18"/>
        <v>1120000</v>
      </c>
    </row>
    <row r="171" spans="1:11" ht="15.75" customHeight="1" x14ac:dyDescent="0.2">
      <c r="A171" s="976" t="s">
        <v>802</v>
      </c>
      <c r="B171" s="978">
        <v>5400</v>
      </c>
      <c r="C171" s="949"/>
      <c r="D171" s="949"/>
      <c r="E171" s="953"/>
      <c r="F171" s="949"/>
      <c r="G171" s="949"/>
      <c r="H171" s="969"/>
      <c r="I171" s="949"/>
      <c r="J171" s="949"/>
      <c r="K171" s="499">
        <f>SUM(C171:J171)</f>
        <v>0</v>
      </c>
    </row>
    <row r="172" spans="1:11" ht="12" customHeight="1" thickBot="1" x14ac:dyDescent="0.25">
      <c r="A172" s="979" t="s">
        <v>201</v>
      </c>
      <c r="B172" s="972">
        <v>5000</v>
      </c>
      <c r="C172" s="949"/>
      <c r="D172" s="949"/>
      <c r="E172" s="980">
        <f>SUM(E168:E171)</f>
        <v>0</v>
      </c>
      <c r="F172" s="949"/>
      <c r="G172" s="949"/>
      <c r="H172" s="980">
        <f>SUM(H168:H171)</f>
        <v>1793013</v>
      </c>
      <c r="I172" s="949"/>
      <c r="J172" s="949"/>
      <c r="K172" s="973">
        <f>SUM(K168:K171)</f>
        <v>1793013</v>
      </c>
    </row>
    <row r="173" spans="1:11" s="1296" customFormat="1" ht="15.75" customHeight="1" thickTop="1" thickBot="1" x14ac:dyDescent="0.25">
      <c r="A173" s="1335" t="s">
        <v>220</v>
      </c>
      <c r="B173" s="1339">
        <v>6000</v>
      </c>
      <c r="C173" s="949"/>
      <c r="D173" s="949"/>
      <c r="E173" s="961"/>
      <c r="F173" s="949"/>
      <c r="G173" s="949"/>
      <c r="H173" s="981"/>
      <c r="I173" s="949"/>
      <c r="J173" s="949"/>
      <c r="K173" s="677">
        <f>SUM(C173:J173)</f>
        <v>0</v>
      </c>
    </row>
    <row r="174" spans="1:11" ht="12" customHeight="1" thickTop="1" thickBot="1" x14ac:dyDescent="0.25">
      <c r="A174" s="982" t="s">
        <v>515</v>
      </c>
      <c r="B174" s="983"/>
      <c r="C174" s="949"/>
      <c r="D174" s="949"/>
      <c r="E174" s="973">
        <f>SUM(E172)</f>
        <v>0</v>
      </c>
      <c r="F174" s="949"/>
      <c r="G174" s="949"/>
      <c r="H174" s="973">
        <f>SUM(H160,H172,H173)</f>
        <v>1793013</v>
      </c>
      <c r="I174" s="949"/>
      <c r="J174" s="949"/>
      <c r="K174" s="973">
        <f>SUM(K160,K172,K173)</f>
        <v>1793013</v>
      </c>
    </row>
    <row r="175" spans="1:11" ht="13.5" thickTop="1" thickBot="1" x14ac:dyDescent="0.25">
      <c r="A175" s="1812" t="s">
        <v>82</v>
      </c>
      <c r="B175" s="1813"/>
      <c r="C175" s="966"/>
      <c r="D175" s="966"/>
      <c r="E175" s="985"/>
      <c r="F175" s="966"/>
      <c r="G175" s="966"/>
      <c r="H175" s="986"/>
      <c r="I175" s="966"/>
      <c r="J175" s="966"/>
      <c r="K175" s="987">
        <f>'EstRev 5-10'!E267-'EstExp 11-17'!K174</f>
        <v>-83143</v>
      </c>
    </row>
    <row r="176" spans="1:11" ht="8.25" customHeight="1" thickTop="1" x14ac:dyDescent="0.2">
      <c r="A176" s="988"/>
      <c r="B176" s="989"/>
      <c r="C176" s="990"/>
      <c r="D176" s="990"/>
      <c r="E176" s="990"/>
      <c r="F176" s="990"/>
      <c r="G176" s="990"/>
      <c r="H176" s="990"/>
      <c r="I176" s="990"/>
      <c r="J176" s="990"/>
      <c r="K176" s="991"/>
    </row>
    <row r="177" spans="1:11" s="1296" customFormat="1" ht="16.7" customHeight="1" x14ac:dyDescent="0.2">
      <c r="A177" s="1340" t="s">
        <v>231</v>
      </c>
      <c r="B177" s="992"/>
      <c r="C177" s="993"/>
      <c r="D177" s="994"/>
      <c r="E177" s="994"/>
      <c r="F177" s="994"/>
      <c r="G177" s="994"/>
      <c r="H177" s="994"/>
      <c r="I177" s="994"/>
      <c r="J177" s="994"/>
      <c r="K177" s="995"/>
    </row>
    <row r="178" spans="1:11" s="1296" customFormat="1" ht="15.75" customHeight="1" x14ac:dyDescent="0.2">
      <c r="A178" s="1009" t="s">
        <v>191</v>
      </c>
      <c r="B178" s="1341" t="s">
        <v>123</v>
      </c>
      <c r="C178" s="996"/>
      <c r="D178" s="997"/>
      <c r="E178" s="997"/>
      <c r="F178" s="997"/>
      <c r="G178" s="997"/>
      <c r="H178" s="997"/>
      <c r="I178" s="997"/>
      <c r="J178" s="997"/>
      <c r="K178" s="998"/>
    </row>
    <row r="179" spans="1:11" s="1296" customFormat="1" ht="15.75" customHeight="1" x14ac:dyDescent="0.2">
      <c r="A179" s="1342" t="s">
        <v>563</v>
      </c>
      <c r="B179" s="1343" t="s">
        <v>874</v>
      </c>
      <c r="C179" s="999"/>
      <c r="D179" s="1000"/>
      <c r="E179" s="1000"/>
      <c r="F179" s="1000"/>
      <c r="G179" s="1000"/>
      <c r="H179" s="1000"/>
      <c r="I179" s="1000"/>
      <c r="J179" s="1000"/>
      <c r="K179" s="1000"/>
    </row>
    <row r="180" spans="1:11" ht="12" customHeight="1" x14ac:dyDescent="0.2">
      <c r="A180" s="1001" t="s">
        <v>803</v>
      </c>
      <c r="B180" s="1002">
        <v>2190</v>
      </c>
      <c r="C180" s="1003"/>
      <c r="D180" s="1003"/>
      <c r="E180" s="1003"/>
      <c r="F180" s="1003"/>
      <c r="G180" s="1003"/>
      <c r="H180" s="1003"/>
      <c r="I180" s="1004"/>
      <c r="J180" s="1004"/>
      <c r="K180" s="499">
        <f>SUM(C180:J180)</f>
        <v>0</v>
      </c>
    </row>
    <row r="181" spans="1:11" s="1296" customFormat="1" ht="15.75" customHeight="1" x14ac:dyDescent="0.2">
      <c r="A181" s="1344" t="s">
        <v>252</v>
      </c>
      <c r="B181" s="1345"/>
      <c r="C181" s="1005"/>
      <c r="D181" s="1005"/>
      <c r="E181" s="1005"/>
      <c r="F181" s="1005"/>
      <c r="G181" s="1005"/>
      <c r="H181" s="1005"/>
      <c r="I181" s="1005"/>
      <c r="J181" s="1005"/>
      <c r="K181" s="1006"/>
    </row>
    <row r="182" spans="1:11" ht="12" customHeight="1" x14ac:dyDescent="0.2">
      <c r="A182" s="1001" t="s">
        <v>417</v>
      </c>
      <c r="B182" s="1002">
        <v>2550</v>
      </c>
      <c r="C182" s="1003">
        <v>197805</v>
      </c>
      <c r="D182" s="1003">
        <v>30000</v>
      </c>
      <c r="E182" s="1003">
        <v>550000</v>
      </c>
      <c r="F182" s="1003"/>
      <c r="G182" s="1003"/>
      <c r="H182" s="1003"/>
      <c r="I182" s="1004"/>
      <c r="J182" s="1004"/>
      <c r="K182" s="499">
        <f>SUM(C182:J182)</f>
        <v>777805</v>
      </c>
    </row>
    <row r="183" spans="1:11" ht="12" customHeight="1" x14ac:dyDescent="0.2">
      <c r="A183" s="1001" t="s">
        <v>799</v>
      </c>
      <c r="B183" s="1002">
        <v>2900</v>
      </c>
      <c r="C183" s="1003"/>
      <c r="D183" s="1003"/>
      <c r="E183" s="1003"/>
      <c r="F183" s="1003"/>
      <c r="G183" s="1003"/>
      <c r="H183" s="1003"/>
      <c r="I183" s="1004"/>
      <c r="J183" s="1004"/>
      <c r="K183" s="499">
        <f>SUM(C183:J183)</f>
        <v>0</v>
      </c>
    </row>
    <row r="184" spans="1:11" ht="12" customHeight="1" thickBot="1" x14ac:dyDescent="0.25">
      <c r="A184" s="1007" t="s">
        <v>587</v>
      </c>
      <c r="B184" s="819">
        <v>2000</v>
      </c>
      <c r="C184" s="1008">
        <f>SUM(C180:C183)</f>
        <v>197805</v>
      </c>
      <c r="D184" s="1008">
        <f t="shared" ref="D184:K184" si="19">SUM(D180,D182,D183)</f>
        <v>30000</v>
      </c>
      <c r="E184" s="1008">
        <f t="shared" si="19"/>
        <v>550000</v>
      </c>
      <c r="F184" s="1008">
        <f t="shared" si="19"/>
        <v>0</v>
      </c>
      <c r="G184" s="1008">
        <f t="shared" si="19"/>
        <v>0</v>
      </c>
      <c r="H184" s="1008">
        <f t="shared" si="19"/>
        <v>0</v>
      </c>
      <c r="I184" s="1008">
        <f t="shared" si="19"/>
        <v>0</v>
      </c>
      <c r="J184" s="1008">
        <f t="shared" si="19"/>
        <v>0</v>
      </c>
      <c r="K184" s="1008">
        <f t="shared" si="19"/>
        <v>777805</v>
      </c>
    </row>
    <row r="185" spans="1:11" s="1296" customFormat="1" ht="13.5" thickTop="1" thickBot="1" x14ac:dyDescent="0.25">
      <c r="A185" s="1009" t="s">
        <v>579</v>
      </c>
      <c r="B185" s="1346">
        <v>3000</v>
      </c>
      <c r="C185" s="1010"/>
      <c r="D185" s="1010"/>
      <c r="E185" s="1010"/>
      <c r="F185" s="1010"/>
      <c r="G185" s="1010"/>
      <c r="H185" s="1010"/>
      <c r="I185" s="1011"/>
      <c r="J185" s="1011"/>
      <c r="K185" s="499">
        <f>SUM(C185:J185)</f>
        <v>0</v>
      </c>
    </row>
    <row r="186" spans="1:11" s="1296" customFormat="1" ht="12.75" thickTop="1" x14ac:dyDescent="0.2">
      <c r="A186" s="1012" t="s">
        <v>710</v>
      </c>
      <c r="B186" s="1347">
        <v>4000</v>
      </c>
      <c r="C186" s="1013"/>
      <c r="D186" s="1014"/>
      <c r="E186" s="1014"/>
      <c r="F186" s="1014"/>
      <c r="G186" s="1014"/>
      <c r="H186" s="1014"/>
      <c r="I186" s="1014"/>
      <c r="J186" s="1014"/>
      <c r="K186" s="1015"/>
    </row>
    <row r="187" spans="1:11" s="1296" customFormat="1" ht="12" x14ac:dyDescent="0.2">
      <c r="A187" s="1348" t="s">
        <v>702</v>
      </c>
      <c r="B187" s="1349">
        <v>4100</v>
      </c>
      <c r="C187" s="1000"/>
      <c r="D187" s="1000"/>
      <c r="E187" s="1000"/>
      <c r="F187" s="1000"/>
      <c r="G187" s="1000"/>
      <c r="H187" s="1017"/>
      <c r="I187" s="1000"/>
      <c r="J187" s="1018"/>
      <c r="K187" s="1000"/>
    </row>
    <row r="188" spans="1:11" ht="12" customHeight="1" x14ac:dyDescent="0.2">
      <c r="A188" s="1001" t="s">
        <v>593</v>
      </c>
      <c r="B188" s="1002">
        <v>4110</v>
      </c>
      <c r="C188" s="1000"/>
      <c r="D188" s="1000"/>
      <c r="E188" s="1004"/>
      <c r="F188" s="1000"/>
      <c r="G188" s="1000"/>
      <c r="H188" s="1004"/>
      <c r="I188" s="1000"/>
      <c r="J188" s="1017"/>
      <c r="K188" s="499">
        <f t="shared" ref="K188:K193" si="20">SUM(C188:J188)</f>
        <v>0</v>
      </c>
    </row>
    <row r="189" spans="1:11" ht="12" customHeight="1" x14ac:dyDescent="0.2">
      <c r="A189" s="1001" t="s">
        <v>259</v>
      </c>
      <c r="B189" s="1002">
        <v>4120</v>
      </c>
      <c r="C189" s="1000"/>
      <c r="D189" s="1000"/>
      <c r="E189" s="1004"/>
      <c r="F189" s="1000"/>
      <c r="G189" s="1000"/>
      <c r="H189" s="1004"/>
      <c r="I189" s="1000"/>
      <c r="J189" s="1017"/>
      <c r="K189" s="499">
        <f t="shared" si="20"/>
        <v>0</v>
      </c>
    </row>
    <row r="190" spans="1:11" ht="12" customHeight="1" x14ac:dyDescent="0.2">
      <c r="A190" s="1001" t="s">
        <v>472</v>
      </c>
      <c r="B190" s="1002">
        <v>4130</v>
      </c>
      <c r="C190" s="1000"/>
      <c r="D190" s="1000"/>
      <c r="E190" s="1003"/>
      <c r="F190" s="1000"/>
      <c r="G190" s="1000"/>
      <c r="H190" s="1003"/>
      <c r="I190" s="1000"/>
      <c r="J190" s="1017"/>
      <c r="K190" s="499">
        <f t="shared" si="20"/>
        <v>0</v>
      </c>
    </row>
    <row r="191" spans="1:11" ht="12" customHeight="1" x14ac:dyDescent="0.2">
      <c r="A191" s="1001" t="s">
        <v>221</v>
      </c>
      <c r="B191" s="1002">
        <v>4140</v>
      </c>
      <c r="C191" s="1000"/>
      <c r="D191" s="1000"/>
      <c r="E191" s="1003"/>
      <c r="F191" s="1000"/>
      <c r="G191" s="1000"/>
      <c r="H191" s="1003"/>
      <c r="I191" s="1000"/>
      <c r="J191" s="1017"/>
      <c r="K191" s="499">
        <f t="shared" si="20"/>
        <v>0</v>
      </c>
    </row>
    <row r="192" spans="1:11" ht="12" customHeight="1" x14ac:dyDescent="0.2">
      <c r="A192" s="1001" t="s">
        <v>291</v>
      </c>
      <c r="B192" s="1002">
        <v>4170</v>
      </c>
      <c r="C192" s="1000"/>
      <c r="D192" s="1000"/>
      <c r="E192" s="1003"/>
      <c r="F192" s="1000"/>
      <c r="G192" s="1000"/>
      <c r="H192" s="1004"/>
      <c r="I192" s="1000"/>
      <c r="J192" s="1017"/>
      <c r="K192" s="499">
        <f t="shared" si="20"/>
        <v>0</v>
      </c>
    </row>
    <row r="193" spans="1:11" ht="12" customHeight="1" x14ac:dyDescent="0.2">
      <c r="A193" s="1019" t="s">
        <v>795</v>
      </c>
      <c r="B193" s="1020">
        <v>4190</v>
      </c>
      <c r="C193" s="1000"/>
      <c r="D193" s="1000"/>
      <c r="E193" s="1003"/>
      <c r="F193" s="1000"/>
      <c r="G193" s="1000"/>
      <c r="H193" s="1004"/>
      <c r="I193" s="1000"/>
      <c r="J193" s="1017"/>
      <c r="K193" s="499">
        <f t="shared" si="20"/>
        <v>0</v>
      </c>
    </row>
    <row r="194" spans="1:11" ht="12" customHeight="1" thickBot="1" x14ac:dyDescent="0.25">
      <c r="A194" s="1007" t="s">
        <v>707</v>
      </c>
      <c r="B194" s="1021">
        <v>4100</v>
      </c>
      <c r="C194" s="1000"/>
      <c r="D194" s="1000"/>
      <c r="E194" s="1022">
        <f>SUM(E188:E193)</f>
        <v>0</v>
      </c>
      <c r="F194" s="1000"/>
      <c r="G194" s="1000"/>
      <c r="H194" s="1022">
        <f>SUM(H188:H193)</f>
        <v>0</v>
      </c>
      <c r="I194" s="1000"/>
      <c r="J194" s="1017"/>
      <c r="K194" s="1022">
        <f>SUM(K188:K193)</f>
        <v>0</v>
      </c>
    </row>
    <row r="195" spans="1:11" s="1296" customFormat="1" ht="25.5" thickTop="1" thickBot="1" x14ac:dyDescent="0.25">
      <c r="A195" s="1350" t="s">
        <v>809</v>
      </c>
      <c r="B195" s="1351">
        <v>4400</v>
      </c>
      <c r="C195" s="1000"/>
      <c r="D195" s="1000"/>
      <c r="E195" s="1023"/>
      <c r="F195" s="1000"/>
      <c r="G195" s="1000"/>
      <c r="H195" s="1024"/>
      <c r="I195" s="1000"/>
      <c r="J195" s="1017"/>
      <c r="K195" s="499">
        <f>SUM(C195:J195)</f>
        <v>0</v>
      </c>
    </row>
    <row r="196" spans="1:11" ht="13.5" thickTop="1" thickBot="1" x14ac:dyDescent="0.25">
      <c r="A196" s="1025" t="s">
        <v>705</v>
      </c>
      <c r="B196" s="1026">
        <v>4000</v>
      </c>
      <c r="C196" s="1000"/>
      <c r="D196" s="1000"/>
      <c r="E196" s="1027">
        <f>SUM(E194,E195)</f>
        <v>0</v>
      </c>
      <c r="F196" s="1000"/>
      <c r="G196" s="1000"/>
      <c r="H196" s="1027">
        <f>SUM(H194,H195)</f>
        <v>0</v>
      </c>
      <c r="I196" s="1000"/>
      <c r="J196" s="1000"/>
      <c r="K196" s="1027">
        <f>SUM(K194,K195)</f>
        <v>0</v>
      </c>
    </row>
    <row r="197" spans="1:11" ht="15.75" customHeight="1" thickTop="1" x14ac:dyDescent="0.2">
      <c r="A197" s="918" t="s">
        <v>52</v>
      </c>
      <c r="B197" s="1028">
        <v>5000</v>
      </c>
      <c r="C197" s="1029"/>
      <c r="D197" s="997"/>
      <c r="E197" s="1030"/>
      <c r="F197" s="997"/>
      <c r="G197" s="997"/>
      <c r="H197" s="1030"/>
      <c r="I197" s="997"/>
      <c r="J197" s="997"/>
      <c r="K197" s="1031"/>
    </row>
    <row r="198" spans="1:11" s="1296" customFormat="1" ht="15.75" customHeight="1" x14ac:dyDescent="0.2">
      <c r="A198" s="1352" t="s">
        <v>223</v>
      </c>
      <c r="B198" s="1353" t="s">
        <v>868</v>
      </c>
      <c r="C198" s="1032"/>
      <c r="D198" s="1032"/>
      <c r="E198" s="1033"/>
      <c r="F198" s="1033"/>
      <c r="G198" s="1033"/>
      <c r="H198" s="1033"/>
      <c r="I198" s="1033"/>
      <c r="J198" s="1033"/>
      <c r="K198" s="1033"/>
    </row>
    <row r="199" spans="1:11" ht="12" x14ac:dyDescent="0.2">
      <c r="A199" s="1034" t="s">
        <v>338</v>
      </c>
      <c r="B199" s="1035">
        <v>5110</v>
      </c>
      <c r="C199" s="1032"/>
      <c r="D199" s="1032"/>
      <c r="E199" s="1033"/>
      <c r="F199" s="1033"/>
      <c r="G199" s="1033"/>
      <c r="H199" s="1036"/>
      <c r="I199" s="1033"/>
      <c r="J199" s="1033"/>
      <c r="K199" s="499">
        <f t="shared" ref="K199:K206" si="21">SUM(C199:J199)</f>
        <v>0</v>
      </c>
    </row>
    <row r="200" spans="1:11" ht="12" x14ac:dyDescent="0.2">
      <c r="A200" s="1034" t="s">
        <v>454</v>
      </c>
      <c r="B200" s="1037">
        <v>5120</v>
      </c>
      <c r="C200" s="1032"/>
      <c r="D200" s="1032"/>
      <c r="E200" s="1033"/>
      <c r="F200" s="1033"/>
      <c r="G200" s="1033"/>
      <c r="H200" s="1036"/>
      <c r="I200" s="1033"/>
      <c r="J200" s="1033"/>
      <c r="K200" s="499">
        <f t="shared" si="21"/>
        <v>0</v>
      </c>
    </row>
    <row r="201" spans="1:11" ht="12" x14ac:dyDescent="0.2">
      <c r="A201" s="1038" t="s">
        <v>147</v>
      </c>
      <c r="B201" s="1037">
        <v>5130</v>
      </c>
      <c r="C201" s="1032"/>
      <c r="D201" s="1032"/>
      <c r="E201" s="1033"/>
      <c r="F201" s="1033"/>
      <c r="G201" s="1033"/>
      <c r="H201" s="1036"/>
      <c r="I201" s="1033"/>
      <c r="J201" s="1033"/>
      <c r="K201" s="499">
        <f t="shared" si="21"/>
        <v>0</v>
      </c>
    </row>
    <row r="202" spans="1:11" ht="12" x14ac:dyDescent="0.2">
      <c r="A202" s="1034" t="s">
        <v>476</v>
      </c>
      <c r="B202" s="1037">
        <v>5140</v>
      </c>
      <c r="C202" s="1032"/>
      <c r="D202" s="1032"/>
      <c r="E202" s="1033"/>
      <c r="F202" s="1033"/>
      <c r="G202" s="1033"/>
      <c r="H202" s="1036"/>
      <c r="I202" s="1033"/>
      <c r="J202" s="1033"/>
      <c r="K202" s="499">
        <f t="shared" si="21"/>
        <v>0</v>
      </c>
    </row>
    <row r="203" spans="1:11" ht="12" x14ac:dyDescent="0.2">
      <c r="A203" s="1034" t="s">
        <v>804</v>
      </c>
      <c r="B203" s="1037">
        <v>5150</v>
      </c>
      <c r="C203" s="1032"/>
      <c r="D203" s="1032"/>
      <c r="E203" s="1033"/>
      <c r="F203" s="1033"/>
      <c r="G203" s="1033"/>
      <c r="H203" s="1036"/>
      <c r="I203" s="1033"/>
      <c r="J203" s="1033"/>
      <c r="K203" s="499">
        <f t="shared" si="21"/>
        <v>0</v>
      </c>
    </row>
    <row r="204" spans="1:11" ht="12" customHeight="1" thickBot="1" x14ac:dyDescent="0.25">
      <c r="A204" s="932" t="s">
        <v>516</v>
      </c>
      <c r="B204" s="819">
        <v>5100</v>
      </c>
      <c r="C204" s="900"/>
      <c r="D204" s="900"/>
      <c r="E204" s="900"/>
      <c r="F204" s="900"/>
      <c r="G204" s="900"/>
      <c r="H204" s="1039">
        <f>SUM(H199:H203)</f>
        <v>0</v>
      </c>
      <c r="I204" s="900"/>
      <c r="J204" s="900"/>
      <c r="K204" s="1039">
        <f t="shared" si="21"/>
        <v>0</v>
      </c>
    </row>
    <row r="205" spans="1:11" s="1296" customFormat="1" ht="15.75" customHeight="1" thickTop="1" x14ac:dyDescent="0.2">
      <c r="A205" s="1354" t="s">
        <v>243</v>
      </c>
      <c r="B205" s="1355">
        <v>5200</v>
      </c>
      <c r="C205" s="900"/>
      <c r="D205" s="900"/>
      <c r="E205" s="900"/>
      <c r="F205" s="900"/>
      <c r="G205" s="900"/>
      <c r="H205" s="1040"/>
      <c r="I205" s="900"/>
      <c r="J205" s="900"/>
      <c r="K205" s="1041">
        <f>H205</f>
        <v>0</v>
      </c>
    </row>
    <row r="206" spans="1:11" s="1296" customFormat="1" ht="26.25" customHeight="1" x14ac:dyDescent="0.2">
      <c r="A206" s="1356" t="s">
        <v>810</v>
      </c>
      <c r="B206" s="1357">
        <v>5300</v>
      </c>
      <c r="C206" s="900"/>
      <c r="D206" s="900"/>
      <c r="E206" s="900"/>
      <c r="F206" s="900"/>
      <c r="G206" s="1033"/>
      <c r="H206" s="1042"/>
      <c r="I206" s="900"/>
      <c r="J206" s="900"/>
      <c r="K206" s="499">
        <f t="shared" si="21"/>
        <v>0</v>
      </c>
    </row>
    <row r="207" spans="1:11" s="1296" customFormat="1" ht="15.75" customHeight="1" thickBot="1" x14ac:dyDescent="0.25">
      <c r="A207" s="1358" t="s">
        <v>816</v>
      </c>
      <c r="B207" s="1359">
        <v>5400</v>
      </c>
      <c r="C207" s="900"/>
      <c r="D207" s="900"/>
      <c r="E207" s="900"/>
      <c r="F207" s="900"/>
      <c r="G207" s="1033"/>
      <c r="H207" s="1043"/>
      <c r="I207" s="900"/>
      <c r="J207" s="900"/>
      <c r="K207" s="1044">
        <f>H207</f>
        <v>0</v>
      </c>
    </row>
    <row r="208" spans="1:11" ht="12" customHeight="1" thickTop="1" thickBot="1" x14ac:dyDescent="0.25">
      <c r="A208" s="1045" t="s">
        <v>201</v>
      </c>
      <c r="B208" s="1046">
        <v>5000</v>
      </c>
      <c r="C208" s="1032"/>
      <c r="D208" s="1032"/>
      <c r="E208" s="1033"/>
      <c r="F208" s="1033"/>
      <c r="G208" s="1033"/>
      <c r="H208" s="1047">
        <f>SUM(H204:H207)</f>
        <v>0</v>
      </c>
      <c r="I208" s="1033"/>
      <c r="J208" s="1033"/>
      <c r="K208" s="1047">
        <f>SUM(K204:K207)</f>
        <v>0</v>
      </c>
    </row>
    <row r="209" spans="1:11" s="1296" customFormat="1" ht="15.75" customHeight="1" thickTop="1" x14ac:dyDescent="0.2">
      <c r="A209" s="1360" t="s">
        <v>202</v>
      </c>
      <c r="B209" s="1361">
        <v>6000</v>
      </c>
      <c r="C209" s="1032"/>
      <c r="D209" s="1032"/>
      <c r="E209" s="1033"/>
      <c r="F209" s="1033"/>
      <c r="G209" s="1033"/>
      <c r="H209" s="1048"/>
      <c r="I209" s="1033"/>
      <c r="J209" s="1033"/>
      <c r="K209" s="499">
        <f>SUM(C209:J209)</f>
        <v>0</v>
      </c>
    </row>
    <row r="210" spans="1:11" ht="12" customHeight="1" thickBot="1" x14ac:dyDescent="0.25">
      <c r="A210" s="1811" t="s">
        <v>515</v>
      </c>
      <c r="B210" s="1808"/>
      <c r="C210" s="1039">
        <f>SUM(C184,C185)</f>
        <v>197805</v>
      </c>
      <c r="D210" s="1039">
        <f t="shared" ref="D210:K210" si="22">SUM(D184,D185,D196,D208,D209)</f>
        <v>30000</v>
      </c>
      <c r="E210" s="1039">
        <f>SUM(E184,E185,E196,E208,E209)</f>
        <v>550000</v>
      </c>
      <c r="F210" s="1039">
        <f t="shared" si="22"/>
        <v>0</v>
      </c>
      <c r="G210" s="1039">
        <f t="shared" si="22"/>
        <v>0</v>
      </c>
      <c r="H210" s="1039">
        <f>SUM(H184,H185,H196,H208,H209)</f>
        <v>0</v>
      </c>
      <c r="I210" s="1039">
        <f>SUM(I184,I185,I196,I208,I209)</f>
        <v>0</v>
      </c>
      <c r="J210" s="1039">
        <f t="shared" si="22"/>
        <v>0</v>
      </c>
      <c r="K210" s="1039">
        <f t="shared" si="22"/>
        <v>777805</v>
      </c>
    </row>
    <row r="211" spans="1:11" ht="14.25" thickTop="1" thickBot="1" x14ac:dyDescent="0.25">
      <c r="A211" s="1424" t="s">
        <v>82</v>
      </c>
      <c r="B211" s="1049"/>
      <c r="C211" s="1050"/>
      <c r="D211" s="1050"/>
      <c r="E211" s="1050"/>
      <c r="F211" s="1050"/>
      <c r="G211" s="1050"/>
      <c r="H211" s="1050"/>
      <c r="I211" s="1050"/>
      <c r="J211" s="1051"/>
      <c r="K211" s="1047">
        <f>'EstRev 5-10'!F267-'EstExp 11-17'!K210</f>
        <v>52195</v>
      </c>
    </row>
    <row r="212" spans="1:11" ht="8.25" customHeight="1" thickTop="1" x14ac:dyDescent="0.2">
      <c r="A212" s="1052"/>
      <c r="B212" s="1053"/>
      <c r="C212" s="1054"/>
      <c r="D212" s="1054"/>
      <c r="E212" s="1054"/>
      <c r="F212" s="1054"/>
      <c r="G212" s="1054"/>
      <c r="H212" s="1054"/>
      <c r="I212" s="1054"/>
      <c r="J212" s="1054"/>
      <c r="K212" s="1054"/>
    </row>
    <row r="213" spans="1:11" s="1296" customFormat="1" ht="16.7" customHeight="1" x14ac:dyDescent="0.2">
      <c r="A213" s="1364" t="s">
        <v>149</v>
      </c>
      <c r="B213" s="1055"/>
      <c r="C213" s="1056"/>
      <c r="D213" s="1057"/>
      <c r="E213" s="1057"/>
      <c r="F213" s="1057"/>
      <c r="G213" s="1057"/>
      <c r="H213" s="1057"/>
      <c r="I213" s="1057"/>
      <c r="J213" s="1057"/>
      <c r="K213" s="1058"/>
    </row>
    <row r="214" spans="1:11" s="1296" customFormat="1" ht="15.75" customHeight="1" x14ac:dyDescent="0.2">
      <c r="A214" s="1362" t="s">
        <v>203</v>
      </c>
      <c r="B214" s="1363" t="s">
        <v>275</v>
      </c>
      <c r="C214" s="1059"/>
      <c r="D214" s="1060"/>
      <c r="E214" s="1060"/>
      <c r="F214" s="1060"/>
      <c r="G214" s="1060"/>
      <c r="H214" s="1060"/>
      <c r="I214" s="1060"/>
      <c r="J214" s="1060"/>
      <c r="K214" s="1061"/>
    </row>
    <row r="215" spans="1:11" ht="12" x14ac:dyDescent="0.2">
      <c r="A215" s="1062" t="s">
        <v>292</v>
      </c>
      <c r="B215" s="1063">
        <v>1100</v>
      </c>
      <c r="C215" s="1064"/>
      <c r="D215" s="1065">
        <v>211400</v>
      </c>
      <c r="E215" s="1066"/>
      <c r="F215" s="1066"/>
      <c r="G215" s="1066"/>
      <c r="H215" s="1066"/>
      <c r="I215" s="1066"/>
      <c r="J215" s="1066"/>
      <c r="K215" s="722">
        <f>SUM(C215:J215)</f>
        <v>211400</v>
      </c>
    </row>
    <row r="216" spans="1:11" ht="12" x14ac:dyDescent="0.2">
      <c r="A216" s="1062" t="s">
        <v>317</v>
      </c>
      <c r="B216" s="1063">
        <v>1125</v>
      </c>
      <c r="C216" s="1064"/>
      <c r="D216" s="1067"/>
      <c r="E216" s="1066"/>
      <c r="F216" s="1066"/>
      <c r="G216" s="1066"/>
      <c r="H216" s="1066"/>
      <c r="I216" s="1066"/>
      <c r="J216" s="1066"/>
      <c r="K216" s="499">
        <f t="shared" ref="K216:K228" si="23">SUM(C216:J216)</f>
        <v>0</v>
      </c>
    </row>
    <row r="217" spans="1:11" ht="12" x14ac:dyDescent="0.2">
      <c r="A217" s="1068" t="s">
        <v>566</v>
      </c>
      <c r="B217" s="1063">
        <v>1200</v>
      </c>
      <c r="C217" s="1064"/>
      <c r="D217" s="1067">
        <v>118000</v>
      </c>
      <c r="E217" s="1066"/>
      <c r="F217" s="1066"/>
      <c r="G217" s="1066"/>
      <c r="H217" s="1066"/>
      <c r="I217" s="1066"/>
      <c r="J217" s="1066"/>
      <c r="K217" s="499">
        <f t="shared" si="23"/>
        <v>118000</v>
      </c>
    </row>
    <row r="218" spans="1:11" ht="12" x14ac:dyDescent="0.2">
      <c r="A218" s="1068" t="s">
        <v>318</v>
      </c>
      <c r="B218" s="1063">
        <v>1225</v>
      </c>
      <c r="C218" s="1064"/>
      <c r="D218" s="1067"/>
      <c r="E218" s="1066"/>
      <c r="F218" s="1066"/>
      <c r="G218" s="1066"/>
      <c r="H218" s="1066"/>
      <c r="I218" s="1066"/>
      <c r="J218" s="1066"/>
      <c r="K218" s="499">
        <f t="shared" si="23"/>
        <v>0</v>
      </c>
    </row>
    <row r="219" spans="1:11" ht="12" x14ac:dyDescent="0.2">
      <c r="A219" s="1062" t="s">
        <v>138</v>
      </c>
      <c r="B219" s="1063">
        <v>1250</v>
      </c>
      <c r="C219" s="1064"/>
      <c r="D219" s="1067">
        <v>4100</v>
      </c>
      <c r="E219" s="1066"/>
      <c r="F219" s="1066"/>
      <c r="G219" s="1066"/>
      <c r="H219" s="1066"/>
      <c r="I219" s="1066"/>
      <c r="J219" s="1066"/>
      <c r="K219" s="499">
        <f t="shared" si="23"/>
        <v>4100</v>
      </c>
    </row>
    <row r="220" spans="1:11" ht="12" x14ac:dyDescent="0.2">
      <c r="A220" s="1062" t="s">
        <v>435</v>
      </c>
      <c r="B220" s="1063">
        <v>1275</v>
      </c>
      <c r="C220" s="1064"/>
      <c r="D220" s="1067"/>
      <c r="E220" s="1066"/>
      <c r="F220" s="1066"/>
      <c r="G220" s="1066"/>
      <c r="H220" s="1066"/>
      <c r="I220" s="1066"/>
      <c r="J220" s="1066"/>
      <c r="K220" s="499">
        <f t="shared" si="23"/>
        <v>0</v>
      </c>
    </row>
    <row r="221" spans="1:11" ht="12" x14ac:dyDescent="0.2">
      <c r="A221" s="1062" t="s">
        <v>298</v>
      </c>
      <c r="B221" s="1063">
        <v>1300</v>
      </c>
      <c r="C221" s="1064"/>
      <c r="D221" s="1067"/>
      <c r="E221" s="1066"/>
      <c r="F221" s="1066"/>
      <c r="G221" s="1066"/>
      <c r="H221" s="1066"/>
      <c r="I221" s="1066"/>
      <c r="J221" s="1066"/>
      <c r="K221" s="499">
        <f t="shared" si="23"/>
        <v>0</v>
      </c>
    </row>
    <row r="222" spans="1:11" ht="12" x14ac:dyDescent="0.2">
      <c r="A222" s="1062" t="s">
        <v>319</v>
      </c>
      <c r="B222" s="1063">
        <v>1400</v>
      </c>
      <c r="C222" s="1064"/>
      <c r="D222" s="1067"/>
      <c r="E222" s="1066"/>
      <c r="F222" s="1066"/>
      <c r="G222" s="1066"/>
      <c r="H222" s="1066"/>
      <c r="I222" s="1066"/>
      <c r="J222" s="1066"/>
      <c r="K222" s="499">
        <f t="shared" si="23"/>
        <v>0</v>
      </c>
    </row>
    <row r="223" spans="1:11" ht="12" x14ac:dyDescent="0.2">
      <c r="A223" s="1062" t="s">
        <v>299</v>
      </c>
      <c r="B223" s="1063">
        <v>1500</v>
      </c>
      <c r="C223" s="1064"/>
      <c r="D223" s="1067">
        <v>2000</v>
      </c>
      <c r="E223" s="1066"/>
      <c r="F223" s="1066"/>
      <c r="G223" s="1066"/>
      <c r="H223" s="1066"/>
      <c r="I223" s="1066"/>
      <c r="J223" s="1066"/>
      <c r="K223" s="499">
        <f t="shared" si="23"/>
        <v>2000</v>
      </c>
    </row>
    <row r="224" spans="1:11" ht="12" x14ac:dyDescent="0.2">
      <c r="A224" s="1062" t="s">
        <v>300</v>
      </c>
      <c r="B224" s="1063">
        <v>1600</v>
      </c>
      <c r="C224" s="1064"/>
      <c r="D224" s="1067">
        <v>4500</v>
      </c>
      <c r="E224" s="1066"/>
      <c r="F224" s="1066"/>
      <c r="G224" s="1066"/>
      <c r="H224" s="1066"/>
      <c r="I224" s="1066"/>
      <c r="J224" s="1066"/>
      <c r="K224" s="499">
        <f t="shared" si="23"/>
        <v>4500</v>
      </c>
    </row>
    <row r="225" spans="1:11" ht="12" x14ac:dyDescent="0.2">
      <c r="A225" s="1062" t="s">
        <v>136</v>
      </c>
      <c r="B225" s="1063">
        <v>1650</v>
      </c>
      <c r="C225" s="1064"/>
      <c r="D225" s="1067">
        <v>2000</v>
      </c>
      <c r="E225" s="1066"/>
      <c r="F225" s="1066"/>
      <c r="G225" s="1066"/>
      <c r="H225" s="1066"/>
      <c r="I225" s="1066"/>
      <c r="J225" s="1066"/>
      <c r="K225" s="499">
        <f t="shared" si="23"/>
        <v>2000</v>
      </c>
    </row>
    <row r="226" spans="1:11" ht="12" x14ac:dyDescent="0.2">
      <c r="A226" s="1062" t="s">
        <v>320</v>
      </c>
      <c r="B226" s="1063">
        <v>1700</v>
      </c>
      <c r="C226" s="1064"/>
      <c r="D226" s="1067"/>
      <c r="E226" s="1066"/>
      <c r="F226" s="1066"/>
      <c r="G226" s="1066"/>
      <c r="H226" s="1066"/>
      <c r="I226" s="1066"/>
      <c r="J226" s="1066"/>
      <c r="K226" s="499">
        <f t="shared" si="23"/>
        <v>0</v>
      </c>
    </row>
    <row r="227" spans="1:11" ht="12" x14ac:dyDescent="0.2">
      <c r="A227" s="1062" t="s">
        <v>137</v>
      </c>
      <c r="B227" s="1063">
        <v>1800</v>
      </c>
      <c r="C227" s="1064"/>
      <c r="D227" s="1067"/>
      <c r="E227" s="1066"/>
      <c r="F227" s="1066"/>
      <c r="G227" s="1066"/>
      <c r="H227" s="1066"/>
      <c r="I227" s="1066"/>
      <c r="J227" s="1066"/>
      <c r="K227" s="499">
        <f t="shared" si="23"/>
        <v>0</v>
      </c>
    </row>
    <row r="228" spans="1:11" ht="12" x14ac:dyDescent="0.2">
      <c r="A228" s="1062" t="s">
        <v>152</v>
      </c>
      <c r="B228" s="1063">
        <v>1900</v>
      </c>
      <c r="C228" s="1064"/>
      <c r="D228" s="1069"/>
      <c r="E228" s="1066"/>
      <c r="F228" s="1066"/>
      <c r="G228" s="1066"/>
      <c r="H228" s="1066"/>
      <c r="I228" s="1066"/>
      <c r="J228" s="1066"/>
      <c r="K228" s="499">
        <f t="shared" si="23"/>
        <v>0</v>
      </c>
    </row>
    <row r="229" spans="1:11" ht="12" customHeight="1" thickBot="1" x14ac:dyDescent="0.25">
      <c r="A229" s="1070" t="s">
        <v>580</v>
      </c>
      <c r="B229" s="1071">
        <v>1000</v>
      </c>
      <c r="C229" s="1064"/>
      <c r="D229" s="1072">
        <f>SUM(D215:D228)</f>
        <v>342000</v>
      </c>
      <c r="E229" s="1066"/>
      <c r="F229" s="1066"/>
      <c r="G229" s="1066"/>
      <c r="H229" s="1066"/>
      <c r="I229" s="1066"/>
      <c r="J229" s="1066"/>
      <c r="K229" s="1072">
        <f>SUM(K215:K228)</f>
        <v>342000</v>
      </c>
    </row>
    <row r="230" spans="1:11" s="1296" customFormat="1" ht="15.75" customHeight="1" thickTop="1" x14ac:dyDescent="0.2">
      <c r="A230" s="1362" t="s">
        <v>204</v>
      </c>
      <c r="B230" s="1365">
        <v>2000</v>
      </c>
      <c r="C230" s="1059"/>
      <c r="D230" s="1073"/>
      <c r="E230" s="1074"/>
      <c r="F230" s="1060"/>
      <c r="G230" s="1060"/>
      <c r="H230" s="1060"/>
      <c r="I230" s="1060"/>
      <c r="J230" s="1060"/>
      <c r="K230" s="1075"/>
    </row>
    <row r="231" spans="1:11" s="1296" customFormat="1" ht="15.75" customHeight="1" x14ac:dyDescent="0.2">
      <c r="A231" s="1366" t="s">
        <v>251</v>
      </c>
      <c r="B231" s="1367">
        <v>2100</v>
      </c>
      <c r="C231" s="1064"/>
      <c r="D231" s="1066"/>
      <c r="E231" s="1066"/>
      <c r="F231" s="1066"/>
      <c r="G231" s="1066"/>
      <c r="H231" s="1066"/>
      <c r="I231" s="1066"/>
      <c r="J231" s="1066"/>
      <c r="K231" s="1066"/>
    </row>
    <row r="232" spans="1:11" ht="12" x14ac:dyDescent="0.2">
      <c r="A232" s="1062" t="s">
        <v>154</v>
      </c>
      <c r="B232" s="1063">
        <v>2110</v>
      </c>
      <c r="C232" s="1064"/>
      <c r="D232" s="1067">
        <v>5600</v>
      </c>
      <c r="E232" s="1066"/>
      <c r="F232" s="1066"/>
      <c r="G232" s="1066"/>
      <c r="H232" s="1066"/>
      <c r="I232" s="1066"/>
      <c r="J232" s="1066"/>
      <c r="K232" s="499">
        <f t="shared" ref="K232:K237" si="24">SUM(C232:J232)</f>
        <v>5600</v>
      </c>
    </row>
    <row r="233" spans="1:11" ht="12" x14ac:dyDescent="0.2">
      <c r="A233" s="1062" t="s">
        <v>155</v>
      </c>
      <c r="B233" s="1063">
        <v>2120</v>
      </c>
      <c r="C233" s="1064"/>
      <c r="D233" s="1067">
        <v>8500</v>
      </c>
      <c r="E233" s="1066"/>
      <c r="F233" s="1066"/>
      <c r="G233" s="1066"/>
      <c r="H233" s="1066"/>
      <c r="I233" s="1066"/>
      <c r="J233" s="1066"/>
      <c r="K233" s="499">
        <f t="shared" si="24"/>
        <v>8500</v>
      </c>
    </row>
    <row r="234" spans="1:11" ht="12" x14ac:dyDescent="0.2">
      <c r="A234" s="1062" t="s">
        <v>156</v>
      </c>
      <c r="B234" s="1063">
        <v>2130</v>
      </c>
      <c r="C234" s="1064"/>
      <c r="D234" s="1067">
        <v>9500</v>
      </c>
      <c r="E234" s="1066"/>
      <c r="F234" s="1066"/>
      <c r="G234" s="1066"/>
      <c r="H234" s="1066"/>
      <c r="I234" s="1066"/>
      <c r="J234" s="1066"/>
      <c r="K234" s="499">
        <f t="shared" si="24"/>
        <v>9500</v>
      </c>
    </row>
    <row r="235" spans="1:11" ht="12" x14ac:dyDescent="0.2">
      <c r="A235" s="1062" t="s">
        <v>157</v>
      </c>
      <c r="B235" s="1063">
        <v>2140</v>
      </c>
      <c r="C235" s="1064"/>
      <c r="D235" s="1067">
        <v>2500</v>
      </c>
      <c r="E235" s="1066"/>
      <c r="F235" s="1066"/>
      <c r="G235" s="1066"/>
      <c r="H235" s="1066"/>
      <c r="I235" s="1066"/>
      <c r="J235" s="1066"/>
      <c r="K235" s="499">
        <f t="shared" si="24"/>
        <v>2500</v>
      </c>
    </row>
    <row r="236" spans="1:11" ht="12" x14ac:dyDescent="0.2">
      <c r="A236" s="1062" t="s">
        <v>413</v>
      </c>
      <c r="B236" s="1063">
        <v>2150</v>
      </c>
      <c r="C236" s="1064"/>
      <c r="D236" s="1067">
        <v>6000</v>
      </c>
      <c r="E236" s="1066"/>
      <c r="F236" s="1066"/>
      <c r="G236" s="1066"/>
      <c r="H236" s="1066"/>
      <c r="I236" s="1066"/>
      <c r="J236" s="1066"/>
      <c r="K236" s="499">
        <f t="shared" si="24"/>
        <v>6000</v>
      </c>
    </row>
    <row r="237" spans="1:11" ht="12" x14ac:dyDescent="0.2">
      <c r="A237" s="1062" t="s">
        <v>798</v>
      </c>
      <c r="B237" s="1063">
        <v>2190</v>
      </c>
      <c r="C237" s="1064"/>
      <c r="D237" s="1067">
        <v>18000</v>
      </c>
      <c r="E237" s="1066"/>
      <c r="F237" s="1066"/>
      <c r="G237" s="1066"/>
      <c r="H237" s="1066"/>
      <c r="I237" s="1066"/>
      <c r="J237" s="1066"/>
      <c r="K237" s="499">
        <f t="shared" si="24"/>
        <v>18000</v>
      </c>
    </row>
    <row r="238" spans="1:11" ht="12" customHeight="1" thickBot="1" x14ac:dyDescent="0.25">
      <c r="A238" s="1070" t="s">
        <v>581</v>
      </c>
      <c r="B238" s="776">
        <v>2100</v>
      </c>
      <c r="C238" s="1064"/>
      <c r="D238" s="1072">
        <f>SUM(D232:D237)</f>
        <v>50100</v>
      </c>
      <c r="E238" s="1066"/>
      <c r="F238" s="1066"/>
      <c r="G238" s="1066"/>
      <c r="H238" s="1066"/>
      <c r="I238" s="1066"/>
      <c r="J238" s="1066"/>
      <c r="K238" s="1072">
        <f>SUM(K232:K237)</f>
        <v>50100</v>
      </c>
    </row>
    <row r="239" spans="1:11" s="1296" customFormat="1" ht="15.75" customHeight="1" thickTop="1" x14ac:dyDescent="0.2">
      <c r="A239" s="1368" t="s">
        <v>253</v>
      </c>
      <c r="B239" s="1369" t="s">
        <v>869</v>
      </c>
      <c r="C239" s="1076"/>
      <c r="D239" s="1077"/>
      <c r="E239" s="1076"/>
      <c r="F239" s="1076"/>
      <c r="G239" s="1076"/>
      <c r="H239" s="1076"/>
      <c r="I239" s="1076"/>
      <c r="J239" s="1076"/>
      <c r="K239" s="1076"/>
    </row>
    <row r="240" spans="1:11" ht="12" x14ac:dyDescent="0.2">
      <c r="A240" s="1078" t="s">
        <v>294</v>
      </c>
      <c r="B240" s="1079">
        <v>2210</v>
      </c>
      <c r="C240" s="1080"/>
      <c r="D240" s="1081">
        <v>11500</v>
      </c>
      <c r="E240" s="1082"/>
      <c r="F240" s="1076"/>
      <c r="G240" s="1076"/>
      <c r="H240" s="1076"/>
      <c r="I240" s="1076"/>
      <c r="J240" s="1076"/>
      <c r="K240" s="499">
        <f>SUM(C240:J240)</f>
        <v>11500</v>
      </c>
    </row>
    <row r="241" spans="1:11" ht="12" x14ac:dyDescent="0.2">
      <c r="A241" s="1083" t="s">
        <v>295</v>
      </c>
      <c r="B241" s="1084">
        <v>2220</v>
      </c>
      <c r="C241" s="1080"/>
      <c r="D241" s="1085">
        <v>18000</v>
      </c>
      <c r="E241" s="1076"/>
      <c r="F241" s="1076"/>
      <c r="G241" s="1076"/>
      <c r="H241" s="1076"/>
      <c r="I241" s="1076"/>
      <c r="J241" s="1076"/>
      <c r="K241" s="499">
        <f>SUM(C241:J241)</f>
        <v>18000</v>
      </c>
    </row>
    <row r="242" spans="1:11" ht="12" x14ac:dyDescent="0.2">
      <c r="A242" s="1086" t="s">
        <v>296</v>
      </c>
      <c r="B242" s="1079">
        <v>2230</v>
      </c>
      <c r="C242" s="1080"/>
      <c r="D242" s="1085"/>
      <c r="E242" s="1076"/>
      <c r="F242" s="1076"/>
      <c r="G242" s="1076"/>
      <c r="H242" s="1076"/>
      <c r="I242" s="1076"/>
      <c r="J242" s="1076"/>
      <c r="K242" s="499">
        <f>SUM(C242:J242)</f>
        <v>0</v>
      </c>
    </row>
    <row r="243" spans="1:11" ht="12" customHeight="1" thickBot="1" x14ac:dyDescent="0.25">
      <c r="A243" s="1087" t="s">
        <v>582</v>
      </c>
      <c r="B243" s="1088">
        <v>2200</v>
      </c>
      <c r="C243" s="1080"/>
      <c r="D243" s="1089">
        <f>SUM(D240:D242)</f>
        <v>29500</v>
      </c>
      <c r="E243" s="1076"/>
      <c r="F243" s="1076"/>
      <c r="G243" s="1076"/>
      <c r="H243" s="1076"/>
      <c r="I243" s="1076"/>
      <c r="J243" s="1076"/>
      <c r="K243" s="1090">
        <f>SUM(K240:K242)</f>
        <v>29500</v>
      </c>
    </row>
    <row r="244" spans="1:11" s="1296" customFormat="1" ht="15.75" customHeight="1" thickTop="1" x14ac:dyDescent="0.2">
      <c r="A244" s="1368" t="s">
        <v>193</v>
      </c>
      <c r="B244" s="1370">
        <v>2300</v>
      </c>
      <c r="C244" s="1080"/>
      <c r="D244" s="1091"/>
      <c r="E244" s="1076"/>
      <c r="F244" s="1076"/>
      <c r="G244" s="1076"/>
      <c r="H244" s="1076"/>
      <c r="I244" s="1076"/>
      <c r="J244" s="1076"/>
      <c r="K244" s="1082"/>
    </row>
    <row r="245" spans="1:11" ht="12" x14ac:dyDescent="0.2">
      <c r="A245" s="1078" t="s">
        <v>336</v>
      </c>
      <c r="B245" s="1079">
        <v>2310</v>
      </c>
      <c r="C245" s="1080"/>
      <c r="D245" s="1081"/>
      <c r="E245" s="1076"/>
      <c r="F245" s="1076"/>
      <c r="G245" s="1076"/>
      <c r="H245" s="1076"/>
      <c r="I245" s="1076"/>
      <c r="J245" s="1076"/>
      <c r="K245" s="499">
        <f>SUM(C245:J245)</f>
        <v>0</v>
      </c>
    </row>
    <row r="246" spans="1:11" ht="12" x14ac:dyDescent="0.2">
      <c r="A246" s="1078" t="s">
        <v>337</v>
      </c>
      <c r="B246" s="1079">
        <v>2320</v>
      </c>
      <c r="C246" s="1080"/>
      <c r="D246" s="1081">
        <v>9000</v>
      </c>
      <c r="E246" s="1076"/>
      <c r="F246" s="1076"/>
      <c r="G246" s="1076"/>
      <c r="H246" s="1076"/>
      <c r="I246" s="1076"/>
      <c r="J246" s="1076"/>
      <c r="K246" s="499">
        <f t="shared" ref="K246:K256" si="25">SUM(C246:J246)</f>
        <v>9000</v>
      </c>
    </row>
    <row r="247" spans="1:11" ht="12" x14ac:dyDescent="0.2">
      <c r="A247" s="1078" t="s">
        <v>460</v>
      </c>
      <c r="B247" s="1079">
        <v>2330</v>
      </c>
      <c r="C247" s="1080"/>
      <c r="D247" s="1092"/>
      <c r="E247" s="1076"/>
      <c r="F247" s="1076"/>
      <c r="G247" s="1076"/>
      <c r="H247" s="1076"/>
      <c r="I247" s="1076"/>
      <c r="J247" s="1076"/>
      <c r="K247" s="499">
        <f t="shared" si="25"/>
        <v>0</v>
      </c>
    </row>
    <row r="248" spans="1:11" ht="12" x14ac:dyDescent="0.2">
      <c r="A248" s="1093" t="s">
        <v>321</v>
      </c>
      <c r="B248" s="1094">
        <v>2361</v>
      </c>
      <c r="C248" s="1080"/>
      <c r="D248" s="1081"/>
      <c r="E248" s="1076"/>
      <c r="F248" s="1076"/>
      <c r="G248" s="1076"/>
      <c r="H248" s="1076"/>
      <c r="I248" s="1076"/>
      <c r="J248" s="1076"/>
      <c r="K248" s="499">
        <f t="shared" si="25"/>
        <v>0</v>
      </c>
    </row>
    <row r="249" spans="1:11" ht="12" x14ac:dyDescent="0.2">
      <c r="A249" s="1093" t="s">
        <v>436</v>
      </c>
      <c r="B249" s="1095">
        <v>2362</v>
      </c>
      <c r="C249" s="1080"/>
      <c r="D249" s="1092"/>
      <c r="E249" s="1076"/>
      <c r="F249" s="1076"/>
      <c r="G249" s="1076"/>
      <c r="H249" s="1076"/>
      <c r="I249" s="1076"/>
      <c r="J249" s="1076"/>
      <c r="K249" s="499">
        <f t="shared" si="25"/>
        <v>0</v>
      </c>
    </row>
    <row r="250" spans="1:11" ht="12" x14ac:dyDescent="0.2">
      <c r="A250" s="1093" t="s">
        <v>322</v>
      </c>
      <c r="B250" s="1094">
        <v>2363</v>
      </c>
      <c r="C250" s="1080"/>
      <c r="D250" s="1092"/>
      <c r="E250" s="1076"/>
      <c r="F250" s="1076"/>
      <c r="G250" s="1076"/>
      <c r="H250" s="1076"/>
      <c r="I250" s="1076"/>
      <c r="J250" s="1076"/>
      <c r="K250" s="499">
        <f t="shared" si="25"/>
        <v>0</v>
      </c>
    </row>
    <row r="251" spans="1:11" ht="12" x14ac:dyDescent="0.2">
      <c r="A251" s="1093" t="s">
        <v>323</v>
      </c>
      <c r="B251" s="1094">
        <v>2364</v>
      </c>
      <c r="C251" s="1080"/>
      <c r="D251" s="1092"/>
      <c r="E251" s="1076"/>
      <c r="F251" s="1076"/>
      <c r="G251" s="1076"/>
      <c r="H251" s="1076"/>
      <c r="I251" s="1076"/>
      <c r="J251" s="1076"/>
      <c r="K251" s="499">
        <f t="shared" si="25"/>
        <v>0</v>
      </c>
    </row>
    <row r="252" spans="1:11" ht="12" x14ac:dyDescent="0.2">
      <c r="A252" s="1093" t="s">
        <v>324</v>
      </c>
      <c r="B252" s="1094">
        <v>2365</v>
      </c>
      <c r="C252" s="1080"/>
      <c r="D252" s="1092"/>
      <c r="E252" s="1076"/>
      <c r="F252" s="1076"/>
      <c r="G252" s="1076"/>
      <c r="H252" s="1076"/>
      <c r="I252" s="1076"/>
      <c r="J252" s="1076"/>
      <c r="K252" s="499">
        <f t="shared" si="25"/>
        <v>0</v>
      </c>
    </row>
    <row r="253" spans="1:11" ht="12" x14ac:dyDescent="0.2">
      <c r="A253" s="1093" t="s">
        <v>521</v>
      </c>
      <c r="B253" s="1094">
        <v>2366</v>
      </c>
      <c r="C253" s="1080"/>
      <c r="D253" s="1092"/>
      <c r="E253" s="1076"/>
      <c r="F253" s="1076"/>
      <c r="G253" s="1076"/>
      <c r="H253" s="1076"/>
      <c r="I253" s="1076"/>
      <c r="J253" s="1076"/>
      <c r="K253" s="499">
        <f t="shared" si="25"/>
        <v>0</v>
      </c>
    </row>
    <row r="254" spans="1:11" ht="12" x14ac:dyDescent="0.2">
      <c r="A254" s="1093" t="s">
        <v>817</v>
      </c>
      <c r="B254" s="1095">
        <v>2367</v>
      </c>
      <c r="C254" s="1080"/>
      <c r="D254" s="1092"/>
      <c r="E254" s="1076"/>
      <c r="F254" s="1076"/>
      <c r="G254" s="1076"/>
      <c r="H254" s="1076"/>
      <c r="I254" s="1076"/>
      <c r="J254" s="1076"/>
      <c r="K254" s="499">
        <f t="shared" si="25"/>
        <v>0</v>
      </c>
    </row>
    <row r="255" spans="1:11" ht="12" x14ac:dyDescent="0.2">
      <c r="A255" s="1093" t="s">
        <v>325</v>
      </c>
      <c r="B255" s="1094">
        <v>2368</v>
      </c>
      <c r="C255" s="1080"/>
      <c r="D255" s="1092"/>
      <c r="E255" s="1076"/>
      <c r="F255" s="1076"/>
      <c r="G255" s="1076"/>
      <c r="H255" s="1076"/>
      <c r="I255" s="1076"/>
      <c r="J255" s="1076"/>
      <c r="K255" s="499">
        <f t="shared" si="25"/>
        <v>0</v>
      </c>
    </row>
    <row r="256" spans="1:11" ht="12" x14ac:dyDescent="0.2">
      <c r="A256" s="1093" t="s">
        <v>326</v>
      </c>
      <c r="B256" s="1094">
        <v>2369</v>
      </c>
      <c r="C256" s="1080"/>
      <c r="D256" s="1092"/>
      <c r="E256" s="1076"/>
      <c r="F256" s="1076"/>
      <c r="G256" s="1076"/>
      <c r="H256" s="1076"/>
      <c r="I256" s="1076"/>
      <c r="J256" s="1076"/>
      <c r="K256" s="499">
        <f t="shared" si="25"/>
        <v>0</v>
      </c>
    </row>
    <row r="257" spans="1:11" ht="12" customHeight="1" thickBot="1" x14ac:dyDescent="0.25">
      <c r="A257" s="1096" t="s">
        <v>583</v>
      </c>
      <c r="B257" s="1097">
        <v>2300</v>
      </c>
      <c r="C257" s="1080"/>
      <c r="D257" s="1090">
        <f>SUM(D245:D256)</f>
        <v>9000</v>
      </c>
      <c r="E257" s="1076"/>
      <c r="F257" s="1076"/>
      <c r="G257" s="1076"/>
      <c r="H257" s="1076"/>
      <c r="I257" s="1076"/>
      <c r="J257" s="1076"/>
      <c r="K257" s="1090">
        <f>SUM(K245:K256)</f>
        <v>9000</v>
      </c>
    </row>
    <row r="258" spans="1:11" s="1296" customFormat="1" ht="15.75" customHeight="1" thickTop="1" x14ac:dyDescent="0.2">
      <c r="A258" s="1368" t="s">
        <v>199</v>
      </c>
      <c r="B258" s="1370">
        <v>2400</v>
      </c>
      <c r="C258" s="1080"/>
      <c r="D258" s="1098"/>
      <c r="E258" s="1076"/>
      <c r="F258" s="1076"/>
      <c r="G258" s="1076"/>
      <c r="H258" s="1076"/>
      <c r="I258" s="1076"/>
      <c r="J258" s="1076"/>
      <c r="K258" s="1082"/>
    </row>
    <row r="259" spans="1:11" ht="12" customHeight="1" x14ac:dyDescent="0.2">
      <c r="A259" s="1078" t="s">
        <v>589</v>
      </c>
      <c r="B259" s="1079">
        <v>2410</v>
      </c>
      <c r="C259" s="1080"/>
      <c r="D259" s="1099">
        <v>39000</v>
      </c>
      <c r="E259" s="1076"/>
      <c r="F259" s="1076"/>
      <c r="G259" s="1076"/>
      <c r="H259" s="1076"/>
      <c r="I259" s="1076"/>
      <c r="J259" s="1076"/>
      <c r="K259" s="499">
        <f>SUM(C259:J259)</f>
        <v>39000</v>
      </c>
    </row>
    <row r="260" spans="1:11" ht="12" x14ac:dyDescent="0.2">
      <c r="A260" s="1078" t="s">
        <v>793</v>
      </c>
      <c r="B260" s="1079">
        <v>2490</v>
      </c>
      <c r="C260" s="1080"/>
      <c r="D260" s="1099"/>
      <c r="E260" s="1076"/>
      <c r="F260" s="1076"/>
      <c r="G260" s="1076"/>
      <c r="H260" s="1076"/>
      <c r="I260" s="1076"/>
      <c r="J260" s="1076"/>
      <c r="K260" s="499">
        <f>SUM(C260:J260)</f>
        <v>0</v>
      </c>
    </row>
    <row r="261" spans="1:11" ht="12" customHeight="1" thickBot="1" x14ac:dyDescent="0.25">
      <c r="A261" s="1096" t="s">
        <v>584</v>
      </c>
      <c r="B261" s="1088">
        <v>2400</v>
      </c>
      <c r="C261" s="1080"/>
      <c r="D261" s="1090">
        <f>SUM(D259:D260)</f>
        <v>39000</v>
      </c>
      <c r="E261" s="1076"/>
      <c r="F261" s="1076"/>
      <c r="G261" s="1076"/>
      <c r="H261" s="1076"/>
      <c r="I261" s="1076"/>
      <c r="J261" s="1076"/>
      <c r="K261" s="1090">
        <f>SUM(K259:K260)</f>
        <v>39000</v>
      </c>
    </row>
    <row r="262" spans="1:11" s="1296" customFormat="1" ht="15.75" customHeight="1" thickTop="1" x14ac:dyDescent="0.2">
      <c r="A262" s="1368" t="s">
        <v>252</v>
      </c>
      <c r="B262" s="1370">
        <v>2500</v>
      </c>
      <c r="C262" s="1080"/>
      <c r="D262" s="1098"/>
      <c r="E262" s="1076"/>
      <c r="F262" s="1076"/>
      <c r="G262" s="1076"/>
      <c r="H262" s="1076"/>
      <c r="I262" s="1076"/>
      <c r="J262" s="1076"/>
      <c r="K262" s="1082"/>
    </row>
    <row r="263" spans="1:11" ht="12" x14ac:dyDescent="0.2">
      <c r="A263" s="1078" t="s">
        <v>414</v>
      </c>
      <c r="B263" s="1079">
        <v>2510</v>
      </c>
      <c r="C263" s="1080"/>
      <c r="D263" s="1099">
        <v>18500</v>
      </c>
      <c r="E263" s="1076"/>
      <c r="F263" s="1076"/>
      <c r="G263" s="1076"/>
      <c r="H263" s="1076"/>
      <c r="I263" s="1076"/>
      <c r="J263" s="1076"/>
      <c r="K263" s="499">
        <f>SUM(C263:J263)</f>
        <v>18500</v>
      </c>
    </row>
    <row r="264" spans="1:11" ht="12" x14ac:dyDescent="0.2">
      <c r="A264" s="1078" t="s">
        <v>415</v>
      </c>
      <c r="B264" s="1079">
        <v>2520</v>
      </c>
      <c r="C264" s="1080"/>
      <c r="D264" s="1081"/>
      <c r="E264" s="1076"/>
      <c r="F264" s="1076"/>
      <c r="G264" s="1076"/>
      <c r="H264" s="1076"/>
      <c r="I264" s="1076"/>
      <c r="J264" s="1076"/>
      <c r="K264" s="499">
        <f t="shared" ref="K264:K269" si="26">SUM(C264:J264)</f>
        <v>0</v>
      </c>
    </row>
    <row r="265" spans="1:11" ht="12" x14ac:dyDescent="0.2">
      <c r="A265" s="1100" t="s">
        <v>258</v>
      </c>
      <c r="B265" s="1101" t="s">
        <v>273</v>
      </c>
      <c r="C265" s="1102"/>
      <c r="D265" s="1103"/>
      <c r="E265" s="1104"/>
      <c r="F265" s="1104"/>
      <c r="G265" s="1104"/>
      <c r="H265" s="1104"/>
      <c r="I265" s="1104"/>
      <c r="J265" s="1104"/>
      <c r="K265" s="499">
        <f t="shared" si="26"/>
        <v>0</v>
      </c>
    </row>
    <row r="266" spans="1:11" ht="12" x14ac:dyDescent="0.2">
      <c r="A266" s="1100" t="s">
        <v>287</v>
      </c>
      <c r="B266" s="1105">
        <v>2540</v>
      </c>
      <c r="C266" s="1102"/>
      <c r="D266" s="1103">
        <v>197500</v>
      </c>
      <c r="E266" s="1104"/>
      <c r="F266" s="1104"/>
      <c r="G266" s="1104"/>
      <c r="H266" s="1104"/>
      <c r="I266" s="1104"/>
      <c r="J266" s="1104"/>
      <c r="K266" s="499">
        <f t="shared" si="26"/>
        <v>197500</v>
      </c>
    </row>
    <row r="267" spans="1:11" ht="12" x14ac:dyDescent="0.2">
      <c r="A267" s="1100" t="s">
        <v>417</v>
      </c>
      <c r="B267" s="1105">
        <v>2550</v>
      </c>
      <c r="C267" s="1102"/>
      <c r="D267" s="1103">
        <v>11500</v>
      </c>
      <c r="E267" s="1104"/>
      <c r="F267" s="1104"/>
      <c r="G267" s="1104"/>
      <c r="H267" s="1104"/>
      <c r="I267" s="1104"/>
      <c r="J267" s="1104"/>
      <c r="K267" s="499">
        <f t="shared" si="26"/>
        <v>11500</v>
      </c>
    </row>
    <row r="268" spans="1:11" ht="12" x14ac:dyDescent="0.2">
      <c r="A268" s="1100" t="s">
        <v>418</v>
      </c>
      <c r="B268" s="1105">
        <v>2560</v>
      </c>
      <c r="C268" s="1102"/>
      <c r="D268" s="1103">
        <v>2000</v>
      </c>
      <c r="E268" s="1104"/>
      <c r="F268" s="1104"/>
      <c r="G268" s="1104"/>
      <c r="H268" s="1104"/>
      <c r="I268" s="1104"/>
      <c r="J268" s="1104"/>
      <c r="K268" s="499">
        <f t="shared" si="26"/>
        <v>2000</v>
      </c>
    </row>
    <row r="269" spans="1:11" ht="12" x14ac:dyDescent="0.2">
      <c r="A269" s="1100" t="s">
        <v>419</v>
      </c>
      <c r="B269" s="1105">
        <v>2570</v>
      </c>
      <c r="C269" s="1102"/>
      <c r="D269" s="1103"/>
      <c r="E269" s="1104"/>
      <c r="F269" s="1104"/>
      <c r="G269" s="1104"/>
      <c r="H269" s="1104"/>
      <c r="I269" s="1104"/>
      <c r="J269" s="1104"/>
      <c r="K269" s="499">
        <f t="shared" si="26"/>
        <v>0</v>
      </c>
    </row>
    <row r="270" spans="1:11" ht="12" customHeight="1" thickBot="1" x14ac:dyDescent="0.25">
      <c r="A270" s="1106" t="s">
        <v>585</v>
      </c>
      <c r="B270" s="1107">
        <v>2500</v>
      </c>
      <c r="C270" s="1102"/>
      <c r="D270" s="1108">
        <f>SUM(D263:D269)</f>
        <v>229500</v>
      </c>
      <c r="E270" s="1104"/>
      <c r="F270" s="1104"/>
      <c r="G270" s="1104"/>
      <c r="H270" s="1104"/>
      <c r="I270" s="1104"/>
      <c r="J270" s="1104"/>
      <c r="K270" s="1108">
        <f>SUM(K263:K269)</f>
        <v>229500</v>
      </c>
    </row>
    <row r="271" spans="1:11" s="1296" customFormat="1" ht="15.75" customHeight="1" thickTop="1" x14ac:dyDescent="0.2">
      <c r="A271" s="1371" t="s">
        <v>200</v>
      </c>
      <c r="B271" s="1372">
        <v>2600</v>
      </c>
      <c r="C271" s="1102"/>
      <c r="D271" s="1109"/>
      <c r="E271" s="1104"/>
      <c r="F271" s="1104"/>
      <c r="G271" s="1104"/>
      <c r="H271" s="1104"/>
      <c r="I271" s="1104"/>
      <c r="J271" s="1104"/>
      <c r="K271" s="1110"/>
    </row>
    <row r="272" spans="1:11" ht="12" x14ac:dyDescent="0.2">
      <c r="A272" s="1100" t="s">
        <v>420</v>
      </c>
      <c r="B272" s="1105">
        <v>2610</v>
      </c>
      <c r="C272" s="1102"/>
      <c r="D272" s="1103"/>
      <c r="E272" s="1104"/>
      <c r="F272" s="1104"/>
      <c r="G272" s="1104"/>
      <c r="H272" s="1104"/>
      <c r="I272" s="1104"/>
      <c r="J272" s="1104"/>
      <c r="K272" s="499">
        <f>SUM(C272:J272)</f>
        <v>0</v>
      </c>
    </row>
    <row r="273" spans="1:11" ht="12" x14ac:dyDescent="0.2">
      <c r="A273" s="1100" t="s">
        <v>471</v>
      </c>
      <c r="B273" s="1105">
        <v>2620</v>
      </c>
      <c r="C273" s="1102"/>
      <c r="D273" s="1103"/>
      <c r="E273" s="1104"/>
      <c r="F273" s="1104"/>
      <c r="G273" s="1104"/>
      <c r="H273" s="1104"/>
      <c r="I273" s="1104"/>
      <c r="J273" s="1104"/>
      <c r="K273" s="499">
        <f>SUM(C273:J273)</f>
        <v>0</v>
      </c>
    </row>
    <row r="274" spans="1:11" ht="12" x14ac:dyDescent="0.2">
      <c r="A274" s="1111" t="s">
        <v>522</v>
      </c>
      <c r="B274" s="1112">
        <v>2630</v>
      </c>
      <c r="C274" s="1102"/>
      <c r="D274" s="1103"/>
      <c r="E274" s="1104"/>
      <c r="F274" s="1104"/>
      <c r="G274" s="1104"/>
      <c r="H274" s="1104"/>
      <c r="I274" s="1104"/>
      <c r="J274" s="1104"/>
      <c r="K274" s="499">
        <f>SUM(C274:J274)</f>
        <v>0</v>
      </c>
    </row>
    <row r="275" spans="1:11" ht="12" x14ac:dyDescent="0.2">
      <c r="A275" s="1100" t="s">
        <v>539</v>
      </c>
      <c r="B275" s="1105">
        <v>2640</v>
      </c>
      <c r="C275" s="1102"/>
      <c r="D275" s="1103"/>
      <c r="E275" s="1104"/>
      <c r="F275" s="1104"/>
      <c r="G275" s="1104"/>
      <c r="H275" s="1104"/>
      <c r="I275" s="1104"/>
      <c r="J275" s="1104"/>
      <c r="K275" s="499">
        <f>SUM(C275:J275)</f>
        <v>0</v>
      </c>
    </row>
    <row r="276" spans="1:11" ht="12" x14ac:dyDescent="0.2">
      <c r="A276" s="1100" t="s">
        <v>540</v>
      </c>
      <c r="B276" s="1105">
        <v>2660</v>
      </c>
      <c r="C276" s="1102"/>
      <c r="D276" s="1113"/>
      <c r="E276" s="1104"/>
      <c r="F276" s="1104"/>
      <c r="G276" s="1104"/>
      <c r="H276" s="1104"/>
      <c r="I276" s="1104"/>
      <c r="J276" s="1104"/>
      <c r="K276" s="499">
        <f>SUM(C276:J276)</f>
        <v>0</v>
      </c>
    </row>
    <row r="277" spans="1:11" ht="12.75" thickBot="1" x14ac:dyDescent="0.25">
      <c r="A277" s="1106" t="s">
        <v>586</v>
      </c>
      <c r="B277" s="1114">
        <v>2600</v>
      </c>
      <c r="C277" s="1102"/>
      <c r="D277" s="1108">
        <f>SUM(D272:D276)</f>
        <v>0</v>
      </c>
      <c r="E277" s="1104"/>
      <c r="F277" s="1104"/>
      <c r="G277" s="1104"/>
      <c r="H277" s="1104"/>
      <c r="I277" s="1104"/>
      <c r="J277" s="1104"/>
      <c r="K277" s="1108">
        <f>SUM(K272:K276)</f>
        <v>0</v>
      </c>
    </row>
    <row r="278" spans="1:11" s="1296" customFormat="1" ht="15.75" customHeight="1" thickTop="1" x14ac:dyDescent="0.2">
      <c r="A278" s="1373" t="s">
        <v>811</v>
      </c>
      <c r="B278" s="1374">
        <v>2900</v>
      </c>
      <c r="C278" s="1102"/>
      <c r="D278" s="1115"/>
      <c r="E278" s="1104"/>
      <c r="F278" s="1104"/>
      <c r="G278" s="1104"/>
      <c r="H278" s="1104"/>
      <c r="I278" s="1104"/>
      <c r="J278" s="1104"/>
      <c r="K278" s="794">
        <f>SUM(C278:J278)</f>
        <v>0</v>
      </c>
    </row>
    <row r="279" spans="1:11" ht="12" customHeight="1" thickBot="1" x14ac:dyDescent="0.25">
      <c r="A279" s="1116" t="s">
        <v>587</v>
      </c>
      <c r="B279" s="819">
        <v>2000</v>
      </c>
      <c r="C279" s="1102"/>
      <c r="D279" s="1117">
        <f>SUM(D238,D243,D257,D261,D270,D277,D278)</f>
        <v>357100</v>
      </c>
      <c r="E279" s="1104"/>
      <c r="F279" s="1104"/>
      <c r="G279" s="1104"/>
      <c r="H279" s="1104"/>
      <c r="I279" s="1104"/>
      <c r="J279" s="1104"/>
      <c r="K279" s="1117">
        <f>SUM(K238,K243,K257,K261,K270,K277,K278)</f>
        <v>357100</v>
      </c>
    </row>
    <row r="280" spans="1:11" s="1296" customFormat="1" ht="15.75" customHeight="1" thickTop="1" x14ac:dyDescent="0.2">
      <c r="A280" s="1375" t="s">
        <v>205</v>
      </c>
      <c r="B280" s="1376">
        <v>3000</v>
      </c>
      <c r="C280" s="1118"/>
      <c r="D280" s="1119"/>
      <c r="E280" s="1120"/>
      <c r="F280" s="1120"/>
      <c r="G280" s="1104"/>
      <c r="H280" s="1120"/>
      <c r="I280" s="1104"/>
      <c r="J280" s="1120"/>
      <c r="K280" s="1121">
        <f>SUM(C280:J280)</f>
        <v>0</v>
      </c>
    </row>
    <row r="281" spans="1:11" s="1296" customFormat="1" ht="15.75" customHeight="1" x14ac:dyDescent="0.2">
      <c r="A281" s="1377" t="s">
        <v>711</v>
      </c>
      <c r="B281" s="1378">
        <v>4000</v>
      </c>
      <c r="C281" s="1122"/>
      <c r="D281" s="1123"/>
      <c r="E281" s="1124"/>
      <c r="F281" s="1124"/>
      <c r="G281" s="1124"/>
      <c r="H281" s="1124"/>
      <c r="I281" s="1124"/>
      <c r="J281" s="1124"/>
      <c r="K281" s="1125"/>
    </row>
    <row r="282" spans="1:11" ht="12" x14ac:dyDescent="0.2">
      <c r="A282" s="1126" t="s">
        <v>598</v>
      </c>
      <c r="B282" s="1127">
        <v>4110</v>
      </c>
      <c r="C282" s="1118"/>
      <c r="D282" s="1128"/>
      <c r="E282" s="1120"/>
      <c r="F282" s="1120"/>
      <c r="G282" s="1120"/>
      <c r="H282" s="1120"/>
      <c r="I282" s="1120"/>
      <c r="J282" s="1120"/>
      <c r="K282" s="1129">
        <f>D282</f>
        <v>0</v>
      </c>
    </row>
    <row r="283" spans="1:11" ht="12" x14ac:dyDescent="0.2">
      <c r="A283" s="1130" t="s">
        <v>259</v>
      </c>
      <c r="B283" s="1131">
        <v>4120</v>
      </c>
      <c r="C283" s="1118"/>
      <c r="D283" s="1132"/>
      <c r="E283" s="1120"/>
      <c r="F283" s="1120"/>
      <c r="G283" s="1104"/>
      <c r="H283" s="1120"/>
      <c r="I283" s="1104"/>
      <c r="J283" s="1120"/>
      <c r="K283" s="499">
        <f>D283</f>
        <v>0</v>
      </c>
    </row>
    <row r="284" spans="1:11" ht="12" x14ac:dyDescent="0.2">
      <c r="A284" s="1130" t="s">
        <v>221</v>
      </c>
      <c r="B284" s="1131">
        <v>4140</v>
      </c>
      <c r="C284" s="1118"/>
      <c r="D284" s="1132"/>
      <c r="E284" s="1120"/>
      <c r="F284" s="1120"/>
      <c r="G284" s="1104"/>
      <c r="H284" s="1120"/>
      <c r="I284" s="1104"/>
      <c r="J284" s="1120"/>
      <c r="K284" s="499">
        <f>D284</f>
        <v>0</v>
      </c>
    </row>
    <row r="285" spans="1:11" ht="12.75" thickBot="1" x14ac:dyDescent="0.25">
      <c r="A285" s="1133" t="s">
        <v>705</v>
      </c>
      <c r="B285" s="1134">
        <v>4000</v>
      </c>
      <c r="C285" s="1118"/>
      <c r="D285" s="1135">
        <f>SUM(D282:D284)</f>
        <v>0</v>
      </c>
      <c r="E285" s="1120"/>
      <c r="F285" s="1120"/>
      <c r="G285" s="1120"/>
      <c r="H285" s="1120"/>
      <c r="I285" s="1120"/>
      <c r="J285" s="1120"/>
      <c r="K285" s="1135">
        <f>SUM(K282:K284)</f>
        <v>0</v>
      </c>
    </row>
    <row r="286" spans="1:11" s="1296" customFormat="1" ht="15.75" customHeight="1" thickTop="1" x14ac:dyDescent="0.2">
      <c r="A286" s="1375" t="s">
        <v>53</v>
      </c>
      <c r="B286" s="1379">
        <v>5000</v>
      </c>
      <c r="C286" s="1136"/>
      <c r="D286" s="1137"/>
      <c r="E286" s="1124"/>
      <c r="F286" s="1124"/>
      <c r="G286" s="1124"/>
      <c r="H286" s="1124"/>
      <c r="I286" s="1124"/>
      <c r="J286" s="1124"/>
      <c r="K286" s="1138"/>
    </row>
    <row r="287" spans="1:11" s="1296" customFormat="1" ht="15.75" customHeight="1" x14ac:dyDescent="0.2">
      <c r="A287" s="1380" t="s">
        <v>223</v>
      </c>
      <c r="B287" s="1381">
        <v>5100</v>
      </c>
      <c r="C287" s="1139"/>
      <c r="D287" s="1140"/>
      <c r="E287" s="1120"/>
      <c r="F287" s="1120"/>
      <c r="G287" s="1120"/>
      <c r="H287" s="1120"/>
      <c r="I287" s="1120"/>
      <c r="J287" s="1120"/>
      <c r="K287" s="1141"/>
    </row>
    <row r="288" spans="1:11" ht="12" x14ac:dyDescent="0.2">
      <c r="A288" s="1142" t="s">
        <v>338</v>
      </c>
      <c r="B288" s="1131">
        <v>5110</v>
      </c>
      <c r="C288" s="1139"/>
      <c r="D288" s="1140"/>
      <c r="E288" s="1120"/>
      <c r="F288" s="1120"/>
      <c r="G288" s="1120"/>
      <c r="H288" s="1132"/>
      <c r="I288" s="1120"/>
      <c r="J288" s="1143"/>
      <c r="K288" s="499">
        <f>SUM(C288:J288)</f>
        <v>0</v>
      </c>
    </row>
    <row r="289" spans="1:11" ht="12" x14ac:dyDescent="0.2">
      <c r="A289" s="1142" t="s">
        <v>454</v>
      </c>
      <c r="B289" s="1144">
        <v>5120</v>
      </c>
      <c r="C289" s="1139"/>
      <c r="D289" s="1140"/>
      <c r="E289" s="1120"/>
      <c r="F289" s="1120"/>
      <c r="G289" s="1120"/>
      <c r="H289" s="1132"/>
      <c r="I289" s="1120"/>
      <c r="J289" s="1143"/>
      <c r="K289" s="499">
        <f>SUM(C289:J289)</f>
        <v>0</v>
      </c>
    </row>
    <row r="290" spans="1:11" ht="12" x14ac:dyDescent="0.2">
      <c r="A290" s="1145" t="s">
        <v>147</v>
      </c>
      <c r="B290" s="1131">
        <v>5130</v>
      </c>
      <c r="C290" s="1139"/>
      <c r="D290" s="1140"/>
      <c r="E290" s="1120"/>
      <c r="F290" s="1120"/>
      <c r="G290" s="1120"/>
      <c r="H290" s="1132"/>
      <c r="I290" s="1120"/>
      <c r="J290" s="1143"/>
      <c r="K290" s="499">
        <f>SUM(C290:J290)</f>
        <v>0</v>
      </c>
    </row>
    <row r="291" spans="1:11" ht="12" x14ac:dyDescent="0.2">
      <c r="A291" s="1142" t="s">
        <v>476</v>
      </c>
      <c r="B291" s="1131">
        <v>5140</v>
      </c>
      <c r="C291" s="1139"/>
      <c r="D291" s="1140"/>
      <c r="E291" s="1120"/>
      <c r="F291" s="1120"/>
      <c r="G291" s="1120"/>
      <c r="H291" s="1132"/>
      <c r="I291" s="1120"/>
      <c r="J291" s="1143"/>
      <c r="K291" s="499">
        <f>SUM(C291:J291)</f>
        <v>0</v>
      </c>
    </row>
    <row r="292" spans="1:11" ht="12" x14ac:dyDescent="0.2">
      <c r="A292" s="1142" t="s">
        <v>805</v>
      </c>
      <c r="B292" s="1131">
        <v>5150</v>
      </c>
      <c r="C292" s="1139"/>
      <c r="D292" s="1140"/>
      <c r="E292" s="1120"/>
      <c r="F292" s="1120"/>
      <c r="G292" s="1120"/>
      <c r="H292" s="1132"/>
      <c r="I292" s="1120"/>
      <c r="J292" s="1143"/>
      <c r="K292" s="499">
        <f>SUM(C292:J292)</f>
        <v>0</v>
      </c>
    </row>
    <row r="293" spans="1:11" ht="12" customHeight="1" thickBot="1" x14ac:dyDescent="0.25">
      <c r="A293" s="1146" t="s">
        <v>201</v>
      </c>
      <c r="B293" s="1147">
        <v>5000</v>
      </c>
      <c r="C293" s="1139"/>
      <c r="D293" s="1140"/>
      <c r="E293" s="1120"/>
      <c r="F293" s="1120"/>
      <c r="G293" s="1120"/>
      <c r="H293" s="1135">
        <f>SUM(H288:H292)</f>
        <v>0</v>
      </c>
      <c r="I293" s="1120"/>
      <c r="J293" s="1143"/>
      <c r="K293" s="1135">
        <f>SUM(K288:K292)</f>
        <v>0</v>
      </c>
    </row>
    <row r="294" spans="1:11" s="1296" customFormat="1" ht="15.75" customHeight="1" thickTop="1" thickBot="1" x14ac:dyDescent="0.25">
      <c r="A294" s="1375" t="s">
        <v>206</v>
      </c>
      <c r="B294" s="1382">
        <v>6000</v>
      </c>
      <c r="C294" s="1139"/>
      <c r="D294" s="1140"/>
      <c r="E294" s="1120"/>
      <c r="F294" s="1120"/>
      <c r="G294" s="1120"/>
      <c r="H294" s="1148"/>
      <c r="I294" s="1120"/>
      <c r="J294" s="1143"/>
      <c r="K294" s="499">
        <f>SUM(C294:J294)</f>
        <v>0</v>
      </c>
    </row>
    <row r="295" spans="1:11" ht="12" customHeight="1" thickTop="1" thickBot="1" x14ac:dyDescent="0.25">
      <c r="A295" s="1809" t="s">
        <v>515</v>
      </c>
      <c r="B295" s="1810"/>
      <c r="C295" s="1139"/>
      <c r="D295" s="1135">
        <f>SUM(D229,D279,D280,D285)</f>
        <v>699100</v>
      </c>
      <c r="E295" s="1120"/>
      <c r="F295" s="1120"/>
      <c r="G295" s="1120"/>
      <c r="H295" s="1135">
        <f>SUM(H293,H294)</f>
        <v>0</v>
      </c>
      <c r="I295" s="1120"/>
      <c r="J295" s="1143"/>
      <c r="K295" s="1135">
        <f>SUM(K229,K279,K280,K285,K293,K294)</f>
        <v>699100</v>
      </c>
    </row>
    <row r="296" spans="1:11" ht="13.5" thickTop="1" thickBot="1" x14ac:dyDescent="0.25">
      <c r="A296" s="1814" t="s">
        <v>82</v>
      </c>
      <c r="B296" s="1815"/>
      <c r="C296" s="1149"/>
      <c r="D296" s="1150"/>
      <c r="E296" s="1150"/>
      <c r="F296" s="1150"/>
      <c r="G296" s="1150"/>
      <c r="H296" s="1150"/>
      <c r="I296" s="1150"/>
      <c r="J296" s="1151"/>
      <c r="K296" s="1152">
        <f>'EstRev 5-10'!G267-'EstExp 11-17'!K295</f>
        <v>4770</v>
      </c>
    </row>
    <row r="297" spans="1:11" ht="6" customHeight="1" thickTop="1" x14ac:dyDescent="0.2">
      <c r="A297" s="1153"/>
      <c r="B297" s="1053"/>
      <c r="C297" s="1154"/>
      <c r="D297" s="1155"/>
      <c r="E297" s="1155"/>
      <c r="F297" s="1155"/>
      <c r="G297" s="1155"/>
      <c r="H297" s="1155"/>
      <c r="I297" s="1155"/>
      <c r="J297" s="1155"/>
      <c r="K297" s="1155"/>
    </row>
    <row r="298" spans="1:11" s="1296" customFormat="1" ht="16.7" customHeight="1" x14ac:dyDescent="0.2">
      <c r="A298" s="1383" t="s">
        <v>64</v>
      </c>
      <c r="B298" s="1384"/>
      <c r="C298" s="1156"/>
      <c r="D298" s="1157"/>
      <c r="E298" s="1157"/>
      <c r="F298" s="1157"/>
      <c r="G298" s="1157"/>
      <c r="H298" s="1157"/>
      <c r="I298" s="1157"/>
      <c r="J298" s="1157"/>
      <c r="K298" s="1158"/>
    </row>
    <row r="299" spans="1:11" s="1296" customFormat="1" ht="15.75" customHeight="1" x14ac:dyDescent="0.2">
      <c r="A299" s="1385" t="s">
        <v>65</v>
      </c>
      <c r="B299" s="1386" t="s">
        <v>123</v>
      </c>
      <c r="C299" s="1159"/>
      <c r="D299" s="1160"/>
      <c r="E299" s="1160"/>
      <c r="F299" s="1160"/>
      <c r="G299" s="1160"/>
      <c r="H299" s="1160"/>
      <c r="I299" s="1160"/>
      <c r="J299" s="1160"/>
      <c r="K299" s="1161"/>
    </row>
    <row r="300" spans="1:11" s="1296" customFormat="1" ht="15.75" customHeight="1" x14ac:dyDescent="0.2">
      <c r="A300" s="1387" t="s">
        <v>252</v>
      </c>
      <c r="B300" s="1388"/>
      <c r="C300" s="1162"/>
      <c r="D300" s="1163"/>
      <c r="E300" s="1163"/>
      <c r="F300" s="1163"/>
      <c r="G300" s="1162"/>
      <c r="H300" s="1164"/>
      <c r="I300" s="1162"/>
      <c r="J300" s="1162"/>
      <c r="K300" s="1162"/>
    </row>
    <row r="301" spans="1:11" ht="12" customHeight="1" x14ac:dyDescent="0.2">
      <c r="A301" s="1165" t="s">
        <v>258</v>
      </c>
      <c r="B301" s="1166">
        <v>2530</v>
      </c>
      <c r="C301" s="1167"/>
      <c r="D301" s="1167"/>
      <c r="E301" s="1167"/>
      <c r="F301" s="1167"/>
      <c r="G301" s="1168">
        <v>3800000</v>
      </c>
      <c r="H301" s="1169"/>
      <c r="I301" s="1168"/>
      <c r="J301" s="1162"/>
      <c r="K301" s="499">
        <f>SUM(C301:J301)</f>
        <v>3800000</v>
      </c>
    </row>
    <row r="302" spans="1:11" ht="12" customHeight="1" x14ac:dyDescent="0.2">
      <c r="A302" s="1165" t="s">
        <v>799</v>
      </c>
      <c r="B302" s="1166">
        <v>2900</v>
      </c>
      <c r="C302" s="1167"/>
      <c r="D302" s="1167"/>
      <c r="E302" s="1167"/>
      <c r="F302" s="1167"/>
      <c r="G302" s="1168"/>
      <c r="H302" s="1167"/>
      <c r="I302" s="1168"/>
      <c r="J302" s="1162"/>
      <c r="K302" s="722">
        <f>SUM(C302:J302)</f>
        <v>0</v>
      </c>
    </row>
    <row r="303" spans="1:11" ht="12" customHeight="1" thickBot="1" x14ac:dyDescent="0.25">
      <c r="A303" s="1170" t="s">
        <v>587</v>
      </c>
      <c r="B303" s="1171">
        <v>2000</v>
      </c>
      <c r="C303" s="1172">
        <f>SUM(C301:C302)</f>
        <v>0</v>
      </c>
      <c r="D303" s="1172">
        <f t="shared" ref="D303:K303" si="27">SUM(D301:D302)</f>
        <v>0</v>
      </c>
      <c r="E303" s="1172">
        <f t="shared" si="27"/>
        <v>0</v>
      </c>
      <c r="F303" s="1172">
        <f t="shared" si="27"/>
        <v>0</v>
      </c>
      <c r="G303" s="1172">
        <f t="shared" si="27"/>
        <v>3800000</v>
      </c>
      <c r="H303" s="1172">
        <f t="shared" si="27"/>
        <v>0</v>
      </c>
      <c r="I303" s="1172">
        <f t="shared" si="27"/>
        <v>0</v>
      </c>
      <c r="J303" s="1162"/>
      <c r="K303" s="1172">
        <f t="shared" si="27"/>
        <v>3800000</v>
      </c>
    </row>
    <row r="304" spans="1:11" s="1296" customFormat="1" ht="15.75" customHeight="1" thickTop="1" x14ac:dyDescent="0.2">
      <c r="A304" s="1389" t="s">
        <v>712</v>
      </c>
      <c r="B304" s="1390">
        <v>4000</v>
      </c>
      <c r="C304" s="1173"/>
      <c r="D304" s="1174"/>
      <c r="E304" s="1174"/>
      <c r="F304" s="1174"/>
      <c r="G304" s="1174"/>
      <c r="H304" s="1174"/>
      <c r="I304" s="1174"/>
      <c r="J304" s="1160"/>
      <c r="K304" s="1175"/>
    </row>
    <row r="305" spans="1:12" ht="12.75" customHeight="1" x14ac:dyDescent="0.2">
      <c r="A305" s="1016" t="s">
        <v>702</v>
      </c>
      <c r="B305" s="1374">
        <v>4100</v>
      </c>
      <c r="C305" s="1000"/>
      <c r="D305" s="1000"/>
      <c r="E305" s="1000"/>
      <c r="F305" s="1000"/>
      <c r="G305" s="1000"/>
      <c r="H305" s="1017"/>
      <c r="I305" s="1000"/>
      <c r="J305" s="1018"/>
      <c r="K305" s="1000"/>
    </row>
    <row r="306" spans="1:12" ht="12" x14ac:dyDescent="0.2">
      <c r="A306" s="1176" t="s">
        <v>735</v>
      </c>
      <c r="B306" s="1177">
        <v>4110</v>
      </c>
      <c r="C306" s="1162"/>
      <c r="D306" s="1162"/>
      <c r="E306" s="1168"/>
      <c r="F306" s="1162"/>
      <c r="G306" s="1162"/>
      <c r="H306" s="1168"/>
      <c r="I306" s="1162"/>
      <c r="J306" s="1178"/>
      <c r="K306" s="1179">
        <f>SUM(E306,H306)</f>
        <v>0</v>
      </c>
    </row>
    <row r="307" spans="1:12" ht="12" x14ac:dyDescent="0.2">
      <c r="A307" s="1165" t="s">
        <v>84</v>
      </c>
      <c r="B307" s="1166">
        <v>4120</v>
      </c>
      <c r="C307" s="1162"/>
      <c r="D307" s="1162"/>
      <c r="E307" s="1168"/>
      <c r="F307" s="1162"/>
      <c r="G307" s="1162"/>
      <c r="H307" s="1168"/>
      <c r="I307" s="1162"/>
      <c r="J307" s="1178"/>
      <c r="K307" s="1180">
        <f>SUM(C307:J307)</f>
        <v>0</v>
      </c>
    </row>
    <row r="308" spans="1:12" ht="12" x14ac:dyDescent="0.2">
      <c r="A308" s="1165" t="s">
        <v>66</v>
      </c>
      <c r="B308" s="1166">
        <v>4140</v>
      </c>
      <c r="C308" s="1162"/>
      <c r="D308" s="1162"/>
      <c r="E308" s="1168"/>
      <c r="F308" s="1162"/>
      <c r="G308" s="1162"/>
      <c r="H308" s="1168"/>
      <c r="I308" s="1162"/>
      <c r="J308" s="1178"/>
      <c r="K308" s="1180">
        <f>SUM(C308:J308)</f>
        <v>0</v>
      </c>
    </row>
    <row r="309" spans="1:12" ht="12.75" thickBot="1" x14ac:dyDescent="0.25">
      <c r="A309" s="1165" t="s">
        <v>806</v>
      </c>
      <c r="B309" s="1166">
        <v>4190</v>
      </c>
      <c r="C309" s="1162"/>
      <c r="D309" s="1162"/>
      <c r="E309" s="1168"/>
      <c r="F309" s="1162"/>
      <c r="G309" s="1162"/>
      <c r="H309" s="1168"/>
      <c r="I309" s="1162"/>
      <c r="J309" s="1178"/>
      <c r="K309" s="1180">
        <f>SUM(C309:J309)</f>
        <v>0</v>
      </c>
    </row>
    <row r="310" spans="1:12" ht="12" customHeight="1" thickTop="1" thickBot="1" x14ac:dyDescent="0.3">
      <c r="A310" s="1181" t="s">
        <v>148</v>
      </c>
      <c r="B310" s="1182">
        <v>4000</v>
      </c>
      <c r="C310" s="1162"/>
      <c r="D310" s="1183"/>
      <c r="E310" s="1172">
        <f>SUM(E306:E309)</f>
        <v>0</v>
      </c>
      <c r="F310" s="1162"/>
      <c r="G310" s="1183"/>
      <c r="H310" s="1172">
        <f>SUM(H306:H309)</f>
        <v>0</v>
      </c>
      <c r="I310" s="1162"/>
      <c r="J310" s="1178"/>
      <c r="K310" s="1172">
        <f>SUM(K306:K309)</f>
        <v>0</v>
      </c>
      <c r="L310" s="1184"/>
    </row>
    <row r="311" spans="1:12" s="1296" customFormat="1" ht="15.75" customHeight="1" thickTop="1" thickBot="1" x14ac:dyDescent="0.25">
      <c r="A311" s="1385" t="s">
        <v>67</v>
      </c>
      <c r="B311" s="1391">
        <v>6000</v>
      </c>
      <c r="C311" s="1163"/>
      <c r="D311" s="1163"/>
      <c r="E311" s="1163"/>
      <c r="F311" s="1163"/>
      <c r="G311" s="1162"/>
      <c r="H311" s="1185"/>
      <c r="I311" s="1163"/>
      <c r="J311" s="1178"/>
      <c r="K311" s="499">
        <f>SUM(C311:J311)</f>
        <v>0</v>
      </c>
    </row>
    <row r="312" spans="1:12" ht="12" customHeight="1" thickTop="1" thickBot="1" x14ac:dyDescent="0.25">
      <c r="A312" s="1186" t="s">
        <v>515</v>
      </c>
      <c r="B312" s="983"/>
      <c r="C312" s="1187">
        <f>(C303)</f>
        <v>0</v>
      </c>
      <c r="D312" s="1187">
        <f>(D303)</f>
        <v>0</v>
      </c>
      <c r="E312" s="1187">
        <f>SUM(E303,E310)</f>
        <v>0</v>
      </c>
      <c r="F312" s="1187">
        <f>SUM(F303)</f>
        <v>0</v>
      </c>
      <c r="G312" s="1188">
        <f>G303</f>
        <v>3800000</v>
      </c>
      <c r="H312" s="1187">
        <f>SUM(H303,H310,H311)</f>
        <v>0</v>
      </c>
      <c r="I312" s="1187">
        <f>SUM(I303)</f>
        <v>0</v>
      </c>
      <c r="J312" s="1162"/>
      <c r="K312" s="1187">
        <f>SUM(K303,K310,K311)</f>
        <v>3800000</v>
      </c>
    </row>
    <row r="313" spans="1:12" ht="14.25" thickTop="1" thickBot="1" x14ac:dyDescent="0.25">
      <c r="A313" s="1425" t="s">
        <v>82</v>
      </c>
      <c r="B313" s="984"/>
      <c r="C313" s="1163"/>
      <c r="D313" s="1163"/>
      <c r="E313" s="1163"/>
      <c r="F313" s="1163"/>
      <c r="G313" s="1163"/>
      <c r="H313" s="1163"/>
      <c r="I313" s="1163"/>
      <c r="J313" s="1189"/>
      <c r="K313" s="1190">
        <f>'EstRev 5-10'!H267-'EstExp 11-17'!K312</f>
        <v>-3780000</v>
      </c>
    </row>
    <row r="314" spans="1:12" ht="5.25" customHeight="1" thickTop="1" x14ac:dyDescent="0.2">
      <c r="A314" s="1191"/>
      <c r="B314" s="989"/>
      <c r="C314" s="1192"/>
      <c r="D314" s="1192"/>
      <c r="E314" s="1192"/>
      <c r="F314" s="1192"/>
      <c r="G314" s="1192"/>
      <c r="H314" s="1192"/>
      <c r="I314" s="1192"/>
      <c r="J314" s="1193"/>
      <c r="K314" s="1192"/>
    </row>
    <row r="315" spans="1:12" s="1296" customFormat="1" ht="16.7" customHeight="1" x14ac:dyDescent="0.2">
      <c r="A315" s="1392" t="s">
        <v>437</v>
      </c>
      <c r="B315" s="1393"/>
      <c r="C315" s="1194"/>
      <c r="D315" s="1157"/>
      <c r="E315" s="1157"/>
      <c r="F315" s="1157"/>
      <c r="G315" s="1157"/>
      <c r="H315" s="1157"/>
      <c r="I315" s="1157"/>
      <c r="J315" s="1195"/>
      <c r="K315" s="1158"/>
    </row>
    <row r="316" spans="1:12" ht="4.5" customHeight="1" x14ac:dyDescent="0.2">
      <c r="A316" s="1191"/>
      <c r="B316" s="989"/>
      <c r="C316" s="1192"/>
      <c r="D316" s="1192"/>
      <c r="E316" s="1192"/>
      <c r="F316" s="1192"/>
      <c r="G316" s="1192"/>
      <c r="H316" s="1192"/>
      <c r="I316" s="1192"/>
      <c r="J316" s="1193"/>
      <c r="K316" s="1192"/>
    </row>
    <row r="317" spans="1:12" s="1296" customFormat="1" ht="16.7" customHeight="1" x14ac:dyDescent="0.2">
      <c r="A317" s="1394" t="s">
        <v>68</v>
      </c>
      <c r="B317" s="1395"/>
      <c r="C317" s="1156"/>
      <c r="D317" s="1157"/>
      <c r="E317" s="1157"/>
      <c r="F317" s="1157"/>
      <c r="G317" s="1157"/>
      <c r="H317" s="1157"/>
      <c r="I317" s="1157"/>
      <c r="J317" s="1195"/>
      <c r="K317" s="1158"/>
    </row>
    <row r="318" spans="1:12" s="1296" customFormat="1" ht="15.75" customHeight="1" x14ac:dyDescent="0.2">
      <c r="A318" s="1396" t="s">
        <v>433</v>
      </c>
      <c r="B318" s="1397">
        <v>2000</v>
      </c>
      <c r="C318" s="1196"/>
      <c r="D318" s="1197"/>
      <c r="E318" s="1197"/>
      <c r="F318" s="1197"/>
      <c r="G318" s="1197"/>
      <c r="H318" s="1197"/>
      <c r="I318" s="1197"/>
      <c r="J318" s="1197"/>
      <c r="K318" s="1198"/>
    </row>
    <row r="319" spans="1:12" ht="12" x14ac:dyDescent="0.2">
      <c r="A319" s="1199" t="s">
        <v>321</v>
      </c>
      <c r="B319" s="1200">
        <v>2361</v>
      </c>
      <c r="C319" s="1201"/>
      <c r="D319" s="1201"/>
      <c r="E319" s="1201"/>
      <c r="F319" s="1201"/>
      <c r="G319" s="1201"/>
      <c r="H319" s="1201"/>
      <c r="I319" s="1202"/>
      <c r="J319" s="1203"/>
      <c r="K319" s="1204">
        <f>SUM(C319:J319)</f>
        <v>0</v>
      </c>
    </row>
    <row r="320" spans="1:12" ht="12" x14ac:dyDescent="0.2">
      <c r="A320" s="1199" t="s">
        <v>96</v>
      </c>
      <c r="B320" s="1205">
        <v>2362</v>
      </c>
      <c r="C320" s="1206"/>
      <c r="D320" s="1206"/>
      <c r="E320" s="1206"/>
      <c r="F320" s="1206"/>
      <c r="G320" s="1206"/>
      <c r="H320" s="1206"/>
      <c r="I320" s="1207"/>
      <c r="J320" s="1203"/>
      <c r="K320" s="1208">
        <f t="shared" ref="K320:K327" si="28">SUM(C320:J320)</f>
        <v>0</v>
      </c>
    </row>
    <row r="321" spans="1:11" ht="12" x14ac:dyDescent="0.2">
      <c r="A321" s="1199" t="s">
        <v>322</v>
      </c>
      <c r="B321" s="1200">
        <v>2363</v>
      </c>
      <c r="C321" s="1206"/>
      <c r="D321" s="1206"/>
      <c r="E321" s="1206"/>
      <c r="F321" s="1206"/>
      <c r="G321" s="1206"/>
      <c r="H321" s="1206"/>
      <c r="I321" s="1207"/>
      <c r="J321" s="1203"/>
      <c r="K321" s="1208">
        <f t="shared" si="28"/>
        <v>0</v>
      </c>
    </row>
    <row r="322" spans="1:11" ht="12" x14ac:dyDescent="0.2">
      <c r="A322" s="1199" t="s">
        <v>323</v>
      </c>
      <c r="B322" s="1200">
        <v>2364</v>
      </c>
      <c r="C322" s="1206"/>
      <c r="D322" s="1206"/>
      <c r="E322" s="1206"/>
      <c r="F322" s="1206"/>
      <c r="G322" s="1206"/>
      <c r="H322" s="1206"/>
      <c r="I322" s="1207"/>
      <c r="J322" s="1203"/>
      <c r="K322" s="1208">
        <f t="shared" si="28"/>
        <v>0</v>
      </c>
    </row>
    <row r="323" spans="1:11" ht="12" x14ac:dyDescent="0.2">
      <c r="A323" s="1199" t="s">
        <v>324</v>
      </c>
      <c r="B323" s="1200">
        <v>2365</v>
      </c>
      <c r="C323" s="1206"/>
      <c r="D323" s="1206"/>
      <c r="E323" s="1206"/>
      <c r="F323" s="1206"/>
      <c r="G323" s="1206"/>
      <c r="H323" s="1206"/>
      <c r="I323" s="1207"/>
      <c r="J323" s="1203"/>
      <c r="K323" s="1208">
        <f t="shared" si="28"/>
        <v>0</v>
      </c>
    </row>
    <row r="324" spans="1:11" ht="12" x14ac:dyDescent="0.2">
      <c r="A324" s="1199" t="s">
        <v>521</v>
      </c>
      <c r="B324" s="1200">
        <v>2366</v>
      </c>
      <c r="C324" s="1206"/>
      <c r="D324" s="1206"/>
      <c r="E324" s="1206"/>
      <c r="F324" s="1206"/>
      <c r="G324" s="1206"/>
      <c r="H324" s="1206"/>
      <c r="I324" s="1207"/>
      <c r="J324" s="1203"/>
      <c r="K324" s="1208">
        <f t="shared" si="28"/>
        <v>0</v>
      </c>
    </row>
    <row r="325" spans="1:11" ht="12" x14ac:dyDescent="0.2">
      <c r="A325" s="1209" t="s">
        <v>818</v>
      </c>
      <c r="B325" s="1200">
        <v>2367</v>
      </c>
      <c r="C325" s="1206"/>
      <c r="D325" s="1206"/>
      <c r="E325" s="1206"/>
      <c r="F325" s="1206"/>
      <c r="G325" s="1206"/>
      <c r="H325" s="1206"/>
      <c r="I325" s="1207"/>
      <c r="J325" s="1203"/>
      <c r="K325" s="1208">
        <f t="shared" si="28"/>
        <v>0</v>
      </c>
    </row>
    <row r="326" spans="1:11" ht="12" x14ac:dyDescent="0.2">
      <c r="A326" s="1199" t="s">
        <v>325</v>
      </c>
      <c r="B326" s="1200">
        <v>2368</v>
      </c>
      <c r="C326" s="1206"/>
      <c r="D326" s="1206"/>
      <c r="E326" s="1206"/>
      <c r="F326" s="1206"/>
      <c r="G326" s="1206"/>
      <c r="H326" s="1206"/>
      <c r="I326" s="1207"/>
      <c r="J326" s="1203"/>
      <c r="K326" s="1208">
        <f t="shared" si="28"/>
        <v>0</v>
      </c>
    </row>
    <row r="327" spans="1:11" ht="12" x14ac:dyDescent="0.2">
      <c r="A327" s="1210" t="s">
        <v>326</v>
      </c>
      <c r="B327" s="1211">
        <v>2369</v>
      </c>
      <c r="C327" s="1206"/>
      <c r="D327" s="1206"/>
      <c r="E327" s="1206"/>
      <c r="F327" s="1206"/>
      <c r="G327" s="1206"/>
      <c r="H327" s="1206"/>
      <c r="I327" s="1207"/>
      <c r="J327" s="1203"/>
      <c r="K327" s="1208">
        <f t="shared" si="28"/>
        <v>0</v>
      </c>
    </row>
    <row r="328" spans="1:11" ht="12" x14ac:dyDescent="0.2">
      <c r="A328" s="1212" t="s">
        <v>245</v>
      </c>
      <c r="B328" s="1211">
        <v>2371</v>
      </c>
      <c r="C328" s="1213"/>
      <c r="D328" s="1213"/>
      <c r="E328" s="1213"/>
      <c r="F328" s="1213"/>
      <c r="G328" s="1213"/>
      <c r="H328" s="1213"/>
      <c r="I328" s="1214"/>
      <c r="J328" s="1203"/>
      <c r="K328" s="1215">
        <f>SUM(C328:J328)</f>
        <v>0</v>
      </c>
    </row>
    <row r="329" spans="1:11" ht="12" x14ac:dyDescent="0.2">
      <c r="A329" s="1212" t="s">
        <v>246</v>
      </c>
      <c r="B329" s="1211">
        <v>2372</v>
      </c>
      <c r="C329" s="1213"/>
      <c r="D329" s="1213"/>
      <c r="E329" s="1213"/>
      <c r="F329" s="1213"/>
      <c r="G329" s="1213"/>
      <c r="H329" s="1213"/>
      <c r="I329" s="1214"/>
      <c r="J329" s="1203"/>
      <c r="K329" s="1215">
        <f>SUM(C329:J329)</f>
        <v>0</v>
      </c>
    </row>
    <row r="330" spans="1:11" ht="12" customHeight="1" thickBot="1" x14ac:dyDescent="0.25">
      <c r="A330" s="1216" t="s">
        <v>327</v>
      </c>
      <c r="B330" s="1217">
        <v>2000</v>
      </c>
      <c r="C330" s="1218">
        <f t="shared" ref="C330:K330" si="29">SUM(C319:C329)</f>
        <v>0</v>
      </c>
      <c r="D330" s="1218">
        <f t="shared" si="29"/>
        <v>0</v>
      </c>
      <c r="E330" s="1218">
        <f t="shared" si="29"/>
        <v>0</v>
      </c>
      <c r="F330" s="1218">
        <f t="shared" si="29"/>
        <v>0</v>
      </c>
      <c r="G330" s="1218">
        <f t="shared" si="29"/>
        <v>0</v>
      </c>
      <c r="H330" s="1218">
        <f t="shared" si="29"/>
        <v>0</v>
      </c>
      <c r="I330" s="1219">
        <f t="shared" si="29"/>
        <v>0</v>
      </c>
      <c r="J330" s="1203"/>
      <c r="K330" s="1220">
        <f t="shared" si="29"/>
        <v>0</v>
      </c>
    </row>
    <row r="331" spans="1:11" s="1296" customFormat="1" ht="15.75" customHeight="1" thickTop="1" x14ac:dyDescent="0.2">
      <c r="A331" s="1377" t="s">
        <v>744</v>
      </c>
      <c r="B331" s="1378">
        <v>4000</v>
      </c>
      <c r="C331" s="1221"/>
      <c r="D331" s="1137"/>
      <c r="E331" s="1222"/>
      <c r="F331" s="1222"/>
      <c r="G331" s="1222"/>
      <c r="H331" s="1222"/>
      <c r="I331" s="1222"/>
      <c r="J331" s="1222"/>
      <c r="K331" s="1138"/>
    </row>
    <row r="332" spans="1:11" ht="12" x14ac:dyDescent="0.2">
      <c r="A332" s="1126" t="s">
        <v>598</v>
      </c>
      <c r="B332" s="1127">
        <v>4110</v>
      </c>
      <c r="C332" s="1118"/>
      <c r="D332" s="1120"/>
      <c r="E332" s="1120"/>
      <c r="F332" s="1120"/>
      <c r="G332" s="1120"/>
      <c r="H332" s="1128"/>
      <c r="I332" s="1120"/>
      <c r="J332" s="1120"/>
      <c r="K332" s="1129">
        <f>H332</f>
        <v>0</v>
      </c>
    </row>
    <row r="333" spans="1:11" ht="12" x14ac:dyDescent="0.2">
      <c r="A333" s="1130" t="s">
        <v>259</v>
      </c>
      <c r="B333" s="1131">
        <v>4120</v>
      </c>
      <c r="C333" s="1118"/>
      <c r="D333" s="1120"/>
      <c r="E333" s="1120"/>
      <c r="F333" s="1120"/>
      <c r="G333" s="1104"/>
      <c r="H333" s="1223"/>
      <c r="I333" s="1104"/>
      <c r="J333" s="1120"/>
      <c r="K333" s="1224">
        <f>H333</f>
        <v>0</v>
      </c>
    </row>
    <row r="334" spans="1:11" ht="12" customHeight="1" thickBot="1" x14ac:dyDescent="0.25">
      <c r="A334" s="1133" t="s">
        <v>705</v>
      </c>
      <c r="B334" s="1134">
        <v>4000</v>
      </c>
      <c r="C334" s="1118"/>
      <c r="D334" s="1120"/>
      <c r="E334" s="1120"/>
      <c r="F334" s="1120"/>
      <c r="G334" s="1120"/>
      <c r="H334" s="1225">
        <f>SUM(H332:H333)</f>
        <v>0</v>
      </c>
      <c r="I334" s="1120"/>
      <c r="J334" s="1120"/>
      <c r="K334" s="1225">
        <f>SUM(K332:K333)</f>
        <v>0</v>
      </c>
    </row>
    <row r="335" spans="1:11" s="1296" customFormat="1" ht="15.75" customHeight="1" thickTop="1" x14ac:dyDescent="0.2">
      <c r="A335" s="1398" t="s">
        <v>54</v>
      </c>
      <c r="B335" s="1399">
        <v>5000</v>
      </c>
      <c r="C335" s="1196"/>
      <c r="D335" s="1197"/>
      <c r="E335" s="1197"/>
      <c r="F335" s="1197"/>
      <c r="G335" s="1197"/>
      <c r="H335" s="1226"/>
      <c r="I335" s="1197"/>
      <c r="J335" s="1197"/>
      <c r="K335" s="1227"/>
    </row>
    <row r="336" spans="1:11" s="1296" customFormat="1" ht="12.75" customHeight="1" x14ac:dyDescent="0.2">
      <c r="A336" s="1400" t="s">
        <v>223</v>
      </c>
      <c r="B336" s="1401"/>
      <c r="C336" s="1203"/>
      <c r="D336" s="1203"/>
      <c r="E336" s="1203"/>
      <c r="F336" s="1203"/>
      <c r="G336" s="1203"/>
      <c r="H336" s="1203"/>
      <c r="I336" s="1203"/>
      <c r="J336" s="1203"/>
      <c r="K336" s="1203"/>
    </row>
    <row r="337" spans="1:12" ht="12" x14ac:dyDescent="0.2">
      <c r="A337" s="1228" t="s">
        <v>338</v>
      </c>
      <c r="B337" s="1229">
        <v>5110</v>
      </c>
      <c r="C337" s="1203"/>
      <c r="D337" s="1203"/>
      <c r="E337" s="1203"/>
      <c r="F337" s="1203"/>
      <c r="G337" s="1203"/>
      <c r="H337" s="1230"/>
      <c r="I337" s="1203"/>
      <c r="J337" s="1203"/>
      <c r="K337" s="1231">
        <f>SUM(C337:J337)</f>
        <v>0</v>
      </c>
    </row>
    <row r="338" spans="1:12" ht="12" x14ac:dyDescent="0.2">
      <c r="A338" s="1232" t="s">
        <v>69</v>
      </c>
      <c r="B338" s="1229">
        <v>5130</v>
      </c>
      <c r="C338" s="1203"/>
      <c r="D338" s="1203"/>
      <c r="E338" s="1203"/>
      <c r="F338" s="1203"/>
      <c r="G338" s="1203"/>
      <c r="H338" s="1230"/>
      <c r="I338" s="1203"/>
      <c r="J338" s="1203"/>
      <c r="K338" s="1231">
        <f>SUM(C338:J338)</f>
        <v>0</v>
      </c>
    </row>
    <row r="339" spans="1:12" ht="12" x14ac:dyDescent="0.2">
      <c r="A339" s="1232" t="s">
        <v>807</v>
      </c>
      <c r="B339" s="1229">
        <v>5150</v>
      </c>
      <c r="C339" s="1203"/>
      <c r="D339" s="1203"/>
      <c r="E339" s="1203"/>
      <c r="F339" s="1203"/>
      <c r="G339" s="1203"/>
      <c r="H339" s="1230"/>
      <c r="I339" s="1203"/>
      <c r="J339" s="1203"/>
      <c r="K339" s="1231">
        <f>SUM(C339:J339)</f>
        <v>0</v>
      </c>
    </row>
    <row r="340" spans="1:12" ht="12" customHeight="1" thickBot="1" x14ac:dyDescent="0.25">
      <c r="A340" s="1233" t="s">
        <v>201</v>
      </c>
      <c r="B340" s="1234">
        <v>5000</v>
      </c>
      <c r="C340" s="1203"/>
      <c r="D340" s="1203"/>
      <c r="E340" s="1203"/>
      <c r="F340" s="1203"/>
      <c r="G340" s="1203"/>
      <c r="H340" s="1218">
        <f>SUM(H337:H339)</f>
        <v>0</v>
      </c>
      <c r="I340" s="1203"/>
      <c r="J340" s="1203"/>
      <c r="K340" s="1218">
        <f>SUM(K337:K339)</f>
        <v>0</v>
      </c>
    </row>
    <row r="341" spans="1:12" s="1296" customFormat="1" ht="15.75" customHeight="1" thickTop="1" thickBot="1" x14ac:dyDescent="0.25">
      <c r="A341" s="1402" t="s">
        <v>520</v>
      </c>
      <c r="B341" s="1403">
        <v>6000</v>
      </c>
      <c r="C341" s="1203"/>
      <c r="D341" s="1203"/>
      <c r="E341" s="1235"/>
      <c r="F341" s="1203"/>
      <c r="G341" s="1203"/>
      <c r="H341" s="1236"/>
      <c r="I341" s="1235"/>
      <c r="J341" s="1203"/>
      <c r="K341" s="1231">
        <f>SUM(C341:J341)</f>
        <v>0</v>
      </c>
    </row>
    <row r="342" spans="1:12" ht="12" customHeight="1" thickTop="1" thickBot="1" x14ac:dyDescent="0.25">
      <c r="A342" s="1237" t="s">
        <v>515</v>
      </c>
      <c r="B342" s="1238"/>
      <c r="C342" s="1218">
        <f>SUM(C330)</f>
        <v>0</v>
      </c>
      <c r="D342" s="1218">
        <f>SUM(D330)</f>
        <v>0</v>
      </c>
      <c r="E342" s="1218">
        <f>SUM(E330)</f>
        <v>0</v>
      </c>
      <c r="F342" s="1218">
        <f>SUM(F330)</f>
        <v>0</v>
      </c>
      <c r="G342" s="1218">
        <f>SUM(G330)</f>
        <v>0</v>
      </c>
      <c r="H342" s="1218">
        <f>SUM(H330,H334,H340,H341)</f>
        <v>0</v>
      </c>
      <c r="I342" s="1218">
        <f>SUM(I330)</f>
        <v>0</v>
      </c>
      <c r="J342" s="1203"/>
      <c r="K342" s="1231">
        <f>SUM(K330,K334,K340,K341)</f>
        <v>0</v>
      </c>
      <c r="L342" s="745"/>
    </row>
    <row r="343" spans="1:12" ht="13.5" thickTop="1" thickBot="1" x14ac:dyDescent="0.25">
      <c r="A343" s="1425" t="s">
        <v>82</v>
      </c>
      <c r="B343" s="1239"/>
      <c r="C343" s="1235"/>
      <c r="D343" s="1235"/>
      <c r="E343" s="1235"/>
      <c r="F343" s="1235"/>
      <c r="G343" s="1235"/>
      <c r="H343" s="1235"/>
      <c r="I343" s="1235"/>
      <c r="J343" s="1235"/>
      <c r="K343" s="1240">
        <f>'EstRev 5-10'!J267-'EstExp 11-17'!K342</f>
        <v>220000</v>
      </c>
    </row>
    <row r="344" spans="1:12" ht="9" customHeight="1" thickTop="1" x14ac:dyDescent="0.2">
      <c r="A344" s="1191"/>
      <c r="B344" s="1241"/>
      <c r="C344" s="1242"/>
      <c r="D344" s="1242"/>
      <c r="E344" s="1242"/>
      <c r="F344" s="1242"/>
      <c r="G344" s="1242"/>
      <c r="H344" s="1242"/>
      <c r="I344" s="1242"/>
      <c r="J344" s="1242"/>
      <c r="K344" s="1242"/>
    </row>
    <row r="345" spans="1:12" s="1296" customFormat="1" ht="16.7" customHeight="1" x14ac:dyDescent="0.2">
      <c r="A345" s="1404" t="s">
        <v>228</v>
      </c>
      <c r="B345" s="1243"/>
      <c r="C345" s="1244"/>
      <c r="D345" s="1245"/>
      <c r="E345" s="1245"/>
      <c r="F345" s="1245"/>
      <c r="G345" s="1245"/>
      <c r="H345" s="1245"/>
      <c r="I345" s="1245"/>
      <c r="J345" s="1245"/>
      <c r="K345" s="1246"/>
    </row>
    <row r="346" spans="1:12" s="1296" customFormat="1" ht="15.75" customHeight="1" x14ac:dyDescent="0.2">
      <c r="A346" s="1405" t="s">
        <v>207</v>
      </c>
      <c r="B346" s="1406" t="s">
        <v>123</v>
      </c>
      <c r="C346" s="1247"/>
      <c r="D346" s="1248"/>
      <c r="E346" s="1248"/>
      <c r="F346" s="1248"/>
      <c r="G346" s="1248"/>
      <c r="H346" s="1248"/>
      <c r="I346" s="1248"/>
      <c r="J346" s="1248"/>
      <c r="K346" s="1249"/>
    </row>
    <row r="347" spans="1:12" s="1296" customFormat="1" ht="15.75" customHeight="1" x14ac:dyDescent="0.2">
      <c r="A347" s="1407" t="s">
        <v>252</v>
      </c>
      <c r="B347" s="1408">
        <v>2500</v>
      </c>
      <c r="C347" s="1250"/>
      <c r="D347" s="1250"/>
      <c r="E347" s="1250"/>
      <c r="F347" s="1250"/>
      <c r="G347" s="1250"/>
      <c r="H347" s="1250"/>
      <c r="I347" s="1250"/>
      <c r="J347" s="1250"/>
      <c r="K347" s="1250"/>
    </row>
    <row r="348" spans="1:12" ht="12" x14ac:dyDescent="0.2">
      <c r="A348" s="1251" t="s">
        <v>258</v>
      </c>
      <c r="B348" s="1252">
        <v>2530</v>
      </c>
      <c r="C348" s="1253"/>
      <c r="D348" s="1253"/>
      <c r="E348" s="1253"/>
      <c r="F348" s="1253"/>
      <c r="G348" s="1253"/>
      <c r="H348" s="1253"/>
      <c r="I348" s="1254"/>
      <c r="J348" s="1250"/>
      <c r="K348" s="499">
        <f>SUM(C348:J348)</f>
        <v>0</v>
      </c>
    </row>
    <row r="349" spans="1:12" ht="12" x14ac:dyDescent="0.2">
      <c r="A349" s="1251" t="s">
        <v>287</v>
      </c>
      <c r="B349" s="1252">
        <v>2540</v>
      </c>
      <c r="C349" s="1253"/>
      <c r="D349" s="1253"/>
      <c r="E349" s="1253"/>
      <c r="F349" s="1253"/>
      <c r="G349" s="1253"/>
      <c r="H349" s="1253"/>
      <c r="I349" s="1254"/>
      <c r="J349" s="1250"/>
      <c r="K349" s="499">
        <f>SUM(C349:J349)</f>
        <v>0</v>
      </c>
    </row>
    <row r="350" spans="1:12" ht="12" customHeight="1" thickBot="1" x14ac:dyDescent="0.25">
      <c r="A350" s="1255" t="s">
        <v>585</v>
      </c>
      <c r="B350" s="1256">
        <v>2500</v>
      </c>
      <c r="C350" s="1257">
        <f>SUM(C348:C349)</f>
        <v>0</v>
      </c>
      <c r="D350" s="1257">
        <f t="shared" ref="D350:K350" si="30">SUM(D348:D349)</f>
        <v>0</v>
      </c>
      <c r="E350" s="1257">
        <f t="shared" si="30"/>
        <v>0</v>
      </c>
      <c r="F350" s="1257">
        <f t="shared" si="30"/>
        <v>0</v>
      </c>
      <c r="G350" s="1257">
        <f t="shared" si="30"/>
        <v>0</v>
      </c>
      <c r="H350" s="1257">
        <f t="shared" si="30"/>
        <v>0</v>
      </c>
      <c r="I350" s="1257">
        <f t="shared" si="30"/>
        <v>0</v>
      </c>
      <c r="J350" s="1250"/>
      <c r="K350" s="1258">
        <f t="shared" si="30"/>
        <v>0</v>
      </c>
    </row>
    <row r="351" spans="1:12" s="1296" customFormat="1" ht="12.75" customHeight="1" thickTop="1" x14ac:dyDescent="0.2">
      <c r="A351" s="1409" t="s">
        <v>812</v>
      </c>
      <c r="B351" s="1410">
        <v>2900</v>
      </c>
      <c r="C351" s="1259"/>
      <c r="D351" s="1259"/>
      <c r="E351" s="1259"/>
      <c r="F351" s="1259"/>
      <c r="G351" s="1259"/>
      <c r="H351" s="1259"/>
      <c r="I351" s="1260"/>
      <c r="J351" s="1250"/>
      <c r="K351" s="794">
        <f>SUM(C351:J351)</f>
        <v>0</v>
      </c>
    </row>
    <row r="352" spans="1:12" ht="12" customHeight="1" thickBot="1" x14ac:dyDescent="0.25">
      <c r="A352" s="1261" t="s">
        <v>587</v>
      </c>
      <c r="B352" s="1262">
        <v>2000</v>
      </c>
      <c r="C352" s="1258">
        <f>SUM(C350,C351)</f>
        <v>0</v>
      </c>
      <c r="D352" s="1258">
        <f t="shared" ref="D352:I352" si="31">SUM(D350,D351)</f>
        <v>0</v>
      </c>
      <c r="E352" s="1258">
        <f t="shared" si="31"/>
        <v>0</v>
      </c>
      <c r="F352" s="1258">
        <f t="shared" si="31"/>
        <v>0</v>
      </c>
      <c r="G352" s="1258">
        <f t="shared" si="31"/>
        <v>0</v>
      </c>
      <c r="H352" s="1258">
        <f t="shared" si="31"/>
        <v>0</v>
      </c>
      <c r="I352" s="1258">
        <f t="shared" si="31"/>
        <v>0</v>
      </c>
      <c r="J352" s="1250"/>
      <c r="K352" s="1258">
        <f>SUM(K350,K351)</f>
        <v>0</v>
      </c>
    </row>
    <row r="353" spans="1:11" s="1296" customFormat="1" ht="15.75" customHeight="1" thickTop="1" x14ac:dyDescent="0.2">
      <c r="A353" s="1411" t="s">
        <v>150</v>
      </c>
      <c r="B353" s="1412">
        <v>4000</v>
      </c>
      <c r="C353" s="1263"/>
      <c r="D353" s="1264"/>
      <c r="E353" s="1264"/>
      <c r="F353" s="1264"/>
      <c r="G353" s="1264"/>
      <c r="H353" s="1264"/>
      <c r="I353" s="1264"/>
      <c r="J353" s="1248"/>
      <c r="K353" s="1265"/>
    </row>
    <row r="354" spans="1:11" ht="12" x14ac:dyDescent="0.2">
      <c r="A354" s="1266" t="s">
        <v>735</v>
      </c>
      <c r="B354" s="1267">
        <v>4110</v>
      </c>
      <c r="C354" s="1250"/>
      <c r="D354" s="1250"/>
      <c r="E354" s="1250"/>
      <c r="F354" s="1250"/>
      <c r="G354" s="1250"/>
      <c r="H354" s="1268"/>
      <c r="I354" s="1269"/>
      <c r="J354" s="1250"/>
      <c r="K354" s="1270">
        <f>H354</f>
        <v>0</v>
      </c>
    </row>
    <row r="355" spans="1:11" ht="12" x14ac:dyDescent="0.2">
      <c r="A355" s="1266" t="s">
        <v>736</v>
      </c>
      <c r="B355" s="1267">
        <v>4120</v>
      </c>
      <c r="C355" s="1250"/>
      <c r="D355" s="1250"/>
      <c r="E355" s="1250"/>
      <c r="F355" s="1250"/>
      <c r="G355" s="1250"/>
      <c r="H355" s="1254"/>
      <c r="I355" s="1269"/>
      <c r="J355" s="1250"/>
      <c r="K355" s="1271">
        <f>H355</f>
        <v>0</v>
      </c>
    </row>
    <row r="356" spans="1:11" ht="12.75" customHeight="1" x14ac:dyDescent="0.2">
      <c r="A356" s="1272" t="s">
        <v>795</v>
      </c>
      <c r="B356" s="1273">
        <v>4190</v>
      </c>
      <c r="C356" s="1250"/>
      <c r="D356" s="1250"/>
      <c r="E356" s="1250"/>
      <c r="F356" s="1250"/>
      <c r="G356" s="1250"/>
      <c r="H356" s="1274"/>
      <c r="I356" s="1275"/>
      <c r="J356" s="1250"/>
      <c r="K356" s="722">
        <f>H356</f>
        <v>0</v>
      </c>
    </row>
    <row r="357" spans="1:11" ht="12" customHeight="1" thickBot="1" x14ac:dyDescent="0.25">
      <c r="A357" s="1255" t="s">
        <v>151</v>
      </c>
      <c r="B357" s="1276">
        <v>4000</v>
      </c>
      <c r="C357" s="1250"/>
      <c r="D357" s="1250"/>
      <c r="E357" s="1250"/>
      <c r="F357" s="1250"/>
      <c r="G357" s="1250"/>
      <c r="H357" s="1277">
        <f>SUM(H354:H356)</f>
        <v>0</v>
      </c>
      <c r="I357" s="1275"/>
      <c r="J357" s="1250"/>
      <c r="K357" s="1277">
        <f>SUM(K354:K356)</f>
        <v>0</v>
      </c>
    </row>
    <row r="358" spans="1:11" s="1296" customFormat="1" ht="15.75" customHeight="1" thickTop="1" x14ac:dyDescent="0.2">
      <c r="A358" s="1405" t="s">
        <v>55</v>
      </c>
      <c r="B358" s="1413">
        <v>5000</v>
      </c>
      <c r="C358" s="1247"/>
      <c r="D358" s="1248"/>
      <c r="E358" s="1248"/>
      <c r="F358" s="1248"/>
      <c r="G358" s="1248"/>
      <c r="H358" s="1264"/>
      <c r="I358" s="1248"/>
      <c r="J358" s="1248"/>
      <c r="K358" s="1265"/>
    </row>
    <row r="359" spans="1:11" s="1296" customFormat="1" ht="15.75" customHeight="1" x14ac:dyDescent="0.2">
      <c r="A359" s="1407" t="s">
        <v>223</v>
      </c>
      <c r="B359" s="1414">
        <v>5100</v>
      </c>
      <c r="C359" s="1250"/>
      <c r="D359" s="1250"/>
      <c r="E359" s="1250"/>
      <c r="F359" s="1250"/>
      <c r="G359" s="1250"/>
      <c r="H359" s="1250"/>
      <c r="I359" s="1250"/>
      <c r="J359" s="1250"/>
      <c r="K359" s="1250"/>
    </row>
    <row r="360" spans="1:11" ht="12" x14ac:dyDescent="0.2">
      <c r="A360" s="1251" t="s">
        <v>338</v>
      </c>
      <c r="B360" s="1278">
        <v>5110</v>
      </c>
      <c r="C360" s="1250"/>
      <c r="D360" s="1250"/>
      <c r="E360" s="1250"/>
      <c r="F360" s="1250"/>
      <c r="G360" s="1250"/>
      <c r="H360" s="1253"/>
      <c r="I360" s="1250"/>
      <c r="J360" s="1250"/>
      <c r="K360" s="499">
        <f>SUM(C360:J360)</f>
        <v>0</v>
      </c>
    </row>
    <row r="361" spans="1:11" ht="12" x14ac:dyDescent="0.2">
      <c r="A361" s="1279" t="s">
        <v>801</v>
      </c>
      <c r="B361" s="1280">
        <v>5150</v>
      </c>
      <c r="C361" s="1250"/>
      <c r="D361" s="1250"/>
      <c r="E361" s="1250"/>
      <c r="F361" s="1250"/>
      <c r="G361" s="1250"/>
      <c r="H361" s="1253"/>
      <c r="I361" s="1250"/>
      <c r="J361" s="1250"/>
      <c r="K361" s="499">
        <f>SUM(C361:J361)</f>
        <v>0</v>
      </c>
    </row>
    <row r="362" spans="1:11" ht="12" customHeight="1" thickBot="1" x14ac:dyDescent="0.25">
      <c r="A362" s="1281" t="s">
        <v>51</v>
      </c>
      <c r="B362" s="1282">
        <v>5100</v>
      </c>
      <c r="C362" s="1250"/>
      <c r="D362" s="1250"/>
      <c r="E362" s="1250"/>
      <c r="F362" s="1250"/>
      <c r="G362" s="1250"/>
      <c r="H362" s="1277">
        <f>SUM(H360:H361)</f>
        <v>0</v>
      </c>
      <c r="I362" s="1250"/>
      <c r="J362" s="1250"/>
      <c r="K362" s="676">
        <f>SUM(K360:K361)</f>
        <v>0</v>
      </c>
    </row>
    <row r="363" spans="1:11" s="1296" customFormat="1" ht="15.75" customHeight="1" thickTop="1" x14ac:dyDescent="0.2">
      <c r="A363" s="1415" t="s">
        <v>243</v>
      </c>
      <c r="B363" s="1416">
        <v>5200</v>
      </c>
      <c r="C363" s="1250"/>
      <c r="D363" s="1250"/>
      <c r="E363" s="1250"/>
      <c r="F363" s="1250"/>
      <c r="G363" s="1250"/>
      <c r="H363" s="1259"/>
      <c r="I363" s="1250"/>
      <c r="J363" s="1250"/>
      <c r="K363" s="1044">
        <f>H363</f>
        <v>0</v>
      </c>
    </row>
    <row r="364" spans="1:11" s="1296" customFormat="1" ht="27" thickBot="1" x14ac:dyDescent="0.25">
      <c r="A364" s="1417" t="s">
        <v>813</v>
      </c>
      <c r="B364" s="1416">
        <v>5300</v>
      </c>
      <c r="C364" s="1250"/>
      <c r="D364" s="1250"/>
      <c r="E364" s="1250"/>
      <c r="F364" s="1250"/>
      <c r="G364" s="1250"/>
      <c r="H364" s="1254"/>
      <c r="I364" s="1250"/>
      <c r="J364" s="1250"/>
      <c r="K364" s="1283">
        <f>H364</f>
        <v>0</v>
      </c>
    </row>
    <row r="365" spans="1:11" ht="12" customHeight="1" thickTop="1" thickBot="1" x14ac:dyDescent="0.25">
      <c r="A365" s="1255" t="s">
        <v>201</v>
      </c>
      <c r="B365" s="1276">
        <v>5000</v>
      </c>
      <c r="C365" s="1250"/>
      <c r="D365" s="1250"/>
      <c r="E365" s="1250"/>
      <c r="F365" s="1250"/>
      <c r="G365" s="1250"/>
      <c r="H365" s="1257">
        <f>SUM(H362:H364)</f>
        <v>0</v>
      </c>
      <c r="I365" s="1250"/>
      <c r="J365" s="1250"/>
      <c r="K365" s="1258">
        <f>SUM(K362:K364)</f>
        <v>0</v>
      </c>
    </row>
    <row r="366" spans="1:11" s="1296" customFormat="1" ht="15.75" customHeight="1" thickTop="1" thickBot="1" x14ac:dyDescent="0.25">
      <c r="A366" s="1418" t="s">
        <v>434</v>
      </c>
      <c r="B366" s="1413">
        <v>6000</v>
      </c>
      <c r="C366" s="1250"/>
      <c r="D366" s="1250"/>
      <c r="E366" s="1250"/>
      <c r="F366" s="1250"/>
      <c r="G366" s="1250"/>
      <c r="H366" s="1284"/>
      <c r="I366" s="1250"/>
      <c r="J366" s="1250"/>
      <c r="K366" s="677">
        <f>SUM(C366:J366)</f>
        <v>0</v>
      </c>
    </row>
    <row r="367" spans="1:11" ht="12" customHeight="1" thickTop="1" thickBot="1" x14ac:dyDescent="0.25">
      <c r="A367" s="1807" t="s">
        <v>515</v>
      </c>
      <c r="B367" s="1808"/>
      <c r="C367" s="1277">
        <f>SUM(C352)</f>
        <v>0</v>
      </c>
      <c r="D367" s="1277">
        <f>SUM(D352)</f>
        <v>0</v>
      </c>
      <c r="E367" s="1277">
        <f>SUM(E352)</f>
        <v>0</v>
      </c>
      <c r="F367" s="1277">
        <f>SUM(F352)</f>
        <v>0</v>
      </c>
      <c r="G367" s="1277">
        <f>SUM(G352)</f>
        <v>0</v>
      </c>
      <c r="H367" s="1277">
        <f>SUM(H352,H357,H365,H366)</f>
        <v>0</v>
      </c>
      <c r="I367" s="1277">
        <f>SUM(I352)</f>
        <v>0</v>
      </c>
      <c r="J367" s="1250"/>
      <c r="K367" s="1277">
        <f>SUM(K352,K357,K365,K366)</f>
        <v>0</v>
      </c>
    </row>
    <row r="368" spans="1:11" ht="14.25" thickTop="1" thickBot="1" x14ac:dyDescent="0.25">
      <c r="A368" s="1805" t="s">
        <v>82</v>
      </c>
      <c r="B368" s="1806"/>
      <c r="C368" s="1285"/>
      <c r="D368" s="1285"/>
      <c r="E368" s="1286"/>
      <c r="F368" s="1286"/>
      <c r="G368" s="1286"/>
      <c r="H368" s="1286"/>
      <c r="I368" s="1286"/>
      <c r="J368" s="1287"/>
      <c r="K368" s="1288">
        <f>'EstRev 5-10'!K267-'EstExp 11-17'!K367</f>
        <v>0</v>
      </c>
    </row>
    <row r="369" ht="9.75" thickTop="1" x14ac:dyDescent="0.15"/>
  </sheetData>
  <sheetProtection algorithmName="SHA-512" hashValue="WWSmIg+WKTiEd9hSq3W1JexTZjLkBKAgblspWQzx7641vE6v9b/HthUk7MD83sojbK6kXAaZEXJBbDArwrfqsw==" saltValue="FtgH3msc8m9P9L6kbk8skg==" spinCount="100000" sheet="1" objects="1" scenarios="1"/>
  <mergeCells count="7">
    <mergeCell ref="A1:A2"/>
    <mergeCell ref="A368:B368"/>
    <mergeCell ref="A367:B367"/>
    <mergeCell ref="A295:B295"/>
    <mergeCell ref="A210:B210"/>
    <mergeCell ref="A175:B175"/>
    <mergeCell ref="A296:B296"/>
  </mergeCells>
  <phoneticPr fontId="4" type="noConversion"/>
  <dataValidations count="1">
    <dataValidation type="whole" allowBlank="1" showInputMessage="1" showErrorMessage="1" error="Please enter whole number.  Decimals are not allowed." sqref="H111 C36:J41 C44:J46 C49:J52 C55:J56 C59:J64 C67:J71 C73:J73 C75:J83 H85:H91 E93:H99 E101:H101 H105:H109 H113 C120:J126 C128:J128 C130:J136 H138 H142:H146 H148 H150 C5:J32 H163:H167 E171 H169:H171 H173 C180:J183 C185:J193 E195 H195 H199:H203 H205:H207 H209 D215:D228 D232:D237 D240:D242 D245:D256 D259:D260 D263:D269 D272:D276 D278 D280 D283:D284 H288:H292 H294 C301:I302 H311 C319:I329 H337:H339 H341 C348:I349 C351:I351 H356 H360:H361 H363:H364 H366 H306:H309 E306:E309 H157:H160">
      <formula1>-9999999999</formula1>
      <formula2>9999999999</formula2>
    </dataValidation>
  </dataValidations>
  <printOptions headings="1"/>
  <pageMargins left="0.2" right="0.17" top="0.7" bottom="0.4" header="0.39" footer="0.19"/>
  <pageSetup scale="68" firstPageNumber="2" fitToHeight="0" orientation="landscape" useFirstPageNumber="1" r:id="rId1"/>
  <headerFooter alignWithMargins="0">
    <oddHeader>&amp;L&amp;8Page &amp;P&amp;C&amp;"Arial,Bold"&amp;9BUDGET SUMMARY
&amp;R&amp;8Page &amp;P</oddHeader>
    <oddFooter>&amp;L&amp;8&amp;Z&amp;F&amp;R&amp;8&amp;D</oddFooter>
  </headerFooter>
  <rowBreaks count="5" manualBreakCount="5">
    <brk id="57" max="16383" man="1"/>
    <brk id="112" max="16383" man="1"/>
    <brk id="164" max="16383" man="1"/>
    <brk id="212" max="16383" man="1"/>
    <brk id="324" max="16383" man="1"/>
  </rowBreaks>
  <colBreaks count="1" manualBreakCount="1">
    <brk id="11" max="1048575" man="1"/>
  </colBreaks>
  <drawing r:id="rId2"/>
  <legacy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2:D55"/>
  <sheetViews>
    <sheetView showGridLines="0" zoomScale="120" zoomScaleNormal="120" workbookViewId="0">
      <selection activeCell="C62" sqref="C62"/>
    </sheetView>
  </sheetViews>
  <sheetFormatPr defaultColWidth="8.85546875" defaultRowHeight="12.75" x14ac:dyDescent="0.2"/>
  <cols>
    <col min="1" max="1" width="2.85546875" style="1428" customWidth="1"/>
    <col min="2" max="2" width="76.7109375" style="1428" customWidth="1"/>
    <col min="3" max="3" width="16" style="1428" customWidth="1"/>
    <col min="4" max="4" width="7.85546875" style="1428" customWidth="1"/>
    <col min="5" max="16384" width="8.85546875" style="1428"/>
  </cols>
  <sheetData>
    <row r="2" spans="1:3" ht="13.5" thickBot="1" x14ac:dyDescent="0.25">
      <c r="A2" s="1437"/>
      <c r="B2" s="1438" t="s">
        <v>461</v>
      </c>
      <c r="C2" s="1427"/>
    </row>
    <row r="3" spans="1:3" ht="13.5" thickTop="1" x14ac:dyDescent="0.2">
      <c r="A3" s="1439"/>
      <c r="B3" s="1440"/>
      <c r="C3" s="1429"/>
    </row>
    <row r="4" spans="1:3" x14ac:dyDescent="0.2">
      <c r="A4" s="1441"/>
      <c r="B4" s="1442"/>
    </row>
    <row r="5" spans="1:3" x14ac:dyDescent="0.2">
      <c r="A5" s="1443">
        <v>1</v>
      </c>
      <c r="B5" s="1444"/>
    </row>
    <row r="6" spans="1:3" x14ac:dyDescent="0.2">
      <c r="A6" s="1443">
        <v>2</v>
      </c>
      <c r="B6" s="1444"/>
    </row>
    <row r="7" spans="1:3" x14ac:dyDescent="0.2">
      <c r="A7" s="1443">
        <v>3</v>
      </c>
      <c r="B7" s="1444"/>
    </row>
    <row r="8" spans="1:3" x14ac:dyDescent="0.2">
      <c r="A8" s="1443">
        <v>4</v>
      </c>
      <c r="B8" s="1444"/>
    </row>
    <row r="19" spans="4:4" x14ac:dyDescent="0.2">
      <c r="D19" s="1430"/>
    </row>
    <row r="51" spans="1:4" x14ac:dyDescent="0.2">
      <c r="D51" s="1431"/>
    </row>
    <row r="54" spans="1:4" ht="13.5" thickBot="1" x14ac:dyDescent="0.25">
      <c r="A54" s="1432"/>
      <c r="B54" s="1432"/>
      <c r="C54" s="1432"/>
    </row>
    <row r="55" spans="1:4" ht="13.5" thickTop="1" x14ac:dyDescent="0.2"/>
  </sheetData>
  <phoneticPr fontId="4" type="noConversion"/>
  <pageMargins left="0.55000000000000004" right="0.48" top="0.72" bottom="0.7" header="0.5" footer="0.5"/>
  <pageSetup firstPageNumber="18" orientation="landscape" useFirstPageNumber="1" r:id="rId1"/>
  <headerFooter alignWithMargins="0">
    <oddHeader>&amp;L&amp;7Page &amp;P&amp;R&amp;7Page &amp;P</oddHeader>
    <oddFooter>&amp;L&amp;8&amp;Z&amp;F&amp;R&amp;8&amp;D</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pageSetUpPr fitToPage="1"/>
  </sheetPr>
  <dimension ref="A1:F47"/>
  <sheetViews>
    <sheetView showGridLines="0" showZeros="0" zoomScale="125" zoomScaleNormal="125" workbookViewId="0">
      <selection activeCell="C62" sqref="C62"/>
    </sheetView>
  </sheetViews>
  <sheetFormatPr defaultColWidth="8.85546875" defaultRowHeight="12.75" x14ac:dyDescent="0.2"/>
  <cols>
    <col min="1" max="1" width="33.42578125" style="658" customWidth="1"/>
    <col min="2" max="6" width="16.7109375" style="658" customWidth="1"/>
    <col min="7" max="16384" width="8.85546875" style="658"/>
  </cols>
  <sheetData>
    <row r="1" spans="1:6" s="1445" customFormat="1" ht="39.75" customHeight="1" x14ac:dyDescent="0.2">
      <c r="A1" s="1816" t="s">
        <v>602</v>
      </c>
      <c r="B1" s="1817"/>
      <c r="C1" s="1817"/>
      <c r="D1" s="1817"/>
      <c r="E1" s="1817"/>
      <c r="F1" s="1818"/>
    </row>
    <row r="2" spans="1:6" ht="33.75" x14ac:dyDescent="0.2">
      <c r="A2" s="468" t="s">
        <v>729</v>
      </c>
      <c r="B2" s="1446" t="s">
        <v>713</v>
      </c>
      <c r="C2" s="1446" t="s">
        <v>714</v>
      </c>
      <c r="D2" s="1446" t="s">
        <v>715</v>
      </c>
      <c r="E2" s="1446" t="s">
        <v>716</v>
      </c>
      <c r="F2" s="1446" t="s">
        <v>549</v>
      </c>
    </row>
    <row r="3" spans="1:6" s="1450" customFormat="1" x14ac:dyDescent="0.2">
      <c r="A3" s="1447" t="s">
        <v>547</v>
      </c>
      <c r="B3" s="1448">
        <f>'BudgetSum 2-3'!C9</f>
        <v>24108184</v>
      </c>
      <c r="C3" s="1448">
        <f>'BudgetSum 2-3'!D9</f>
        <v>2725000</v>
      </c>
      <c r="D3" s="1448">
        <f>'BudgetSum 2-3'!F9</f>
        <v>830000</v>
      </c>
      <c r="E3" s="1448">
        <f>'BudgetSum 2-3'!I9</f>
        <v>0</v>
      </c>
      <c r="F3" s="1449">
        <f>SUM(B3:E3)</f>
        <v>27663184</v>
      </c>
    </row>
    <row r="4" spans="1:6" s="1450" customFormat="1" ht="13.5" thickBot="1" x14ac:dyDescent="0.25">
      <c r="A4" s="1447" t="s">
        <v>548</v>
      </c>
      <c r="B4" s="1451">
        <f>'BudgetSum 2-3'!C19</f>
        <v>21496326</v>
      </c>
      <c r="C4" s="1451">
        <f>'BudgetSum 2-3'!D19</f>
        <v>3571528</v>
      </c>
      <c r="D4" s="1451">
        <f>'BudgetSum 2-3'!F19</f>
        <v>777805</v>
      </c>
      <c r="E4" s="1452"/>
      <c r="F4" s="1453">
        <f>SUM(B4:E4)</f>
        <v>25845659</v>
      </c>
    </row>
    <row r="5" spans="1:6" s="1450" customFormat="1" ht="14.25" thickTop="1" thickBot="1" x14ac:dyDescent="0.25">
      <c r="A5" s="1454" t="s">
        <v>517</v>
      </c>
      <c r="B5" s="1455">
        <f>(B3-B4)</f>
        <v>2611858</v>
      </c>
      <c r="C5" s="1455">
        <f>(C3-C4)</f>
        <v>-846528</v>
      </c>
      <c r="D5" s="1455">
        <f>(D3-D4)</f>
        <v>52195</v>
      </c>
      <c r="E5" s="1451">
        <f>(E3-E4)</f>
        <v>0</v>
      </c>
      <c r="F5" s="1456">
        <f>SUM(F3-F4)</f>
        <v>1817525</v>
      </c>
    </row>
    <row r="6" spans="1:6" s="1450" customFormat="1" ht="14.25" thickTop="1" thickBot="1" x14ac:dyDescent="0.25">
      <c r="A6" s="1457" t="s">
        <v>895</v>
      </c>
      <c r="B6" s="1458">
        <f>'BudgetSum 2-3'!C81</f>
        <v>33176703</v>
      </c>
      <c r="C6" s="1458">
        <f>'BudgetSum 2-3'!D81</f>
        <v>186988</v>
      </c>
      <c r="D6" s="1458">
        <f>'BudgetSum 2-3'!F81</f>
        <v>705358</v>
      </c>
      <c r="E6" s="1458">
        <f>'BudgetSum 2-3'!I81</f>
        <v>0</v>
      </c>
      <c r="F6" s="1456">
        <f>SUM(B6:E6)</f>
        <v>34069049</v>
      </c>
    </row>
    <row r="7" spans="1:6" ht="50.25" customHeight="1" thickTop="1" x14ac:dyDescent="0.2">
      <c r="C7" s="1820" t="str">
        <f>IF(AND(F5&lt;0,F6&gt;=0,ABS(F5*3)&gt;ABS(F6)),A15,IF(AND(F5&lt;0,F6&gt;0,ABS(F5*3)&lt;=ABS(F6)),A16,IF(AND(F5&lt;0,F6&lt;0),A15,IF(F6=0,A18,A17))))</f>
        <v>Balanced budget, no deficit reduction plan is required.</v>
      </c>
      <c r="D7" s="1821"/>
      <c r="E7" s="1821"/>
      <c r="F7" s="1822"/>
    </row>
    <row r="8" spans="1:6" ht="36.75" customHeight="1" x14ac:dyDescent="0.2">
      <c r="A8" s="1823" t="s">
        <v>894</v>
      </c>
      <c r="B8" s="1824"/>
      <c r="C8" s="1824"/>
      <c r="D8" s="1824"/>
      <c r="E8" s="1825"/>
    </row>
    <row r="9" spans="1:6" ht="3.75" customHeight="1" x14ac:dyDescent="0.2">
      <c r="A9" s="1459"/>
      <c r="B9" s="1460"/>
      <c r="C9" s="1460"/>
      <c r="D9" s="1460"/>
      <c r="E9" s="1461"/>
    </row>
    <row r="10" spans="1:6" ht="25.5" customHeight="1" x14ac:dyDescent="0.2">
      <c r="A10" s="1826" t="s">
        <v>819</v>
      </c>
      <c r="B10" s="1827"/>
      <c r="C10" s="1827"/>
      <c r="D10" s="1827"/>
      <c r="E10" s="1827"/>
      <c r="F10" s="1462"/>
    </row>
    <row r="11" spans="1:6" ht="0.75" customHeight="1" x14ac:dyDescent="0.2">
      <c r="A11" s="1463"/>
      <c r="B11" s="1464"/>
      <c r="C11" s="1464"/>
      <c r="D11" s="1464"/>
      <c r="E11" s="1464"/>
      <c r="F11" s="1462"/>
    </row>
    <row r="12" spans="1:6" ht="26.25" customHeight="1" x14ac:dyDescent="0.2">
      <c r="A12" s="1828" t="s">
        <v>903</v>
      </c>
      <c r="B12" s="1827"/>
      <c r="C12" s="1827"/>
      <c r="D12" s="1827"/>
      <c r="E12" s="1827"/>
      <c r="F12" s="1462"/>
    </row>
    <row r="13" spans="1:6" x14ac:dyDescent="0.2">
      <c r="A13" s="1465" t="s">
        <v>244</v>
      </c>
      <c r="B13" s="1466"/>
      <c r="C13" s="1466"/>
      <c r="D13" s="1466"/>
      <c r="E13" s="1467"/>
      <c r="F13" s="1462"/>
    </row>
    <row r="14" spans="1:6" ht="30.75" hidden="1" customHeight="1" x14ac:dyDescent="0.2">
      <c r="A14" s="1468"/>
      <c r="B14" s="1469"/>
      <c r="C14" s="1469"/>
      <c r="D14" s="1469"/>
      <c r="E14" s="1462"/>
      <c r="F14" s="1462"/>
    </row>
    <row r="15" spans="1:6" ht="40.5" hidden="1" customHeight="1" x14ac:dyDescent="0.2">
      <c r="A15" s="1819" t="s">
        <v>820</v>
      </c>
      <c r="B15" s="1819"/>
      <c r="C15" s="1819"/>
      <c r="D15" s="1819"/>
      <c r="E15" s="1819"/>
      <c r="F15" s="658" t="s">
        <v>256</v>
      </c>
    </row>
    <row r="16" spans="1:6" ht="40.5" hidden="1" customHeight="1" x14ac:dyDescent="0.2">
      <c r="A16" s="658" t="s">
        <v>496</v>
      </c>
      <c r="F16" s="696" t="s">
        <v>257</v>
      </c>
    </row>
    <row r="17" spans="1:6" ht="40.5" hidden="1" customHeight="1" x14ac:dyDescent="0.2">
      <c r="A17" s="658" t="s">
        <v>497</v>
      </c>
      <c r="F17" s="658" t="s">
        <v>254</v>
      </c>
    </row>
    <row r="18" spans="1:6" ht="2.25" hidden="1" customHeight="1" x14ac:dyDescent="0.2">
      <c r="A18" s="658" t="s">
        <v>399</v>
      </c>
      <c r="F18" s="658" t="s">
        <v>255</v>
      </c>
    </row>
    <row r="19" spans="1:6" ht="14.25" customHeight="1" x14ac:dyDescent="0.2"/>
    <row r="20" spans="1:6" x14ac:dyDescent="0.2">
      <c r="B20" s="1470"/>
    </row>
    <row r="47" spans="3:3" x14ac:dyDescent="0.2">
      <c r="C47" s="696"/>
    </row>
  </sheetData>
  <sheetProtection algorithmName="SHA-512" hashValue="CrBUr4SpLpPBP2oh6bTQfBXO7Fzzo3x2U55GxyXm4taFWxXA2x333k1zG/OfuidgUPtl52gnYAjFfZ8qaY6m8A==" saltValue="GV98v51rK3m8A2MkydxPFw==" spinCount="100000" sheet="1" objects="1" scenarios="1"/>
  <mergeCells count="6">
    <mergeCell ref="A1:F1"/>
    <mergeCell ref="A15:E15"/>
    <mergeCell ref="C7:F7"/>
    <mergeCell ref="A8:E8"/>
    <mergeCell ref="A10:E10"/>
    <mergeCell ref="A12:E12"/>
  </mergeCells>
  <phoneticPr fontId="4" type="noConversion"/>
  <printOptions headings="1"/>
  <pageMargins left="0.75" right="0.75" top="1" bottom="1" header="0.5" footer="0.5"/>
  <pageSetup scale="94" firstPageNumber="19" fitToHeight="0" orientation="landscape" useFirstPageNumber="1" r:id="rId1"/>
  <headerFooter alignWithMargins="0">
    <oddHeader>&amp;L&amp;8Page &amp;P&amp;R&amp;8Page &amp;P</oddHeader>
    <oddFooter>&amp;L&amp;8&amp;Z&amp;F&amp;R&amp;8&amp;D</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dimension ref="A1:Z51"/>
  <sheetViews>
    <sheetView showGridLines="0" workbookViewId="0">
      <pane xSplit="2" ySplit="6" topLeftCell="O8" activePane="bottomRight" state="frozenSplit"/>
      <selection activeCell="C62" sqref="C62"/>
      <selection pane="topRight" activeCell="C62" sqref="C62"/>
      <selection pane="bottomLeft" activeCell="C62" sqref="C62"/>
      <selection pane="bottomRight" activeCell="C62" sqref="C62"/>
    </sheetView>
  </sheetViews>
  <sheetFormatPr defaultColWidth="8.85546875" defaultRowHeight="12.75" x14ac:dyDescent="0.2"/>
  <cols>
    <col min="1" max="1" width="46.28515625" style="1532" customWidth="1"/>
    <col min="2" max="2" width="5.42578125" style="402" customWidth="1"/>
    <col min="3" max="22" width="13.7109375" style="402" customWidth="1"/>
    <col min="23" max="26" width="14.7109375" style="402" customWidth="1"/>
    <col min="27" max="27" width="2.7109375" style="402" customWidth="1"/>
    <col min="28" max="16384" width="8.85546875" style="402"/>
  </cols>
  <sheetData>
    <row r="1" spans="1:26" ht="22.35" customHeight="1" x14ac:dyDescent="0.2">
      <c r="A1" s="1471"/>
      <c r="B1" s="1472"/>
      <c r="C1" s="1829" t="s">
        <v>248</v>
      </c>
      <c r="D1" s="1830"/>
      <c r="E1" s="1830"/>
      <c r="F1" s="1830"/>
      <c r="G1" s="1831"/>
      <c r="H1" s="1473"/>
      <c r="I1" s="1474"/>
      <c r="J1" s="1474"/>
      <c r="K1" s="1474"/>
      <c r="L1" s="1475"/>
      <c r="M1" s="1476"/>
      <c r="N1" s="1476"/>
      <c r="O1" s="1476"/>
      <c r="P1" s="1476"/>
      <c r="Q1" s="1476"/>
      <c r="R1" s="1473"/>
      <c r="S1" s="1474"/>
      <c r="T1" s="1474"/>
      <c r="U1" s="1474"/>
      <c r="V1" s="1475"/>
      <c r="W1" s="1829" t="s">
        <v>530</v>
      </c>
      <c r="X1" s="1830"/>
      <c r="Y1" s="1830"/>
      <c r="Z1" s="1831"/>
    </row>
    <row r="2" spans="1:26" ht="11.25" customHeight="1" x14ac:dyDescent="0.2">
      <c r="A2" s="1477"/>
      <c r="B2" s="1478"/>
      <c r="C2" s="1844" t="s">
        <v>529</v>
      </c>
      <c r="D2" s="1845"/>
      <c r="E2" s="1845"/>
      <c r="F2" s="1845"/>
      <c r="G2" s="1846"/>
      <c r="H2" s="1834" t="s">
        <v>529</v>
      </c>
      <c r="I2" s="1835"/>
      <c r="J2" s="1835"/>
      <c r="K2" s="1835"/>
      <c r="L2" s="1836"/>
      <c r="M2" s="1844" t="s">
        <v>529</v>
      </c>
      <c r="N2" s="1845"/>
      <c r="O2" s="1845"/>
      <c r="P2" s="1845"/>
      <c r="Q2" s="1846"/>
      <c r="R2" s="1834" t="s">
        <v>529</v>
      </c>
      <c r="S2" s="1835"/>
      <c r="T2" s="1835"/>
      <c r="U2" s="1835"/>
      <c r="V2" s="1836"/>
      <c r="W2" s="1847" t="s">
        <v>531</v>
      </c>
      <c r="X2" s="1848"/>
      <c r="Y2" s="1848"/>
      <c r="Z2" s="1849"/>
    </row>
    <row r="3" spans="1:26" x14ac:dyDescent="0.2">
      <c r="A3" s="1479" t="str">
        <f>Cover!G14</f>
        <v>05-016-0350-02</v>
      </c>
      <c r="B3" s="1480"/>
      <c r="C3" s="1841" t="s">
        <v>717</v>
      </c>
      <c r="D3" s="1842"/>
      <c r="E3" s="1842"/>
      <c r="F3" s="1842"/>
      <c r="G3" s="1843"/>
      <c r="H3" s="1837" t="s">
        <v>745</v>
      </c>
      <c r="I3" s="1838"/>
      <c r="J3" s="1838"/>
      <c r="K3" s="1838"/>
      <c r="L3" s="1839"/>
      <c r="M3" s="1852" t="s">
        <v>748</v>
      </c>
      <c r="N3" s="1842"/>
      <c r="O3" s="1842"/>
      <c r="P3" s="1842"/>
      <c r="Q3" s="1843"/>
      <c r="R3" s="1837" t="s">
        <v>896</v>
      </c>
      <c r="S3" s="1838"/>
      <c r="T3" s="1838"/>
      <c r="U3" s="1838"/>
      <c r="V3" s="1839"/>
      <c r="W3" s="1847" t="s">
        <v>529</v>
      </c>
      <c r="X3" s="1848"/>
      <c r="Y3" s="1848"/>
      <c r="Z3" s="1849"/>
    </row>
    <row r="4" spans="1:26" ht="14.1" customHeight="1" x14ac:dyDescent="0.2">
      <c r="A4" s="1481" t="s">
        <v>544</v>
      </c>
      <c r="B4" s="1482"/>
      <c r="C4" s="1483"/>
      <c r="D4" s="1483"/>
      <c r="E4" s="1483"/>
      <c r="F4" s="1483"/>
      <c r="G4" s="1483"/>
      <c r="H4" s="1484"/>
      <c r="I4" s="1485"/>
      <c r="J4" s="1840"/>
      <c r="K4" s="1840"/>
      <c r="L4" s="1486"/>
      <c r="M4" s="1487"/>
      <c r="N4" s="1487"/>
      <c r="O4" s="1844"/>
      <c r="P4" s="1844"/>
      <c r="Q4" s="1487"/>
      <c r="R4" s="1484"/>
      <c r="S4" s="1485"/>
      <c r="T4" s="1840"/>
      <c r="U4" s="1840"/>
      <c r="V4" s="1486"/>
      <c r="W4" s="1832" t="s">
        <v>564</v>
      </c>
      <c r="X4" s="1833"/>
      <c r="Y4" s="1488"/>
      <c r="Z4" s="1489"/>
    </row>
    <row r="5" spans="1:26" ht="16.5" customHeight="1" x14ac:dyDescent="0.2">
      <c r="A5" s="1538" t="str">
        <f>Cover!G13</f>
        <v>Glencoe School District #35</v>
      </c>
      <c r="B5" s="1539"/>
      <c r="C5" s="1490"/>
      <c r="D5" s="1490"/>
      <c r="E5" s="1490"/>
      <c r="F5" s="1490"/>
      <c r="G5" s="1490"/>
      <c r="H5" s="1491"/>
      <c r="I5" s="1492"/>
      <c r="J5" s="1492"/>
      <c r="K5" s="1492"/>
      <c r="L5" s="1493"/>
      <c r="M5" s="1490"/>
      <c r="N5" s="1490"/>
      <c r="O5" s="1490"/>
      <c r="P5" s="1490"/>
      <c r="Q5" s="1490"/>
      <c r="R5" s="1491"/>
      <c r="S5" s="1492"/>
      <c r="T5" s="1492"/>
      <c r="U5" s="1492"/>
      <c r="V5" s="1493"/>
      <c r="W5" s="1490"/>
      <c r="X5" s="1494"/>
      <c r="Y5" s="1495" t="s">
        <v>351</v>
      </c>
      <c r="Z5" s="1496"/>
    </row>
    <row r="6" spans="1:26" ht="36" x14ac:dyDescent="0.2">
      <c r="A6" s="1497" t="s">
        <v>822</v>
      </c>
      <c r="B6" s="1498"/>
      <c r="C6" s="1499" t="s">
        <v>545</v>
      </c>
      <c r="D6" s="1499" t="s">
        <v>546</v>
      </c>
      <c r="E6" s="1499" t="s">
        <v>550</v>
      </c>
      <c r="F6" s="1499" t="s">
        <v>551</v>
      </c>
      <c r="G6" s="1499" t="s">
        <v>268</v>
      </c>
      <c r="H6" s="1499" t="s">
        <v>545</v>
      </c>
      <c r="I6" s="1499" t="s">
        <v>546</v>
      </c>
      <c r="J6" s="1499" t="s">
        <v>550</v>
      </c>
      <c r="K6" s="1499" t="s">
        <v>551</v>
      </c>
      <c r="L6" s="1499" t="s">
        <v>268</v>
      </c>
      <c r="M6" s="1536" t="s">
        <v>545</v>
      </c>
      <c r="N6" s="1536" t="s">
        <v>546</v>
      </c>
      <c r="O6" s="1536" t="s">
        <v>550</v>
      </c>
      <c r="P6" s="1536" t="s">
        <v>551</v>
      </c>
      <c r="Q6" s="1536" t="s">
        <v>268</v>
      </c>
      <c r="R6" s="1536" t="s">
        <v>545</v>
      </c>
      <c r="S6" s="1536" t="s">
        <v>546</v>
      </c>
      <c r="T6" s="1536" t="s">
        <v>550</v>
      </c>
      <c r="U6" s="1536" t="s">
        <v>551</v>
      </c>
      <c r="V6" s="1537" t="s">
        <v>268</v>
      </c>
      <c r="W6" s="1537" t="s">
        <v>717</v>
      </c>
      <c r="X6" s="1536" t="s">
        <v>745</v>
      </c>
      <c r="Y6" s="1536" t="s">
        <v>748</v>
      </c>
      <c r="Z6" s="1536" t="s">
        <v>896</v>
      </c>
    </row>
    <row r="7" spans="1:26" ht="23.1" customHeight="1" x14ac:dyDescent="0.2">
      <c r="A7" s="1850" t="s">
        <v>821</v>
      </c>
      <c r="B7" s="1851"/>
      <c r="C7" s="1500">
        <f>'BudgetSum 2-3'!C3</f>
        <v>30789845</v>
      </c>
      <c r="D7" s="1500">
        <f>'BudgetSum 2-3'!D3</f>
        <v>1033516</v>
      </c>
      <c r="E7" s="1500">
        <f>'BudgetSum 2-3'!F3</f>
        <v>653163</v>
      </c>
      <c r="F7" s="1500">
        <f>'BudgetSum 2-3'!I3</f>
        <v>0</v>
      </c>
      <c r="G7" s="1500">
        <f>SUM(C7:F7)</f>
        <v>32476524</v>
      </c>
      <c r="H7" s="1500">
        <f>C27</f>
        <v>33176703</v>
      </c>
      <c r="I7" s="1500">
        <f>D27</f>
        <v>186988</v>
      </c>
      <c r="J7" s="1500">
        <f>E27</f>
        <v>705358</v>
      </c>
      <c r="K7" s="1500">
        <f>F27</f>
        <v>0</v>
      </c>
      <c r="L7" s="1500">
        <f>SUM(H7:K7)</f>
        <v>34069049</v>
      </c>
      <c r="M7" s="1500">
        <f>H27</f>
        <v>33176703</v>
      </c>
      <c r="N7" s="1500">
        <f>I27</f>
        <v>186988</v>
      </c>
      <c r="O7" s="1500">
        <f>J27</f>
        <v>705358</v>
      </c>
      <c r="P7" s="1500">
        <f>K27</f>
        <v>0</v>
      </c>
      <c r="Q7" s="1500">
        <f>SUM(M7:P7)</f>
        <v>34069049</v>
      </c>
      <c r="R7" s="1500">
        <f>M27</f>
        <v>33176703</v>
      </c>
      <c r="S7" s="1500">
        <f>N27</f>
        <v>186988</v>
      </c>
      <c r="T7" s="1500">
        <f>O27</f>
        <v>705358</v>
      </c>
      <c r="U7" s="1500">
        <f>P27</f>
        <v>0</v>
      </c>
      <c r="V7" s="1500">
        <f>SUM(R7:U7)</f>
        <v>34069049</v>
      </c>
      <c r="W7" s="1500">
        <f>G7</f>
        <v>32476524</v>
      </c>
      <c r="X7" s="1500">
        <f>L7</f>
        <v>34069049</v>
      </c>
      <c r="Y7" s="1500">
        <f>Q7</f>
        <v>34069049</v>
      </c>
      <c r="Z7" s="1500">
        <f>V7</f>
        <v>34069049</v>
      </c>
    </row>
    <row r="8" spans="1:26" ht="16.7" customHeight="1" x14ac:dyDescent="0.2">
      <c r="A8" s="1501" t="s">
        <v>565</v>
      </c>
      <c r="B8" s="1502" t="s">
        <v>734</v>
      </c>
      <c r="C8" s="1503"/>
      <c r="D8" s="1503"/>
      <c r="E8" s="1503"/>
      <c r="F8" s="1503"/>
      <c r="G8" s="1503"/>
      <c r="H8" s="1504"/>
      <c r="I8" s="1504"/>
      <c r="J8" s="1504"/>
      <c r="K8" s="1504"/>
      <c r="L8" s="1504"/>
      <c r="M8" s="1504"/>
      <c r="N8" s="1504"/>
      <c r="O8" s="1504"/>
      <c r="P8" s="1504"/>
      <c r="Q8" s="1504"/>
      <c r="R8" s="1504"/>
      <c r="S8" s="1504"/>
      <c r="T8" s="1504"/>
      <c r="U8" s="1504"/>
      <c r="V8" s="1504"/>
      <c r="W8" s="1504"/>
      <c r="X8" s="1505"/>
      <c r="Y8" s="1505"/>
      <c r="Z8" s="1505"/>
    </row>
    <row r="9" spans="1:26" ht="15.75" customHeight="1" x14ac:dyDescent="0.2">
      <c r="A9" s="1506" t="s">
        <v>350</v>
      </c>
      <c r="B9" s="1507">
        <v>1000</v>
      </c>
      <c r="C9" s="1508">
        <f>'BudgetSum 2-3'!C5</f>
        <v>23042098</v>
      </c>
      <c r="D9" s="1508">
        <f>'BudgetSum 2-3'!D5</f>
        <v>2725000</v>
      </c>
      <c r="E9" s="1508">
        <f>'BudgetSum 2-3'!F5</f>
        <v>680000</v>
      </c>
      <c r="F9" s="1508">
        <f>'BudgetSum 2-3'!I5</f>
        <v>0</v>
      </c>
      <c r="G9" s="1508">
        <f>SUM(C9:F9)</f>
        <v>26447098</v>
      </c>
      <c r="H9" s="1509"/>
      <c r="I9" s="1509"/>
      <c r="J9" s="1509"/>
      <c r="K9" s="1509"/>
      <c r="L9" s="1510">
        <f t="shared" ref="L9:L21" si="0">SUM(H9:K9)</f>
        <v>0</v>
      </c>
      <c r="M9" s="1509"/>
      <c r="N9" s="1509"/>
      <c r="O9" s="1509"/>
      <c r="P9" s="1509"/>
      <c r="Q9" s="1510">
        <f>SUM(M9:P9)</f>
        <v>0</v>
      </c>
      <c r="R9" s="1509"/>
      <c r="S9" s="1509"/>
      <c r="T9" s="1509"/>
      <c r="U9" s="1509"/>
      <c r="V9" s="1510">
        <f>SUM(R9:U9)</f>
        <v>0</v>
      </c>
      <c r="W9" s="1510">
        <f>G9</f>
        <v>26447098</v>
      </c>
      <c r="X9" s="1510">
        <f>L9</f>
        <v>0</v>
      </c>
      <c r="Y9" s="1510">
        <f>Q9</f>
        <v>0</v>
      </c>
      <c r="Z9" s="1510">
        <f>V9</f>
        <v>0</v>
      </c>
    </row>
    <row r="10" spans="1:26" ht="27" customHeight="1" x14ac:dyDescent="0.2">
      <c r="A10" s="1506" t="s">
        <v>870</v>
      </c>
      <c r="B10" s="1507">
        <v>2000</v>
      </c>
      <c r="C10" s="1500">
        <f>'BudgetSum 2-3'!C6</f>
        <v>0</v>
      </c>
      <c r="D10" s="1500">
        <f>'BudgetSum 2-3'!D6</f>
        <v>0</v>
      </c>
      <c r="E10" s="1500">
        <f>'BudgetSum 2-3'!F6</f>
        <v>0</v>
      </c>
      <c r="F10" s="1511"/>
      <c r="G10" s="1500">
        <f>SUM(C10:F10)</f>
        <v>0</v>
      </c>
      <c r="H10" s="1512"/>
      <c r="I10" s="1512"/>
      <c r="J10" s="1512"/>
      <c r="K10" s="1512"/>
      <c r="L10" s="1500">
        <f t="shared" si="0"/>
        <v>0</v>
      </c>
      <c r="M10" s="1512"/>
      <c r="N10" s="1512"/>
      <c r="O10" s="1512"/>
      <c r="P10" s="1512"/>
      <c r="Q10" s="1500">
        <f>SUM(M10:P10)</f>
        <v>0</v>
      </c>
      <c r="R10" s="1512"/>
      <c r="S10" s="1512"/>
      <c r="T10" s="1512"/>
      <c r="U10" s="1512"/>
      <c r="V10" s="1500">
        <f>SUM(R10:U10)</f>
        <v>0</v>
      </c>
      <c r="W10" s="1500">
        <f>G10</f>
        <v>0</v>
      </c>
      <c r="X10" s="1500">
        <f>L10</f>
        <v>0</v>
      </c>
      <c r="Y10" s="1500">
        <f>Q10</f>
        <v>0</v>
      </c>
      <c r="Z10" s="1500">
        <f>V10</f>
        <v>0</v>
      </c>
    </row>
    <row r="11" spans="1:26" ht="15.75" customHeight="1" x14ac:dyDescent="0.2">
      <c r="A11" s="1506" t="s">
        <v>526</v>
      </c>
      <c r="B11" s="1507">
        <v>3000</v>
      </c>
      <c r="C11" s="1510">
        <f>'BudgetSum 2-3'!C7</f>
        <v>731086</v>
      </c>
      <c r="D11" s="1510">
        <f>'BudgetSum 2-3'!D7</f>
        <v>0</v>
      </c>
      <c r="E11" s="1510">
        <f>'BudgetSum 2-3'!F7</f>
        <v>150000</v>
      </c>
      <c r="F11" s="1510">
        <f>'BudgetSum 2-3'!I7</f>
        <v>0</v>
      </c>
      <c r="G11" s="1510">
        <f>SUM(C11:F11)</f>
        <v>881086</v>
      </c>
      <c r="H11" s="1509"/>
      <c r="I11" s="1509"/>
      <c r="J11" s="1509"/>
      <c r="K11" s="1509"/>
      <c r="L11" s="1510">
        <f t="shared" si="0"/>
        <v>0</v>
      </c>
      <c r="M11" s="1509"/>
      <c r="N11" s="1509"/>
      <c r="O11" s="1509"/>
      <c r="P11" s="1509"/>
      <c r="Q11" s="1510">
        <f>SUM(M11:P11)</f>
        <v>0</v>
      </c>
      <c r="R11" s="1509"/>
      <c r="S11" s="1509"/>
      <c r="T11" s="1509"/>
      <c r="U11" s="1509"/>
      <c r="V11" s="1510">
        <f>SUM(R11:U11)</f>
        <v>0</v>
      </c>
      <c r="W11" s="1510">
        <f>G11</f>
        <v>881086</v>
      </c>
      <c r="X11" s="1510">
        <f>L11</f>
        <v>0</v>
      </c>
      <c r="Y11" s="1510">
        <f>Q11</f>
        <v>0</v>
      </c>
      <c r="Z11" s="1510">
        <f>V11</f>
        <v>0</v>
      </c>
    </row>
    <row r="12" spans="1:26" ht="15.75" customHeight="1" x14ac:dyDescent="0.2">
      <c r="A12" s="1506" t="s">
        <v>527</v>
      </c>
      <c r="B12" s="1507">
        <v>4000</v>
      </c>
      <c r="C12" s="1513">
        <f>'BudgetSum 2-3'!C8</f>
        <v>335000</v>
      </c>
      <c r="D12" s="1513">
        <f>'BudgetSum 2-3'!D8</f>
        <v>0</v>
      </c>
      <c r="E12" s="1513">
        <f>'BudgetSum 2-3'!F8</f>
        <v>0</v>
      </c>
      <c r="F12" s="1513">
        <f>'BudgetSum 2-3'!I8</f>
        <v>0</v>
      </c>
      <c r="G12" s="1513">
        <f>SUM(C12:F12)</f>
        <v>335000</v>
      </c>
      <c r="H12" s="1509"/>
      <c r="I12" s="1509"/>
      <c r="J12" s="1509"/>
      <c r="K12" s="1509"/>
      <c r="L12" s="1510">
        <f t="shared" si="0"/>
        <v>0</v>
      </c>
      <c r="M12" s="1509"/>
      <c r="N12" s="1509"/>
      <c r="O12" s="1509"/>
      <c r="P12" s="1509"/>
      <c r="Q12" s="1510">
        <f>SUM(M12:P12)</f>
        <v>0</v>
      </c>
      <c r="R12" s="1509"/>
      <c r="S12" s="1509"/>
      <c r="T12" s="1509"/>
      <c r="U12" s="1509"/>
      <c r="V12" s="1510">
        <f>SUM(R12:U12)</f>
        <v>0</v>
      </c>
      <c r="W12" s="1510">
        <f>G12</f>
        <v>335000</v>
      </c>
      <c r="X12" s="1510">
        <f>L12</f>
        <v>0</v>
      </c>
      <c r="Y12" s="1510">
        <f>Q12</f>
        <v>0</v>
      </c>
      <c r="Z12" s="1510">
        <f>V12</f>
        <v>0</v>
      </c>
    </row>
    <row r="13" spans="1:26" ht="13.5" thickBot="1" x14ac:dyDescent="0.25">
      <c r="A13" s="1857" t="s">
        <v>525</v>
      </c>
      <c r="B13" s="1858"/>
      <c r="C13" s="1514">
        <f>SUM(C9:C12)</f>
        <v>24108184</v>
      </c>
      <c r="D13" s="1514">
        <f>SUM(D9:D12)</f>
        <v>2725000</v>
      </c>
      <c r="E13" s="1514">
        <f>SUM(E9:E12)</f>
        <v>830000</v>
      </c>
      <c r="F13" s="1514">
        <f>SUM(F9:F12)</f>
        <v>0</v>
      </c>
      <c r="G13" s="1514">
        <f>SUM(C13:F13)</f>
        <v>27663184</v>
      </c>
      <c r="H13" s="1514">
        <f>SUM(H9:H12)</f>
        <v>0</v>
      </c>
      <c r="I13" s="1514">
        <f>SUM(I9:I12)</f>
        <v>0</v>
      </c>
      <c r="J13" s="1514">
        <f>SUM(J9:J12)</f>
        <v>0</v>
      </c>
      <c r="K13" s="1514">
        <f>SUM(K9:K12)</f>
        <v>0</v>
      </c>
      <c r="L13" s="1514">
        <f t="shared" si="0"/>
        <v>0</v>
      </c>
      <c r="M13" s="1514">
        <f>SUM(M9:M12)</f>
        <v>0</v>
      </c>
      <c r="N13" s="1514">
        <f>SUM(N9:N12)</f>
        <v>0</v>
      </c>
      <c r="O13" s="1514">
        <f>SUM(O9:O12)</f>
        <v>0</v>
      </c>
      <c r="P13" s="1514">
        <f>SUM(P9:P12)</f>
        <v>0</v>
      </c>
      <c r="Q13" s="1514">
        <f>SUM(M13:P13)</f>
        <v>0</v>
      </c>
      <c r="R13" s="1514">
        <f>SUM(R9:R12)</f>
        <v>0</v>
      </c>
      <c r="S13" s="1514">
        <f>SUM(S9:S12)</f>
        <v>0</v>
      </c>
      <c r="T13" s="1514">
        <f>SUM(T9:T12)</f>
        <v>0</v>
      </c>
      <c r="U13" s="1514">
        <f>SUM(U9:U12)</f>
        <v>0</v>
      </c>
      <c r="V13" s="1514">
        <f>SUM(R13:U13)</f>
        <v>0</v>
      </c>
      <c r="W13" s="1514">
        <f>G13</f>
        <v>27663184</v>
      </c>
      <c r="X13" s="1514">
        <f>L13</f>
        <v>0</v>
      </c>
      <c r="Y13" s="1514">
        <f>Q13</f>
        <v>0</v>
      </c>
      <c r="Z13" s="1514">
        <f>V13</f>
        <v>0</v>
      </c>
    </row>
    <row r="14" spans="1:26" ht="16.7" customHeight="1" thickTop="1" x14ac:dyDescent="0.2">
      <c r="A14" s="1515" t="s">
        <v>304</v>
      </c>
      <c r="B14" s="1516" t="s">
        <v>523</v>
      </c>
      <c r="C14" s="1517"/>
      <c r="D14" s="1517"/>
      <c r="E14" s="1517"/>
      <c r="F14" s="1517"/>
      <c r="G14" s="1517"/>
      <c r="H14" s="1517"/>
      <c r="I14" s="1517"/>
      <c r="J14" s="1517"/>
      <c r="K14" s="1517"/>
      <c r="L14" s="1517"/>
      <c r="M14" s="1517"/>
      <c r="N14" s="1517"/>
      <c r="O14" s="1517"/>
      <c r="P14" s="1517"/>
      <c r="Q14" s="1517"/>
      <c r="R14" s="1517"/>
      <c r="S14" s="1517"/>
      <c r="T14" s="1517"/>
      <c r="U14" s="1517"/>
      <c r="V14" s="1517"/>
      <c r="W14" s="1517"/>
      <c r="X14" s="1505"/>
      <c r="Y14" s="1505"/>
      <c r="Z14" s="1505"/>
    </row>
    <row r="15" spans="1:26" ht="15.75" customHeight="1" x14ac:dyDescent="0.2">
      <c r="A15" s="1506" t="s">
        <v>285</v>
      </c>
      <c r="B15" s="1507">
        <v>1000</v>
      </c>
      <c r="C15" s="1510">
        <f>'BudgetSum 2-3'!C13</f>
        <v>14069138</v>
      </c>
      <c r="D15" s="1518"/>
      <c r="E15" s="1518"/>
      <c r="F15" s="1518"/>
      <c r="G15" s="1510">
        <f t="shared" ref="G15:G21" si="1">SUM(C15:F15)</f>
        <v>14069138</v>
      </c>
      <c r="H15" s="1509"/>
      <c r="I15" s="1518"/>
      <c r="J15" s="1518"/>
      <c r="K15" s="1518"/>
      <c r="L15" s="1510">
        <f t="shared" si="0"/>
        <v>0</v>
      </c>
      <c r="M15" s="1509"/>
      <c r="N15" s="1518"/>
      <c r="O15" s="1518"/>
      <c r="P15" s="1518"/>
      <c r="Q15" s="1510">
        <f t="shared" ref="Q15:Q21" si="2">SUM(M15:P15)</f>
        <v>0</v>
      </c>
      <c r="R15" s="1509"/>
      <c r="S15" s="1518"/>
      <c r="T15" s="1518"/>
      <c r="U15" s="1518"/>
      <c r="V15" s="1510">
        <f t="shared" ref="V15:V21" si="3">SUM(R15:U15)</f>
        <v>0</v>
      </c>
      <c r="W15" s="1510">
        <f t="shared" ref="W15:W22" si="4">G15</f>
        <v>14069138</v>
      </c>
      <c r="X15" s="1510">
        <f t="shared" ref="X15:X22" si="5">L15</f>
        <v>0</v>
      </c>
      <c r="Y15" s="1510">
        <f t="shared" ref="Y15:Y22" si="6">Q15</f>
        <v>0</v>
      </c>
      <c r="Z15" s="1510">
        <f t="shared" ref="Z15:Z22" si="7">V15</f>
        <v>0</v>
      </c>
    </row>
    <row r="16" spans="1:26" ht="15.75" customHeight="1" x14ac:dyDescent="0.2">
      <c r="A16" s="1506" t="s">
        <v>153</v>
      </c>
      <c r="B16" s="1507">
        <v>2000</v>
      </c>
      <c r="C16" s="1510">
        <f>'BudgetSum 2-3'!C14</f>
        <v>6407038</v>
      </c>
      <c r="D16" s="1510">
        <f>'BudgetSum 2-3'!D14</f>
        <v>3546528</v>
      </c>
      <c r="E16" s="1510">
        <f>'BudgetSum 2-3'!F14</f>
        <v>777805</v>
      </c>
      <c r="F16" s="1518"/>
      <c r="G16" s="1510">
        <f t="shared" si="1"/>
        <v>10731371</v>
      </c>
      <c r="H16" s="1509"/>
      <c r="I16" s="1509"/>
      <c r="J16" s="1509"/>
      <c r="K16" s="1518"/>
      <c r="L16" s="1510">
        <f t="shared" si="0"/>
        <v>0</v>
      </c>
      <c r="M16" s="1509"/>
      <c r="N16" s="1509"/>
      <c r="O16" s="1509"/>
      <c r="P16" s="1518"/>
      <c r="Q16" s="1510">
        <f t="shared" si="2"/>
        <v>0</v>
      </c>
      <c r="R16" s="1509"/>
      <c r="S16" s="1509"/>
      <c r="T16" s="1509"/>
      <c r="U16" s="1519"/>
      <c r="V16" s="1510">
        <f t="shared" si="3"/>
        <v>0</v>
      </c>
      <c r="W16" s="1510">
        <f t="shared" si="4"/>
        <v>10731371</v>
      </c>
      <c r="X16" s="1510">
        <f t="shared" si="5"/>
        <v>0</v>
      </c>
      <c r="Y16" s="1510">
        <f t="shared" si="6"/>
        <v>0</v>
      </c>
      <c r="Z16" s="1510">
        <f t="shared" si="7"/>
        <v>0</v>
      </c>
    </row>
    <row r="17" spans="1:26" ht="15.75" customHeight="1" x14ac:dyDescent="0.2">
      <c r="A17" s="1506" t="s">
        <v>597</v>
      </c>
      <c r="B17" s="1507">
        <v>3000</v>
      </c>
      <c r="C17" s="1510">
        <f>'BudgetSum 2-3'!C15</f>
        <v>150</v>
      </c>
      <c r="D17" s="1510">
        <f>'BudgetSum 2-3'!D15</f>
        <v>0</v>
      </c>
      <c r="E17" s="1510">
        <f>'BudgetSum 2-3'!F15</f>
        <v>0</v>
      </c>
      <c r="F17" s="1518"/>
      <c r="G17" s="1510">
        <f t="shared" si="1"/>
        <v>150</v>
      </c>
      <c r="H17" s="1509"/>
      <c r="I17" s="1509"/>
      <c r="J17" s="1509"/>
      <c r="K17" s="1518"/>
      <c r="L17" s="1510">
        <f t="shared" si="0"/>
        <v>0</v>
      </c>
      <c r="M17" s="1509"/>
      <c r="N17" s="1509"/>
      <c r="O17" s="1509"/>
      <c r="P17" s="1518"/>
      <c r="Q17" s="1510">
        <f t="shared" si="2"/>
        <v>0</v>
      </c>
      <c r="R17" s="1509"/>
      <c r="S17" s="1509"/>
      <c r="T17" s="1509"/>
      <c r="U17" s="1519"/>
      <c r="V17" s="1510">
        <f t="shared" si="3"/>
        <v>0</v>
      </c>
      <c r="W17" s="1510">
        <f t="shared" si="4"/>
        <v>150</v>
      </c>
      <c r="X17" s="1510">
        <f t="shared" si="5"/>
        <v>0</v>
      </c>
      <c r="Y17" s="1510">
        <f t="shared" si="6"/>
        <v>0</v>
      </c>
      <c r="Z17" s="1510">
        <f t="shared" si="7"/>
        <v>0</v>
      </c>
    </row>
    <row r="18" spans="1:26" ht="15.75" customHeight="1" x14ac:dyDescent="0.2">
      <c r="A18" s="1506" t="s">
        <v>432</v>
      </c>
      <c r="B18" s="1507">
        <v>4000</v>
      </c>
      <c r="C18" s="1510">
        <f>'BudgetSum 2-3'!C16</f>
        <v>920000</v>
      </c>
      <c r="D18" s="1510">
        <f>'BudgetSum 2-3'!D16</f>
        <v>0</v>
      </c>
      <c r="E18" s="1510">
        <f>'BudgetSum 2-3'!F16</f>
        <v>0</v>
      </c>
      <c r="F18" s="1518"/>
      <c r="G18" s="1510">
        <f t="shared" si="1"/>
        <v>920000</v>
      </c>
      <c r="H18" s="1509"/>
      <c r="I18" s="1509"/>
      <c r="J18" s="1509"/>
      <c r="K18" s="1518"/>
      <c r="L18" s="1510">
        <f t="shared" si="0"/>
        <v>0</v>
      </c>
      <c r="M18" s="1509"/>
      <c r="N18" s="1509"/>
      <c r="O18" s="1509"/>
      <c r="P18" s="1518"/>
      <c r="Q18" s="1510">
        <f t="shared" si="2"/>
        <v>0</v>
      </c>
      <c r="R18" s="1509"/>
      <c r="S18" s="1509"/>
      <c r="T18" s="1509"/>
      <c r="U18" s="1519"/>
      <c r="V18" s="1510">
        <f t="shared" si="3"/>
        <v>0</v>
      </c>
      <c r="W18" s="1510">
        <f t="shared" si="4"/>
        <v>920000</v>
      </c>
      <c r="X18" s="1510">
        <f t="shared" si="5"/>
        <v>0</v>
      </c>
      <c r="Y18" s="1510">
        <f t="shared" si="6"/>
        <v>0</v>
      </c>
      <c r="Z18" s="1510">
        <f t="shared" si="7"/>
        <v>0</v>
      </c>
    </row>
    <row r="19" spans="1:26" ht="15.75" customHeight="1" x14ac:dyDescent="0.2">
      <c r="A19" s="1506" t="s">
        <v>165</v>
      </c>
      <c r="B19" s="1507">
        <v>5000</v>
      </c>
      <c r="C19" s="1510">
        <f>'BudgetSum 2-3'!C17</f>
        <v>0</v>
      </c>
      <c r="D19" s="1510">
        <f>'BudgetSum 2-3'!D17</f>
        <v>0</v>
      </c>
      <c r="E19" s="1510">
        <f>'BudgetSum 2-3'!F17</f>
        <v>0</v>
      </c>
      <c r="F19" s="1518"/>
      <c r="G19" s="1510">
        <f t="shared" si="1"/>
        <v>0</v>
      </c>
      <c r="H19" s="1509"/>
      <c r="I19" s="1509"/>
      <c r="J19" s="1509"/>
      <c r="K19" s="1518"/>
      <c r="L19" s="1510">
        <f t="shared" si="0"/>
        <v>0</v>
      </c>
      <c r="M19" s="1509"/>
      <c r="N19" s="1509"/>
      <c r="O19" s="1509"/>
      <c r="P19" s="1518"/>
      <c r="Q19" s="1510">
        <f t="shared" si="2"/>
        <v>0</v>
      </c>
      <c r="R19" s="1509"/>
      <c r="S19" s="1509"/>
      <c r="T19" s="1509"/>
      <c r="U19" s="1519"/>
      <c r="V19" s="1510">
        <f t="shared" si="3"/>
        <v>0</v>
      </c>
      <c r="W19" s="1510">
        <f t="shared" si="4"/>
        <v>0</v>
      </c>
      <c r="X19" s="1510">
        <f t="shared" si="5"/>
        <v>0</v>
      </c>
      <c r="Y19" s="1510">
        <f t="shared" si="6"/>
        <v>0</v>
      </c>
      <c r="Z19" s="1510">
        <f t="shared" si="7"/>
        <v>0</v>
      </c>
    </row>
    <row r="20" spans="1:26" ht="15.75" customHeight="1" x14ac:dyDescent="0.2">
      <c r="A20" s="1506" t="s">
        <v>455</v>
      </c>
      <c r="B20" s="1507">
        <v>6000</v>
      </c>
      <c r="C20" s="1510">
        <f>'BudgetSum 2-3'!C18</f>
        <v>100000</v>
      </c>
      <c r="D20" s="1510">
        <f>'BudgetSum 2-3'!D18</f>
        <v>25000</v>
      </c>
      <c r="E20" s="1510">
        <f>'BudgetSum 2-3'!F18</f>
        <v>0</v>
      </c>
      <c r="F20" s="1518"/>
      <c r="G20" s="1510">
        <f t="shared" si="1"/>
        <v>125000</v>
      </c>
      <c r="H20" s="1509"/>
      <c r="I20" s="1509"/>
      <c r="J20" s="1509"/>
      <c r="K20" s="1518"/>
      <c r="L20" s="1510">
        <f t="shared" si="0"/>
        <v>0</v>
      </c>
      <c r="M20" s="1509"/>
      <c r="N20" s="1509"/>
      <c r="O20" s="1509"/>
      <c r="P20" s="1518"/>
      <c r="Q20" s="1510">
        <f t="shared" si="2"/>
        <v>0</v>
      </c>
      <c r="R20" s="1509"/>
      <c r="S20" s="1509"/>
      <c r="T20" s="1509"/>
      <c r="U20" s="1519"/>
      <c r="V20" s="1510">
        <f t="shared" si="3"/>
        <v>0</v>
      </c>
      <c r="W20" s="1510">
        <f t="shared" si="4"/>
        <v>125000</v>
      </c>
      <c r="X20" s="1510">
        <f t="shared" si="5"/>
        <v>0</v>
      </c>
      <c r="Y20" s="1510">
        <f t="shared" si="6"/>
        <v>0</v>
      </c>
      <c r="Z20" s="1510">
        <f t="shared" si="7"/>
        <v>0</v>
      </c>
    </row>
    <row r="21" spans="1:26" ht="13.5" thickBot="1" x14ac:dyDescent="0.25">
      <c r="A21" s="1857" t="s">
        <v>410</v>
      </c>
      <c r="B21" s="1858"/>
      <c r="C21" s="1508">
        <f>SUM(C15:C20)</f>
        <v>21496326</v>
      </c>
      <c r="D21" s="1508">
        <f>SUM(D15:D20)</f>
        <v>3571528</v>
      </c>
      <c r="E21" s="1508">
        <f>SUM(E15:E20)</f>
        <v>777805</v>
      </c>
      <c r="F21" s="1518"/>
      <c r="G21" s="1508">
        <f t="shared" si="1"/>
        <v>25845659</v>
      </c>
      <c r="H21" s="1508">
        <f>SUM(H15:H20)</f>
        <v>0</v>
      </c>
      <c r="I21" s="1508">
        <f>SUM(I15:I20)</f>
        <v>0</v>
      </c>
      <c r="J21" s="1508">
        <f>SUM(J15:J20)</f>
        <v>0</v>
      </c>
      <c r="K21" s="1518"/>
      <c r="L21" s="1508">
        <f t="shared" si="0"/>
        <v>0</v>
      </c>
      <c r="M21" s="1508">
        <f>SUM(M15:M20)</f>
        <v>0</v>
      </c>
      <c r="N21" s="1508">
        <f>SUM(N15:N20)</f>
        <v>0</v>
      </c>
      <c r="O21" s="1508">
        <f>SUM(O15:O20)</f>
        <v>0</v>
      </c>
      <c r="P21" s="1518"/>
      <c r="Q21" s="1508">
        <f t="shared" si="2"/>
        <v>0</v>
      </c>
      <c r="R21" s="1508">
        <f>SUM(R15:R20)</f>
        <v>0</v>
      </c>
      <c r="S21" s="1508">
        <f>SUM(S15:S20)</f>
        <v>0</v>
      </c>
      <c r="T21" s="1508">
        <f>SUM(T15:T20)</f>
        <v>0</v>
      </c>
      <c r="U21" s="1519"/>
      <c r="V21" s="1508">
        <f t="shared" si="3"/>
        <v>0</v>
      </c>
      <c r="W21" s="1514">
        <f t="shared" si="4"/>
        <v>25845659</v>
      </c>
      <c r="X21" s="1514">
        <f t="shared" si="5"/>
        <v>0</v>
      </c>
      <c r="Y21" s="1514">
        <f t="shared" si="6"/>
        <v>0</v>
      </c>
      <c r="Z21" s="1514">
        <f t="shared" si="7"/>
        <v>0</v>
      </c>
    </row>
    <row r="22" spans="1:26" ht="14.25" thickTop="1" thickBot="1" x14ac:dyDescent="0.25">
      <c r="A22" s="1859" t="s">
        <v>552</v>
      </c>
      <c r="B22" s="1860"/>
      <c r="C22" s="1520">
        <f>SUM(C13-C21)</f>
        <v>2611858</v>
      </c>
      <c r="D22" s="1520">
        <f>SUM(D13-D21)</f>
        <v>-846528</v>
      </c>
      <c r="E22" s="1520">
        <f>SUM(E13-E21)</f>
        <v>52195</v>
      </c>
      <c r="F22" s="1521">
        <f>SUM(F13-F21)</f>
        <v>0</v>
      </c>
      <c r="G22" s="1520">
        <f>G13-G21</f>
        <v>1817525</v>
      </c>
      <c r="H22" s="1520">
        <f>SUM(H13-H21)</f>
        <v>0</v>
      </c>
      <c r="I22" s="1520">
        <f>SUM(I13-I21)</f>
        <v>0</v>
      </c>
      <c r="J22" s="1520">
        <f>SUM(J13-J21)</f>
        <v>0</v>
      </c>
      <c r="K22" s="1521">
        <f>SUM(K13-K21)</f>
        <v>0</v>
      </c>
      <c r="L22" s="1520">
        <f>SUM(H22:K22)</f>
        <v>0</v>
      </c>
      <c r="M22" s="1520">
        <f>SUM(M13-M21)</f>
        <v>0</v>
      </c>
      <c r="N22" s="1520">
        <f>SUM(N13-N21)</f>
        <v>0</v>
      </c>
      <c r="O22" s="1520">
        <f>SUM(O13-O21)</f>
        <v>0</v>
      </c>
      <c r="P22" s="1521">
        <f>SUM(P13-P21)</f>
        <v>0</v>
      </c>
      <c r="Q22" s="1520">
        <f>SUM(M22:P22)</f>
        <v>0</v>
      </c>
      <c r="R22" s="1520">
        <f>SUM(R13-R21)</f>
        <v>0</v>
      </c>
      <c r="S22" s="1520">
        <f>SUM(S13-S21)</f>
        <v>0</v>
      </c>
      <c r="T22" s="1520">
        <f>SUM(T13-T21)</f>
        <v>0</v>
      </c>
      <c r="U22" s="1521">
        <f>SUM(U13-U21)</f>
        <v>0</v>
      </c>
      <c r="V22" s="1520">
        <f>SUM(R22:U22)</f>
        <v>0</v>
      </c>
      <c r="W22" s="1520">
        <f t="shared" si="4"/>
        <v>1817525</v>
      </c>
      <c r="X22" s="1520">
        <f t="shared" si="5"/>
        <v>0</v>
      </c>
      <c r="Y22" s="1520">
        <f t="shared" si="6"/>
        <v>0</v>
      </c>
      <c r="Z22" s="1520">
        <f t="shared" si="7"/>
        <v>0</v>
      </c>
    </row>
    <row r="23" spans="1:26" ht="16.7" customHeight="1" thickTop="1" thickBot="1" x14ac:dyDescent="0.25">
      <c r="A23" s="1501" t="s">
        <v>382</v>
      </c>
      <c r="B23" s="1522"/>
      <c r="C23" s="1523"/>
      <c r="D23" s="1523"/>
      <c r="E23" s="1523"/>
      <c r="F23" s="1523"/>
      <c r="G23" s="1523"/>
      <c r="H23" s="1523"/>
      <c r="I23" s="1523"/>
      <c r="J23" s="1523"/>
      <c r="K23" s="1523"/>
      <c r="L23" s="1523"/>
      <c r="M23" s="1523"/>
      <c r="N23" s="1523"/>
      <c r="O23" s="1523"/>
      <c r="P23" s="1523"/>
      <c r="Q23" s="1523"/>
      <c r="R23" s="1523"/>
      <c r="S23" s="1523"/>
      <c r="T23" s="1523"/>
      <c r="U23" s="1523"/>
      <c r="V23" s="1523"/>
      <c r="W23" s="1523"/>
      <c r="X23" s="1523"/>
      <c r="Y23" s="1523"/>
      <c r="Z23" s="1523"/>
    </row>
    <row r="24" spans="1:26" s="391" customFormat="1" ht="15.75" customHeight="1" thickTop="1" thickBot="1" x14ac:dyDescent="0.25">
      <c r="A24" s="1524" t="s">
        <v>383</v>
      </c>
      <c r="B24" s="1525"/>
      <c r="C24" s="1514">
        <f>'BudgetSum 2-3'!C46</f>
        <v>0</v>
      </c>
      <c r="D24" s="1514">
        <f>'BudgetSum 2-3'!D46</f>
        <v>0</v>
      </c>
      <c r="E24" s="1514">
        <f>'BudgetSum 2-3'!F46</f>
        <v>0</v>
      </c>
      <c r="F24" s="1514">
        <f>'BudgetSum 2-3'!I46</f>
        <v>0</v>
      </c>
      <c r="G24" s="1514">
        <f>SUM(C24:F24)</f>
        <v>0</v>
      </c>
      <c r="H24" s="1526"/>
      <c r="I24" s="1526"/>
      <c r="J24" s="1526"/>
      <c r="K24" s="1526"/>
      <c r="L24" s="1520">
        <f>SUM(H24:K24)</f>
        <v>0</v>
      </c>
      <c r="M24" s="1526"/>
      <c r="N24" s="1526"/>
      <c r="O24" s="1526"/>
      <c r="P24" s="1526"/>
      <c r="Q24" s="1514">
        <f>SUM(M24:P24)</f>
        <v>0</v>
      </c>
      <c r="R24" s="1526"/>
      <c r="S24" s="1526"/>
      <c r="T24" s="1526"/>
      <c r="U24" s="1526"/>
      <c r="V24" s="1514">
        <f>SUM(R24:U24)</f>
        <v>0</v>
      </c>
      <c r="W24" s="1514">
        <f>G24</f>
        <v>0</v>
      </c>
      <c r="X24" s="1514">
        <f>L24</f>
        <v>0</v>
      </c>
      <c r="Y24" s="1514">
        <f>Q24</f>
        <v>0</v>
      </c>
      <c r="Z24" s="1514">
        <f>V24</f>
        <v>0</v>
      </c>
    </row>
    <row r="25" spans="1:26" s="391" customFormat="1" ht="15.75" customHeight="1" thickTop="1" thickBot="1" x14ac:dyDescent="0.25">
      <c r="A25" s="1527" t="s">
        <v>384</v>
      </c>
      <c r="B25" s="1525"/>
      <c r="C25" s="1528">
        <f>'BudgetSum 2-3'!C79</f>
        <v>225000</v>
      </c>
      <c r="D25" s="1528">
        <f>'BudgetSum 2-3'!D79</f>
        <v>0</v>
      </c>
      <c r="E25" s="1528">
        <f>'BudgetSum 2-3'!F79</f>
        <v>0</v>
      </c>
      <c r="F25" s="1528">
        <f>'BudgetSum 2-3'!I79</f>
        <v>0</v>
      </c>
      <c r="G25" s="1528">
        <f>SUM(C25:F25)</f>
        <v>225000</v>
      </c>
      <c r="H25" s="1529"/>
      <c r="I25" s="1529"/>
      <c r="J25" s="1529"/>
      <c r="K25" s="1529"/>
      <c r="L25" s="1520">
        <f>SUM(H25:K25)</f>
        <v>0</v>
      </c>
      <c r="M25" s="1529"/>
      <c r="N25" s="1529"/>
      <c r="O25" s="1529"/>
      <c r="P25" s="1529"/>
      <c r="Q25" s="1528">
        <f>SUM(M25:P25)</f>
        <v>0</v>
      </c>
      <c r="R25" s="1529"/>
      <c r="S25" s="1529"/>
      <c r="T25" s="1529"/>
      <c r="U25" s="1529"/>
      <c r="V25" s="1528">
        <f>SUM(R25:U25)</f>
        <v>0</v>
      </c>
      <c r="W25" s="1514">
        <f>G25</f>
        <v>225000</v>
      </c>
      <c r="X25" s="1514">
        <f>L25</f>
        <v>0</v>
      </c>
      <c r="Y25" s="1514">
        <f>Q25</f>
        <v>0</v>
      </c>
      <c r="Z25" s="1514">
        <f>V25</f>
        <v>0</v>
      </c>
    </row>
    <row r="26" spans="1:26" ht="14.25" thickTop="1" thickBot="1" x14ac:dyDescent="0.25">
      <c r="A26" s="1853" t="s">
        <v>271</v>
      </c>
      <c r="B26" s="1854"/>
      <c r="C26" s="1528">
        <f t="shared" ref="C26:H26" si="8">SUM(C24-C25)</f>
        <v>-225000</v>
      </c>
      <c r="D26" s="1528">
        <f t="shared" si="8"/>
        <v>0</v>
      </c>
      <c r="E26" s="1528">
        <f t="shared" si="8"/>
        <v>0</v>
      </c>
      <c r="F26" s="1528">
        <f t="shared" si="8"/>
        <v>0</v>
      </c>
      <c r="G26" s="1528">
        <f t="shared" si="8"/>
        <v>-225000</v>
      </c>
      <c r="H26" s="1528">
        <f t="shared" si="8"/>
        <v>0</v>
      </c>
      <c r="I26" s="1528">
        <f t="shared" ref="I26:U26" si="9">SUM(I24-I25)</f>
        <v>0</v>
      </c>
      <c r="J26" s="1528">
        <f t="shared" si="9"/>
        <v>0</v>
      </c>
      <c r="K26" s="1528">
        <f t="shared" si="9"/>
        <v>0</v>
      </c>
      <c r="L26" s="1520">
        <f>SUM(H26:K26)</f>
        <v>0</v>
      </c>
      <c r="M26" s="1528">
        <f t="shared" si="9"/>
        <v>0</v>
      </c>
      <c r="N26" s="1528">
        <f t="shared" si="9"/>
        <v>0</v>
      </c>
      <c r="O26" s="1528">
        <f t="shared" si="9"/>
        <v>0</v>
      </c>
      <c r="P26" s="1528">
        <f t="shared" si="9"/>
        <v>0</v>
      </c>
      <c r="Q26" s="1528">
        <f>SUM(M26:P26)</f>
        <v>0</v>
      </c>
      <c r="R26" s="1528">
        <f t="shared" si="9"/>
        <v>0</v>
      </c>
      <c r="S26" s="1528">
        <f t="shared" si="9"/>
        <v>0</v>
      </c>
      <c r="T26" s="1528">
        <f t="shared" si="9"/>
        <v>0</v>
      </c>
      <c r="U26" s="1528">
        <f t="shared" si="9"/>
        <v>0</v>
      </c>
      <c r="V26" s="1528">
        <f>SUM(R26:U26)</f>
        <v>0</v>
      </c>
      <c r="W26" s="1528">
        <f>G26</f>
        <v>-225000</v>
      </c>
      <c r="X26" s="1528">
        <f>L26</f>
        <v>0</v>
      </c>
      <c r="Y26" s="1528">
        <f>Q26</f>
        <v>0</v>
      </c>
      <c r="Z26" s="1528">
        <f>V26</f>
        <v>0</v>
      </c>
    </row>
    <row r="27" spans="1:26" ht="14.25" thickTop="1" thickBot="1" x14ac:dyDescent="0.25">
      <c r="A27" s="1855" t="s">
        <v>438</v>
      </c>
      <c r="B27" s="1856"/>
      <c r="C27" s="1530">
        <f>C7+C22+C26</f>
        <v>33176703</v>
      </c>
      <c r="D27" s="1530">
        <f t="shared" ref="D27:U27" si="10">D7+D22+D26</f>
        <v>186988</v>
      </c>
      <c r="E27" s="1530">
        <f t="shared" si="10"/>
        <v>705358</v>
      </c>
      <c r="F27" s="1530">
        <f t="shared" si="10"/>
        <v>0</v>
      </c>
      <c r="G27" s="1530">
        <f t="shared" si="10"/>
        <v>34069049</v>
      </c>
      <c r="H27" s="1530">
        <f t="shared" si="10"/>
        <v>33176703</v>
      </c>
      <c r="I27" s="1530">
        <f t="shared" si="10"/>
        <v>186988</v>
      </c>
      <c r="J27" s="1530">
        <f t="shared" si="10"/>
        <v>705358</v>
      </c>
      <c r="K27" s="1530">
        <f t="shared" si="10"/>
        <v>0</v>
      </c>
      <c r="L27" s="1531">
        <f>SUM(H27:K27)</f>
        <v>34069049</v>
      </c>
      <c r="M27" s="1530">
        <f t="shared" si="10"/>
        <v>33176703</v>
      </c>
      <c r="N27" s="1530">
        <f t="shared" si="10"/>
        <v>186988</v>
      </c>
      <c r="O27" s="1530">
        <f t="shared" si="10"/>
        <v>705358</v>
      </c>
      <c r="P27" s="1530">
        <f t="shared" si="10"/>
        <v>0</v>
      </c>
      <c r="Q27" s="1530">
        <f t="shared" si="10"/>
        <v>34069049</v>
      </c>
      <c r="R27" s="1530">
        <f t="shared" si="10"/>
        <v>33176703</v>
      </c>
      <c r="S27" s="1530">
        <f t="shared" si="10"/>
        <v>186988</v>
      </c>
      <c r="T27" s="1530">
        <f t="shared" si="10"/>
        <v>705358</v>
      </c>
      <c r="U27" s="1530">
        <f t="shared" si="10"/>
        <v>0</v>
      </c>
      <c r="V27" s="1530">
        <f>V7+V22+V26</f>
        <v>34069049</v>
      </c>
      <c r="W27" s="1530">
        <f>G27</f>
        <v>34069049</v>
      </c>
      <c r="X27" s="1530">
        <f>L27</f>
        <v>34069049</v>
      </c>
      <c r="Y27" s="1530">
        <f>Q27</f>
        <v>34069049</v>
      </c>
      <c r="Z27" s="1530">
        <f>V27</f>
        <v>34069049</v>
      </c>
    </row>
    <row r="28" spans="1:26" ht="13.5" thickTop="1" x14ac:dyDescent="0.2">
      <c r="C28" s="1533"/>
      <c r="D28" s="1533"/>
      <c r="E28" s="1533"/>
      <c r="F28" s="1533"/>
      <c r="G28" s="1533"/>
      <c r="H28" s="1533"/>
      <c r="I28" s="1533"/>
      <c r="J28" s="1533"/>
      <c r="K28" s="1534"/>
      <c r="L28" s="1534"/>
    </row>
    <row r="51" spans="4:4" x14ac:dyDescent="0.2">
      <c r="D51" s="1535"/>
    </row>
  </sheetData>
  <sheetProtection algorithmName="SHA-512" hashValue="6O5kAY6nQKSM2dRJ3wJcplmsjCBJ6wIkqTZThkwZGnRa1rwDSuHhM7m/oSmXNRNKMT3uDLP2BAIbYvNQ8iIi4g==" saltValue="yHtPuPg0YpXxawuJG4oy9Q==" spinCount="100000" sheet="1" objects="1" scenarios="1"/>
  <mergeCells count="22">
    <mergeCell ref="A26:B26"/>
    <mergeCell ref="A27:B27"/>
    <mergeCell ref="A13:B13"/>
    <mergeCell ref="A22:B22"/>
    <mergeCell ref="A21:B21"/>
    <mergeCell ref="A7:B7"/>
    <mergeCell ref="M3:Q3"/>
    <mergeCell ref="O4:P4"/>
    <mergeCell ref="H3:L3"/>
    <mergeCell ref="J4:K4"/>
    <mergeCell ref="W1:Z1"/>
    <mergeCell ref="W4:X4"/>
    <mergeCell ref="C1:G1"/>
    <mergeCell ref="R2:V2"/>
    <mergeCell ref="R3:V3"/>
    <mergeCell ref="T4:U4"/>
    <mergeCell ref="C3:G3"/>
    <mergeCell ref="M2:Q2"/>
    <mergeCell ref="C2:G2"/>
    <mergeCell ref="H2:L2"/>
    <mergeCell ref="W2:Z2"/>
    <mergeCell ref="W3:Z3"/>
  </mergeCells>
  <phoneticPr fontId="4" type="noConversion"/>
  <printOptions headings="1"/>
  <pageMargins left="0.75" right="0" top="1.25" bottom="0.25" header="0.55000000000000004" footer="0.3"/>
  <pageSetup scale="68" firstPageNumber="20" fitToHeight="0" orientation="landscape" useFirstPageNumber="1" r:id="rId1"/>
  <headerFooter alignWithMargins="0">
    <oddHeader>&amp;L&amp;8Page &amp;P&amp;C&amp;"Arial,Bold"ILLINOIS STATE BOARD OF EDUCATION
School Business Services Division&amp;R&amp;8Page &amp;P</oddHeader>
    <oddFooter>&amp;L&amp;8&amp;Z&amp;F&amp;R&amp;8&amp;D</oddFooter>
  </headerFooter>
  <colBreaks count="4" manualBreakCount="4">
    <brk id="7" max="1048575" man="1"/>
    <brk id="12" max="1048575" man="1"/>
    <brk id="17" max="1048575" man="1"/>
    <brk id="22" max="1048575"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dimension ref="A1:H51"/>
  <sheetViews>
    <sheetView showGridLines="0" zoomScale="125" zoomScaleNormal="125" workbookViewId="0">
      <selection activeCell="C62" sqref="C62"/>
    </sheetView>
  </sheetViews>
  <sheetFormatPr defaultColWidth="8.85546875" defaultRowHeight="12.75" x14ac:dyDescent="0.2"/>
  <cols>
    <col min="1" max="1" width="3.28515625" style="1540" bestFit="1" customWidth="1"/>
    <col min="2" max="2" width="98" style="658" customWidth="1"/>
    <col min="3" max="3" width="4.140625" style="658" customWidth="1"/>
    <col min="4" max="4" width="7.85546875" style="658" customWidth="1"/>
    <col min="5" max="16384" width="8.85546875" style="658"/>
  </cols>
  <sheetData>
    <row r="1" spans="1:8" ht="18.75" customHeight="1" x14ac:dyDescent="0.2">
      <c r="B1" s="1562" t="s">
        <v>232</v>
      </c>
      <c r="C1" s="1542"/>
    </row>
    <row r="2" spans="1:8" s="1563" customFormat="1" ht="15" x14ac:dyDescent="0.25">
      <c r="B2" s="1562" t="s">
        <v>897</v>
      </c>
      <c r="C2" s="1564"/>
    </row>
    <row r="3" spans="1:8" ht="7.5" customHeight="1" thickBot="1" x14ac:dyDescent="0.25">
      <c r="B3" s="1541"/>
      <c r="C3" s="1542"/>
    </row>
    <row r="4" spans="1:8" ht="13.5" thickTop="1" x14ac:dyDescent="0.2">
      <c r="A4" s="1543"/>
      <c r="B4" s="1544" t="str">
        <f>Cover!G13&amp;"              "&amp;Cover!G14</f>
        <v>Glencoe School District #35              05-016-0350-02</v>
      </c>
      <c r="C4" s="1428"/>
    </row>
    <row r="5" spans="1:8" ht="39.75" customHeight="1" x14ac:dyDescent="0.2">
      <c r="A5" s="1433"/>
      <c r="B5" s="1545" t="s">
        <v>747</v>
      </c>
      <c r="C5" s="1442"/>
      <c r="D5" s="1546"/>
      <c r="E5" s="1546"/>
      <c r="F5" s="1546"/>
      <c r="G5" s="1546"/>
      <c r="H5" s="1546"/>
    </row>
    <row r="6" spans="1:8" ht="12" hidden="1" customHeight="1" x14ac:dyDescent="0.2">
      <c r="A6" s="1547"/>
      <c r="B6" s="1548"/>
      <c r="C6" s="1428"/>
    </row>
    <row r="7" spans="1:8" ht="14.25" customHeight="1" x14ac:dyDescent="0.2">
      <c r="A7" s="1549"/>
      <c r="B7" s="1550"/>
      <c r="C7" s="1428"/>
    </row>
    <row r="8" spans="1:8" x14ac:dyDescent="0.2">
      <c r="A8" s="1551">
        <v>1</v>
      </c>
      <c r="B8" s="1552" t="s">
        <v>238</v>
      </c>
    </row>
    <row r="9" spans="1:8" ht="32.25" customHeight="1" x14ac:dyDescent="0.2">
      <c r="A9" s="1553"/>
      <c r="B9" s="1554"/>
      <c r="C9" s="1470"/>
      <c r="D9" s="1470"/>
    </row>
    <row r="10" spans="1:8" ht="30" customHeight="1" x14ac:dyDescent="0.2">
      <c r="A10" s="1553"/>
      <c r="B10" s="1555"/>
      <c r="C10" s="1470"/>
      <c r="D10" s="1470"/>
    </row>
    <row r="11" spans="1:8" x14ac:dyDescent="0.2">
      <c r="A11" s="1551">
        <v>2</v>
      </c>
      <c r="B11" s="1552" t="s">
        <v>233</v>
      </c>
    </row>
    <row r="12" spans="1:8" ht="30" customHeight="1" x14ac:dyDescent="0.2">
      <c r="A12" s="1553"/>
      <c r="B12" s="1556"/>
    </row>
    <row r="13" spans="1:8" ht="30" customHeight="1" x14ac:dyDescent="0.2">
      <c r="A13" s="1553"/>
      <c r="B13" s="1557"/>
    </row>
    <row r="14" spans="1:8" x14ac:dyDescent="0.2">
      <c r="A14" s="1551"/>
      <c r="B14" s="1558" t="s">
        <v>881</v>
      </c>
    </row>
    <row r="15" spans="1:8" ht="30" customHeight="1" x14ac:dyDescent="0.2">
      <c r="A15" s="1553"/>
      <c r="B15" s="1556"/>
    </row>
    <row r="16" spans="1:8" ht="30" customHeight="1" x14ac:dyDescent="0.2">
      <c r="A16" s="1553"/>
      <c r="B16" s="1557"/>
    </row>
    <row r="17" spans="1:4" x14ac:dyDescent="0.2">
      <c r="A17" s="1551"/>
      <c r="B17" s="1558" t="s">
        <v>234</v>
      </c>
      <c r="D17" s="1559"/>
    </row>
    <row r="18" spans="1:4" ht="30" customHeight="1" x14ac:dyDescent="0.2">
      <c r="A18" s="1553"/>
      <c r="B18" s="1556"/>
    </row>
    <row r="19" spans="1:4" ht="30" customHeight="1" x14ac:dyDescent="0.2">
      <c r="A19" s="1553"/>
      <c r="B19" s="1557"/>
    </row>
    <row r="20" spans="1:4" x14ac:dyDescent="0.2">
      <c r="A20" s="1551"/>
      <c r="B20" s="1558" t="s">
        <v>235</v>
      </c>
    </row>
    <row r="21" spans="1:4" ht="30" customHeight="1" x14ac:dyDescent="0.2">
      <c r="A21" s="1553"/>
      <c r="B21" s="1556"/>
    </row>
    <row r="22" spans="1:4" ht="30" customHeight="1" x14ac:dyDescent="0.2">
      <c r="A22" s="1553"/>
      <c r="B22" s="1557"/>
    </row>
    <row r="23" spans="1:4" x14ac:dyDescent="0.2">
      <c r="A23" s="1551"/>
      <c r="B23" s="1558" t="s">
        <v>236</v>
      </c>
    </row>
    <row r="24" spans="1:4" ht="30" customHeight="1" x14ac:dyDescent="0.2">
      <c r="B24" s="1556"/>
    </row>
    <row r="25" spans="1:4" ht="30" customHeight="1" x14ac:dyDescent="0.2">
      <c r="B25" s="1557"/>
    </row>
    <row r="26" spans="1:4" x14ac:dyDescent="0.2">
      <c r="A26" s="1551"/>
      <c r="B26" s="1558" t="s">
        <v>237</v>
      </c>
    </row>
    <row r="27" spans="1:4" ht="30" customHeight="1" x14ac:dyDescent="0.2">
      <c r="B27" s="1556"/>
    </row>
    <row r="28" spans="1:4" ht="30" customHeight="1" x14ac:dyDescent="0.2">
      <c r="B28" s="1557"/>
    </row>
    <row r="29" spans="1:4" x14ac:dyDescent="0.2">
      <c r="B29" s="1558" t="s">
        <v>239</v>
      </c>
    </row>
    <row r="30" spans="1:4" ht="30" customHeight="1" x14ac:dyDescent="0.2">
      <c r="B30" s="1560"/>
    </row>
    <row r="31" spans="1:4" ht="30" customHeight="1" x14ac:dyDescent="0.2">
      <c r="B31" s="1557"/>
    </row>
    <row r="32" spans="1:4" x14ac:dyDescent="0.2">
      <c r="B32" s="1558" t="s">
        <v>671</v>
      </c>
    </row>
    <row r="33" spans="2:2" ht="30" customHeight="1" x14ac:dyDescent="0.2">
      <c r="B33" s="1561"/>
    </row>
    <row r="34" spans="2:2" ht="36.75" customHeight="1" x14ac:dyDescent="0.2">
      <c r="B34" s="1561"/>
    </row>
    <row r="35" spans="2:2" x14ac:dyDescent="0.2">
      <c r="B35" s="1558"/>
    </row>
    <row r="51" spans="4:4" x14ac:dyDescent="0.2">
      <c r="D51" s="696"/>
    </row>
  </sheetData>
  <phoneticPr fontId="4" type="noConversion"/>
  <pageMargins left="0.35" right="0.34" top="1" bottom="0.5" header="0.4" footer="0.25"/>
  <pageSetup firstPageNumber="25" orientation="landscape" useFirstPageNumber="1" r:id="rId1"/>
  <headerFooter alignWithMargins="0">
    <oddHeader>&amp;L&amp;7Page &amp;P&amp;R&amp;7Page &amp;P</oddHeader>
    <oddFooter>&amp;L&amp;8&amp;Z&amp;F&amp;R&amp;8&amp;D</oddFooter>
  </headerFooter>
  <rowBreaks count="1" manualBreakCount="1">
    <brk id="28"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pageSetUpPr fitToPage="1"/>
  </sheetPr>
  <dimension ref="A2:K47"/>
  <sheetViews>
    <sheetView showGridLines="0" defaultGridColor="0" topLeftCell="A14" colorId="8" zoomScale="120" zoomScaleNormal="120" workbookViewId="0">
      <selection activeCell="C62" sqref="C62"/>
    </sheetView>
  </sheetViews>
  <sheetFormatPr defaultColWidth="8.85546875" defaultRowHeight="12.75" x14ac:dyDescent="0.2"/>
  <cols>
    <col min="1" max="1" width="1.42578125" style="1565" customWidth="1"/>
    <col min="2" max="2" width="2.85546875" style="1565" customWidth="1"/>
    <col min="3" max="3" width="31.28515625" style="1565" customWidth="1"/>
    <col min="4" max="4" width="5.42578125" style="1565" customWidth="1"/>
    <col min="5" max="5" width="13.7109375" style="1565" customWidth="1"/>
    <col min="6" max="6" width="14.7109375" style="1565" customWidth="1"/>
    <col min="7" max="8" width="13.7109375" style="1565" customWidth="1"/>
    <col min="9" max="9" width="15.28515625" style="1565" customWidth="1"/>
    <col min="10" max="10" width="14.7109375" style="1565" customWidth="1"/>
    <col min="11" max="11" width="0.85546875" style="1565" customWidth="1"/>
    <col min="12" max="12" width="2" style="1565" customWidth="1"/>
    <col min="13" max="16384" width="8.85546875" style="1565"/>
  </cols>
  <sheetData>
    <row r="2" spans="1:11" ht="15.75" x14ac:dyDescent="0.2">
      <c r="A2" s="1874" t="s">
        <v>484</v>
      </c>
      <c r="B2" s="1875"/>
      <c r="C2" s="1875"/>
      <c r="D2" s="1875"/>
      <c r="E2" s="1875"/>
      <c r="F2" s="1875"/>
      <c r="G2" s="1875"/>
      <c r="H2" s="1875"/>
      <c r="I2" s="1875"/>
      <c r="J2" s="1875"/>
      <c r="K2" s="1566"/>
    </row>
    <row r="3" spans="1:11" x14ac:dyDescent="0.2">
      <c r="A3" s="1889" t="s">
        <v>485</v>
      </c>
      <c r="B3" s="1890"/>
      <c r="C3" s="1890"/>
      <c r="D3" s="1890"/>
      <c r="E3" s="1890"/>
      <c r="F3" s="1890"/>
      <c r="G3" s="1890"/>
      <c r="H3" s="1890"/>
      <c r="I3" s="1890"/>
      <c r="J3" s="1890"/>
    </row>
    <row r="4" spans="1:11" ht="11.1" customHeight="1" x14ac:dyDescent="0.2">
      <c r="A4" s="1567" t="s">
        <v>823</v>
      </c>
      <c r="B4" s="1568"/>
      <c r="C4" s="1569"/>
      <c r="D4" s="1569"/>
      <c r="E4" s="1569"/>
      <c r="F4" s="1570"/>
      <c r="G4" s="1571"/>
      <c r="H4" s="1569"/>
    </row>
    <row r="5" spans="1:11" ht="10.5" customHeight="1" x14ac:dyDescent="0.2">
      <c r="A5" s="1572" t="s">
        <v>824</v>
      </c>
      <c r="B5" s="1568"/>
      <c r="C5" s="1569"/>
      <c r="D5" s="1569"/>
      <c r="E5" s="1569"/>
      <c r="F5" s="1570"/>
      <c r="G5" s="1571"/>
      <c r="H5" s="1569"/>
    </row>
    <row r="6" spans="1:11" ht="8.25" customHeight="1" x14ac:dyDescent="0.2">
      <c r="A6" s="1567"/>
      <c r="B6" s="1568"/>
      <c r="C6" s="1569"/>
      <c r="D6" s="1569"/>
      <c r="E6" s="1569"/>
      <c r="F6" s="1570"/>
      <c r="G6" s="1571"/>
      <c r="H6" s="1569"/>
    </row>
    <row r="7" spans="1:11" ht="10.5" customHeight="1" x14ac:dyDescent="0.2">
      <c r="A7" s="1573" t="s">
        <v>898</v>
      </c>
      <c r="B7" s="1568"/>
      <c r="C7" s="1569"/>
      <c r="D7" s="1569"/>
      <c r="E7" s="1569"/>
      <c r="F7" s="1574"/>
      <c r="G7" s="1571"/>
      <c r="H7" s="1569"/>
    </row>
    <row r="8" spans="1:11" ht="11.45" customHeight="1" x14ac:dyDescent="0.2">
      <c r="A8" s="1573" t="s">
        <v>575</v>
      </c>
      <c r="B8" s="1575"/>
      <c r="C8" s="1576"/>
      <c r="D8" s="1569"/>
      <c r="E8" s="1569"/>
      <c r="F8" s="1569"/>
      <c r="G8" s="1571"/>
      <c r="H8" s="1569"/>
    </row>
    <row r="9" spans="1:11" ht="10.5" customHeight="1" x14ac:dyDescent="0.2">
      <c r="A9" s="1573"/>
      <c r="B9" s="1575"/>
      <c r="C9" s="1576"/>
      <c r="D9" s="1569"/>
      <c r="E9" s="1569"/>
      <c r="F9" s="1569"/>
      <c r="G9" s="1571"/>
      <c r="H9" s="1569"/>
    </row>
    <row r="10" spans="1:11" ht="11.45" customHeight="1" x14ac:dyDescent="0.2">
      <c r="A10" s="1573" t="s">
        <v>83</v>
      </c>
      <c r="B10" s="1575"/>
      <c r="C10" s="1576"/>
      <c r="D10" s="1569"/>
      <c r="E10" s="1569"/>
      <c r="F10" s="1569"/>
      <c r="G10" s="1571"/>
      <c r="H10" s="1891" t="s">
        <v>27</v>
      </c>
      <c r="I10" s="1891"/>
      <c r="J10" s="1891"/>
    </row>
    <row r="11" spans="1:11" ht="11.45" customHeight="1" x14ac:dyDescent="0.2">
      <c r="A11" s="1577" t="s">
        <v>486</v>
      </c>
      <c r="B11" s="1576"/>
      <c r="C11" s="1576"/>
      <c r="D11" s="1569"/>
      <c r="E11" s="1569"/>
      <c r="F11" s="1569"/>
      <c r="G11" s="1569"/>
      <c r="H11" s="1891" t="s">
        <v>57</v>
      </c>
      <c r="I11" s="1891"/>
      <c r="J11" s="1891"/>
    </row>
    <row r="12" spans="1:11" x14ac:dyDescent="0.2">
      <c r="A12" s="1569"/>
      <c r="B12" s="1576"/>
      <c r="C12" s="1576"/>
      <c r="D12" s="1569"/>
      <c r="E12" s="1569"/>
      <c r="F12" s="1569"/>
      <c r="G12" s="1569"/>
      <c r="H12" s="1887" t="s">
        <v>58</v>
      </c>
      <c r="I12" s="1888"/>
      <c r="J12" s="1888"/>
    </row>
    <row r="13" spans="1:11" ht="8.25" customHeight="1" x14ac:dyDescent="0.2">
      <c r="F13" s="1578"/>
    </row>
    <row r="14" spans="1:11" ht="12.75" customHeight="1" x14ac:dyDescent="0.2">
      <c r="A14" s="1876" t="s">
        <v>500</v>
      </c>
      <c r="B14" s="1877"/>
      <c r="C14" s="1877"/>
      <c r="D14" s="1877"/>
      <c r="E14" s="1878"/>
      <c r="F14" s="1579"/>
      <c r="G14" s="1580" t="s">
        <v>263</v>
      </c>
      <c r="H14" s="1883" t="str">
        <f>Cover!G13</f>
        <v>Glencoe School District #35</v>
      </c>
      <c r="I14" s="1884"/>
      <c r="J14" s="1885"/>
    </row>
    <row r="15" spans="1:11" ht="15.6" customHeight="1" x14ac:dyDescent="0.2">
      <c r="A15" s="1879"/>
      <c r="B15" s="1880"/>
      <c r="C15" s="1880"/>
      <c r="D15" s="1881"/>
      <c r="E15" s="1882"/>
      <c r="F15" s="1581"/>
      <c r="G15" s="1582" t="s">
        <v>352</v>
      </c>
      <c r="H15" s="1886" t="str">
        <f>Cover!G14</f>
        <v>05-016-0350-02</v>
      </c>
      <c r="I15" s="1884"/>
      <c r="J15" s="1885"/>
    </row>
    <row r="16" spans="1:11" ht="12.75" customHeight="1" x14ac:dyDescent="0.2">
      <c r="A16" s="1861" t="s">
        <v>264</v>
      </c>
      <c r="B16" s="1862"/>
      <c r="C16" s="1862"/>
      <c r="D16" s="1862"/>
      <c r="E16" s="1863"/>
      <c r="F16" s="1583"/>
      <c r="G16" s="1584"/>
      <c r="H16" s="1584"/>
      <c r="I16" s="1584"/>
      <c r="J16" s="1585"/>
    </row>
    <row r="17" spans="1:10" ht="18" customHeight="1" x14ac:dyDescent="0.2">
      <c r="A17" s="1586"/>
      <c r="B17" s="1587"/>
      <c r="C17" s="1587"/>
      <c r="D17" s="1588"/>
      <c r="E17" s="1868" t="s">
        <v>900</v>
      </c>
      <c r="F17" s="1869"/>
      <c r="G17" s="1870"/>
      <c r="H17" s="1868" t="s">
        <v>901</v>
      </c>
      <c r="I17" s="1869"/>
      <c r="J17" s="1870"/>
    </row>
    <row r="18" spans="1:10" s="1596" customFormat="1" ht="13.5" customHeight="1" x14ac:dyDescent="0.2">
      <c r="A18" s="1589"/>
      <c r="B18" s="1590"/>
      <c r="C18" s="1591"/>
      <c r="D18" s="1592"/>
      <c r="E18" s="1593" t="s">
        <v>265</v>
      </c>
      <c r="F18" s="1594" t="s">
        <v>266</v>
      </c>
      <c r="G18" s="1595"/>
      <c r="H18" s="1594" t="s">
        <v>265</v>
      </c>
      <c r="I18" s="1594" t="s">
        <v>266</v>
      </c>
      <c r="J18" s="1594"/>
    </row>
    <row r="19" spans="1:10" s="1596" customFormat="1" ht="24" x14ac:dyDescent="0.2">
      <c r="A19" s="1871" t="s">
        <v>774</v>
      </c>
      <c r="B19" s="1872"/>
      <c r="C19" s="1873"/>
      <c r="D19" s="1597" t="s">
        <v>523</v>
      </c>
      <c r="E19" s="1597" t="s">
        <v>545</v>
      </c>
      <c r="F19" s="1597" t="s">
        <v>546</v>
      </c>
      <c r="G19" s="1598" t="s">
        <v>268</v>
      </c>
      <c r="H19" s="1597" t="s">
        <v>545</v>
      </c>
      <c r="I19" s="1597" t="s">
        <v>546</v>
      </c>
      <c r="J19" s="1598" t="s">
        <v>268</v>
      </c>
    </row>
    <row r="20" spans="1:10" x14ac:dyDescent="0.2">
      <c r="A20" s="1599"/>
      <c r="B20" s="1600">
        <v>1</v>
      </c>
      <c r="C20" s="1615" t="s">
        <v>337</v>
      </c>
      <c r="D20" s="1616">
        <v>2320</v>
      </c>
      <c r="E20" s="1601">
        <v>366120.89</v>
      </c>
      <c r="F20" s="1602"/>
      <c r="G20" s="1603">
        <f t="shared" ref="G20:G26" si="0">SUM(E20:F20)</f>
        <v>366120.89</v>
      </c>
      <c r="H20" s="1604">
        <f>'EstExp 11-17'!K50</f>
        <v>395240</v>
      </c>
      <c r="I20" s="1602"/>
      <c r="J20" s="1603">
        <f t="shared" ref="J20:J26" si="1">SUM(H20:I20)</f>
        <v>395240</v>
      </c>
    </row>
    <row r="21" spans="1:10" x14ac:dyDescent="0.2">
      <c r="A21" s="1599"/>
      <c r="B21" s="1600">
        <v>2</v>
      </c>
      <c r="C21" s="1615" t="s">
        <v>588</v>
      </c>
      <c r="D21" s="1616">
        <v>2330</v>
      </c>
      <c r="E21" s="1601">
        <v>0</v>
      </c>
      <c r="F21" s="1602"/>
      <c r="G21" s="1603">
        <f t="shared" si="0"/>
        <v>0</v>
      </c>
      <c r="H21" s="1604">
        <f>'EstExp 11-17'!K51</f>
        <v>0</v>
      </c>
      <c r="I21" s="1602"/>
      <c r="J21" s="1603">
        <f t="shared" si="1"/>
        <v>0</v>
      </c>
    </row>
    <row r="22" spans="1:10" ht="24" x14ac:dyDescent="0.2">
      <c r="A22" s="1599"/>
      <c r="B22" s="1605">
        <v>3</v>
      </c>
      <c r="C22" s="1615" t="s">
        <v>339</v>
      </c>
      <c r="D22" s="1617">
        <v>2490</v>
      </c>
      <c r="E22" s="1601">
        <v>0</v>
      </c>
      <c r="F22" s="1602"/>
      <c r="G22" s="1603">
        <f t="shared" si="0"/>
        <v>0</v>
      </c>
      <c r="H22" s="1604">
        <f>'EstExp 11-17'!K56</f>
        <v>0</v>
      </c>
      <c r="I22" s="1602"/>
      <c r="J22" s="1603">
        <f t="shared" si="1"/>
        <v>0</v>
      </c>
    </row>
    <row r="23" spans="1:10" ht="12.75" customHeight="1" x14ac:dyDescent="0.2">
      <c r="A23" s="1599"/>
      <c r="B23" s="1600">
        <v>4</v>
      </c>
      <c r="C23" s="1615" t="s">
        <v>414</v>
      </c>
      <c r="D23" s="1616">
        <v>2510</v>
      </c>
      <c r="E23" s="1601">
        <v>168461.87</v>
      </c>
      <c r="F23" s="1606">
        <v>136395.96</v>
      </c>
      <c r="G23" s="1603">
        <f t="shared" si="0"/>
        <v>304857.82999999996</v>
      </c>
      <c r="H23" s="1604">
        <f>'EstExp 11-17'!K59</f>
        <v>179060</v>
      </c>
      <c r="I23" s="1604">
        <f>'EstExp 11-17'!K122</f>
        <v>143528</v>
      </c>
      <c r="J23" s="1603">
        <f t="shared" si="1"/>
        <v>322588</v>
      </c>
    </row>
    <row r="24" spans="1:10" x14ac:dyDescent="0.2">
      <c r="A24" s="1599"/>
      <c r="B24" s="1600">
        <v>5</v>
      </c>
      <c r="C24" s="1615" t="s">
        <v>419</v>
      </c>
      <c r="D24" s="1616">
        <v>2570</v>
      </c>
      <c r="E24" s="1601">
        <v>39539.839999999997</v>
      </c>
      <c r="F24" s="1602"/>
      <c r="G24" s="1603">
        <f t="shared" si="0"/>
        <v>39539.839999999997</v>
      </c>
      <c r="H24" s="1604">
        <f>'EstExp 11-17'!K64</f>
        <v>35000</v>
      </c>
      <c r="I24" s="1602"/>
      <c r="J24" s="1603">
        <f t="shared" si="1"/>
        <v>35000</v>
      </c>
    </row>
    <row r="25" spans="1:10" x14ac:dyDescent="0.2">
      <c r="A25" s="1599"/>
      <c r="B25" s="1600">
        <v>6</v>
      </c>
      <c r="C25" s="1615" t="s">
        <v>420</v>
      </c>
      <c r="D25" s="1616">
        <v>2610</v>
      </c>
      <c r="E25" s="1601">
        <v>71751.759999999995</v>
      </c>
      <c r="F25" s="1602"/>
      <c r="G25" s="1603">
        <f t="shared" si="0"/>
        <v>71751.759999999995</v>
      </c>
      <c r="H25" s="1604">
        <f>'EstExp 11-17'!K67</f>
        <v>53000</v>
      </c>
      <c r="I25" s="1602"/>
      <c r="J25" s="1603">
        <f t="shared" si="1"/>
        <v>53000</v>
      </c>
    </row>
    <row r="26" spans="1:10" ht="24.75" customHeight="1" x14ac:dyDescent="0.2">
      <c r="A26" s="1599"/>
      <c r="B26" s="1605">
        <v>7</v>
      </c>
      <c r="C26" s="1866" t="s">
        <v>678</v>
      </c>
      <c r="D26" s="1867"/>
      <c r="E26" s="1601">
        <v>0</v>
      </c>
      <c r="F26" s="1601"/>
      <c r="G26" s="1604">
        <f t="shared" si="0"/>
        <v>0</v>
      </c>
      <c r="H26" s="1601"/>
      <c r="I26" s="1607"/>
      <c r="J26" s="1603">
        <f t="shared" si="1"/>
        <v>0</v>
      </c>
    </row>
    <row r="27" spans="1:10" ht="12.75" customHeight="1" thickBot="1" x14ac:dyDescent="0.25">
      <c r="A27" s="1599"/>
      <c r="B27" s="1608">
        <v>8</v>
      </c>
      <c r="C27" s="1618" t="s">
        <v>272</v>
      </c>
      <c r="D27" s="1619"/>
      <c r="E27" s="1609">
        <f t="shared" ref="E27:J27" si="2">SUM(E20:E25)-E26</f>
        <v>645874.36</v>
      </c>
      <c r="F27" s="1609">
        <f t="shared" si="2"/>
        <v>136395.96</v>
      </c>
      <c r="G27" s="1609">
        <f t="shared" si="2"/>
        <v>782270.32</v>
      </c>
      <c r="H27" s="1609">
        <f t="shared" si="2"/>
        <v>662300</v>
      </c>
      <c r="I27" s="1609">
        <f t="shared" si="2"/>
        <v>143528</v>
      </c>
      <c r="J27" s="1609">
        <f t="shared" si="2"/>
        <v>805828</v>
      </c>
    </row>
    <row r="28" spans="1:10" ht="24.75" customHeight="1" thickTop="1" x14ac:dyDescent="0.2">
      <c r="A28" s="1599"/>
      <c r="B28" s="1610">
        <v>9</v>
      </c>
      <c r="C28" s="1864" t="s">
        <v>899</v>
      </c>
      <c r="D28" s="1865"/>
      <c r="E28" s="1611"/>
      <c r="F28" s="1611"/>
      <c r="G28" s="1611"/>
      <c r="H28" s="1611"/>
      <c r="I28" s="1611"/>
      <c r="J28" s="1612">
        <f>IF(AND(G27&gt;0,J27&gt;0),(((J27-G27)/G27)),"Enter Actual Data!")</f>
        <v>3.0114500573152327E-2</v>
      </c>
    </row>
    <row r="29" spans="1:10" x14ac:dyDescent="0.2">
      <c r="B29" s="1613"/>
    </row>
    <row r="47" spans="4:4" x14ac:dyDescent="0.2">
      <c r="D47" s="1614"/>
    </row>
  </sheetData>
  <sheetProtection algorithmName="SHA-512" hashValue="8B93bCZ+oEOq9ehVujZ4DW8se2Lge9XhPgZdBjUAMsS8JqUyxa0fqP1Ezkj+XEPyl7X0cT85J35rSWGY1fe1Tw==" saltValue="/oqQniN1MXzyPJAJpNLkQQ==" spinCount="100000" sheet="1" objects="1" scenarios="1"/>
  <mergeCells count="14">
    <mergeCell ref="A2:J2"/>
    <mergeCell ref="A14:E15"/>
    <mergeCell ref="H14:J14"/>
    <mergeCell ref="H15:J15"/>
    <mergeCell ref="H12:J12"/>
    <mergeCell ref="A3:J3"/>
    <mergeCell ref="H10:J10"/>
    <mergeCell ref="H11:J11"/>
    <mergeCell ref="A16:E16"/>
    <mergeCell ref="C28:D28"/>
    <mergeCell ref="C26:D26"/>
    <mergeCell ref="E17:G17"/>
    <mergeCell ref="H17:J17"/>
    <mergeCell ref="A19:C19"/>
  </mergeCells>
  <phoneticPr fontId="4" type="noConversion"/>
  <hyperlinks>
    <hyperlink ref="H12" r:id="rId1"/>
    <hyperlink ref="H12:J12" r:id="rId2" display="Limitation of Administrative Costs"/>
  </hyperlinks>
  <pageMargins left="0.79" right="0.15" top="0.73" bottom="0.34" header="0.39" footer="0.17"/>
  <pageSetup scale="94" firstPageNumber="27" fitToHeight="0" orientation="landscape" useFirstPageNumber="1" r:id="rId3"/>
  <headerFooter alignWithMargins="0">
    <oddHeader>&amp;L&amp;"-,Regular"&amp;7Page &amp;P&amp;R&amp;"-,Regular"&amp;7Page &amp;P</oddHeader>
    <oddFooter>&amp;L&amp;8&amp;Z&amp;F&amp;R&amp;8&amp;D</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dimension ref="A1:G640"/>
  <sheetViews>
    <sheetView showGridLines="0" zoomScale="125" zoomScaleNormal="125" workbookViewId="0">
      <selection activeCell="C62" sqref="C62"/>
    </sheetView>
  </sheetViews>
  <sheetFormatPr defaultColWidth="8.85546875" defaultRowHeight="12" x14ac:dyDescent="0.2"/>
  <cols>
    <col min="1" max="1" width="25.140625" style="1434" customWidth="1"/>
    <col min="2" max="2" width="22.7109375" style="1434" customWidth="1"/>
    <col min="3" max="4" width="16.7109375" style="1434" customWidth="1"/>
    <col min="5" max="5" width="19.140625" style="1434" customWidth="1"/>
    <col min="6" max="6" width="33.140625" style="1434" customWidth="1"/>
    <col min="7" max="7" width="1.140625" style="1434" customWidth="1"/>
    <col min="8" max="16384" width="8.85546875" style="1434"/>
  </cols>
  <sheetData>
    <row r="1" spans="1:7" ht="27" customHeight="1" x14ac:dyDescent="0.2">
      <c r="A1" s="1895" t="s">
        <v>276</v>
      </c>
      <c r="B1" s="1896"/>
      <c r="C1" s="1896"/>
      <c r="D1" s="1896"/>
      <c r="E1" s="1896"/>
      <c r="F1" s="1897"/>
    </row>
    <row r="2" spans="1:7" ht="51" customHeight="1" x14ac:dyDescent="0.2">
      <c r="A2" s="1892" t="s">
        <v>825</v>
      </c>
      <c r="B2" s="1893"/>
      <c r="C2" s="1893"/>
      <c r="D2" s="1893"/>
      <c r="E2" s="1893"/>
      <c r="F2" s="1894"/>
    </row>
    <row r="3" spans="1:7" ht="14.25" customHeight="1" x14ac:dyDescent="0.2">
      <c r="A3" s="1620" t="s">
        <v>59</v>
      </c>
      <c r="B3" s="1621"/>
      <c r="C3" s="1621"/>
      <c r="D3" s="1621"/>
      <c r="E3" s="1621"/>
      <c r="F3" s="1622"/>
    </row>
    <row r="4" spans="1:7" ht="13.35" customHeight="1" x14ac:dyDescent="0.2">
      <c r="A4" s="1623" t="s">
        <v>173</v>
      </c>
      <c r="B4" s="1624"/>
      <c r="C4" s="1624"/>
      <c r="D4" s="1624"/>
      <c r="E4" s="1624"/>
      <c r="F4" s="1625"/>
    </row>
    <row r="5" spans="1:7" s="1627" customFormat="1" ht="24.75" thickBot="1" x14ac:dyDescent="0.25">
      <c r="A5" s="1638" t="s">
        <v>194</v>
      </c>
      <c r="B5" s="1638" t="s">
        <v>195</v>
      </c>
      <c r="C5" s="1638" t="s">
        <v>196</v>
      </c>
      <c r="D5" s="1638" t="s">
        <v>197</v>
      </c>
      <c r="E5" s="1638" t="s">
        <v>198</v>
      </c>
      <c r="F5" s="1638" t="s">
        <v>172</v>
      </c>
      <c r="G5" s="1626"/>
    </row>
    <row r="6" spans="1:7" x14ac:dyDescent="0.2">
      <c r="A6" s="1628"/>
      <c r="B6" s="1628"/>
      <c r="C6" s="1629"/>
      <c r="D6" s="1628"/>
      <c r="E6" s="1628"/>
      <c r="F6" s="1628"/>
    </row>
    <row r="7" spans="1:7" ht="14.1" customHeight="1" x14ac:dyDescent="0.2">
      <c r="A7" s="1630"/>
      <c r="B7" s="1630"/>
      <c r="C7" s="1631"/>
      <c r="D7" s="1630"/>
      <c r="E7" s="1630"/>
      <c r="F7" s="1630"/>
    </row>
    <row r="8" spans="1:7" ht="14.1" customHeight="1" x14ac:dyDescent="0.2">
      <c r="A8" s="1630"/>
      <c r="B8" s="1630"/>
      <c r="C8" s="1631"/>
      <c r="D8" s="1630"/>
      <c r="E8" s="1630"/>
      <c r="F8" s="1630"/>
    </row>
    <row r="9" spans="1:7" ht="14.1" customHeight="1" x14ac:dyDescent="0.2">
      <c r="A9" s="1630"/>
      <c r="B9" s="1630"/>
      <c r="C9" s="1631"/>
      <c r="D9" s="1630"/>
      <c r="E9" s="1630"/>
      <c r="F9" s="1630"/>
    </row>
    <row r="10" spans="1:7" ht="14.1" customHeight="1" x14ac:dyDescent="0.2">
      <c r="A10" s="1630"/>
      <c r="B10" s="1630"/>
      <c r="C10" s="1631"/>
      <c r="D10" s="1630"/>
      <c r="E10" s="1630"/>
      <c r="F10" s="1630"/>
    </row>
    <row r="11" spans="1:7" ht="14.1" customHeight="1" x14ac:dyDescent="0.2">
      <c r="A11" s="1630"/>
      <c r="B11" s="1630"/>
      <c r="C11" s="1631"/>
      <c r="D11" s="1630"/>
      <c r="E11" s="1630"/>
      <c r="F11" s="1630"/>
    </row>
    <row r="12" spans="1:7" ht="14.1" customHeight="1" x14ac:dyDescent="0.2">
      <c r="A12" s="1630"/>
      <c r="B12" s="1630"/>
      <c r="C12" s="1631"/>
      <c r="D12" s="1630"/>
      <c r="E12" s="1630"/>
      <c r="F12" s="1630"/>
    </row>
    <row r="13" spans="1:7" ht="14.1" customHeight="1" x14ac:dyDescent="0.2">
      <c r="A13" s="1630"/>
      <c r="B13" s="1630"/>
      <c r="C13" s="1631"/>
      <c r="D13" s="1630"/>
      <c r="E13" s="1630"/>
      <c r="F13" s="1630"/>
    </row>
    <row r="14" spans="1:7" ht="14.1" customHeight="1" x14ac:dyDescent="0.2">
      <c r="A14" s="1630"/>
      <c r="B14" s="1632"/>
      <c r="C14" s="1631"/>
      <c r="D14" s="1630"/>
      <c r="E14" s="1630"/>
      <c r="F14" s="1630"/>
    </row>
    <row r="15" spans="1:7" ht="14.1" customHeight="1" x14ac:dyDescent="0.2">
      <c r="A15" s="1630"/>
      <c r="B15" s="1630"/>
      <c r="C15" s="1631"/>
      <c r="D15" s="1630"/>
      <c r="E15" s="1630"/>
      <c r="F15" s="1630"/>
    </row>
    <row r="16" spans="1:7" ht="14.1" customHeight="1" x14ac:dyDescent="0.2">
      <c r="A16" s="1630"/>
      <c r="B16" s="1630"/>
      <c r="C16" s="1631"/>
      <c r="D16" s="1630"/>
      <c r="E16" s="1630"/>
      <c r="F16" s="1630"/>
    </row>
    <row r="17" spans="1:6" ht="14.1" customHeight="1" x14ac:dyDescent="0.2">
      <c r="A17" s="1630"/>
      <c r="B17" s="1630"/>
      <c r="C17" s="1631"/>
      <c r="D17" s="1630"/>
      <c r="E17" s="1630"/>
      <c r="F17" s="1630"/>
    </row>
    <row r="18" spans="1:6" ht="14.1" customHeight="1" x14ac:dyDescent="0.2">
      <c r="A18" s="1630"/>
      <c r="B18" s="1630"/>
      <c r="C18" s="1631"/>
      <c r="D18" s="1633"/>
      <c r="E18" s="1630"/>
      <c r="F18" s="1630"/>
    </row>
    <row r="19" spans="1:6" ht="14.1" customHeight="1" x14ac:dyDescent="0.2">
      <c r="A19" s="1630"/>
      <c r="B19" s="1630"/>
      <c r="C19" s="1631"/>
      <c r="D19" s="1630"/>
      <c r="E19" s="1630"/>
      <c r="F19" s="1630"/>
    </row>
    <row r="20" spans="1:6" ht="14.1" customHeight="1" x14ac:dyDescent="0.2">
      <c r="A20" s="1630"/>
      <c r="B20" s="1630"/>
      <c r="C20" s="1631"/>
      <c r="D20" s="1630"/>
      <c r="E20" s="1630"/>
      <c r="F20" s="1630"/>
    </row>
    <row r="21" spans="1:6" ht="14.1" customHeight="1" x14ac:dyDescent="0.2">
      <c r="A21" s="1630"/>
      <c r="B21" s="1630"/>
      <c r="C21" s="1631"/>
      <c r="D21" s="1630"/>
      <c r="E21" s="1630"/>
      <c r="F21" s="1630"/>
    </row>
    <row r="22" spans="1:6" ht="14.1" customHeight="1" x14ac:dyDescent="0.2">
      <c r="A22" s="1630"/>
      <c r="B22" s="1630"/>
      <c r="C22" s="1631"/>
      <c r="D22" s="1630"/>
      <c r="E22" s="1630"/>
      <c r="F22" s="1630"/>
    </row>
    <row r="23" spans="1:6" ht="14.1" customHeight="1" x14ac:dyDescent="0.2">
      <c r="A23" s="1630"/>
      <c r="B23" s="1630"/>
      <c r="C23" s="1631"/>
      <c r="D23" s="1630"/>
      <c r="E23" s="1630"/>
      <c r="F23" s="1630"/>
    </row>
    <row r="24" spans="1:6" s="1636" customFormat="1" ht="14.1" customHeight="1" x14ac:dyDescent="0.2">
      <c r="A24" s="1634"/>
      <c r="B24" s="1634"/>
      <c r="C24" s="1635"/>
      <c r="D24" s="1634"/>
      <c r="E24" s="1634"/>
      <c r="F24" s="1634"/>
    </row>
    <row r="25" spans="1:6" s="1636" customFormat="1" ht="14.1" customHeight="1" x14ac:dyDescent="0.2">
      <c r="A25" s="1634"/>
      <c r="B25" s="1634"/>
      <c r="C25" s="1635"/>
      <c r="D25" s="1634"/>
      <c r="E25" s="1634"/>
      <c r="F25" s="1634"/>
    </row>
    <row r="26" spans="1:6" s="1636" customFormat="1" ht="14.1" customHeight="1" x14ac:dyDescent="0.2">
      <c r="A26" s="1634"/>
      <c r="B26" s="1634"/>
      <c r="C26" s="1635"/>
      <c r="D26" s="1634"/>
      <c r="E26" s="1634"/>
      <c r="F26" s="1634"/>
    </row>
    <row r="27" spans="1:6" s="1636" customFormat="1" ht="14.1" customHeight="1" x14ac:dyDescent="0.2">
      <c r="A27" s="1634"/>
      <c r="B27" s="1634"/>
      <c r="C27" s="1635"/>
      <c r="D27" s="1634"/>
      <c r="E27" s="1634"/>
      <c r="F27" s="1634"/>
    </row>
    <row r="28" spans="1:6" s="1636" customFormat="1" ht="14.1" customHeight="1" x14ac:dyDescent="0.2">
      <c r="A28" s="1634"/>
      <c r="B28" s="1634"/>
      <c r="C28" s="1635"/>
      <c r="D28" s="1634"/>
      <c r="E28" s="1634"/>
      <c r="F28" s="1634"/>
    </row>
    <row r="29" spans="1:6" s="1636" customFormat="1" ht="14.1" customHeight="1" x14ac:dyDescent="0.2">
      <c r="A29" s="1634"/>
      <c r="B29" s="1634"/>
      <c r="C29" s="1635"/>
      <c r="D29" s="1634"/>
      <c r="E29" s="1634"/>
      <c r="F29" s="1634"/>
    </row>
    <row r="30" spans="1:6" s="1636" customFormat="1" ht="14.1" customHeight="1" x14ac:dyDescent="0.2">
      <c r="A30" s="1634"/>
      <c r="B30" s="1634"/>
      <c r="C30" s="1635"/>
      <c r="D30" s="1634"/>
      <c r="E30" s="1634"/>
      <c r="F30" s="1634"/>
    </row>
    <row r="31" spans="1:6" s="1636" customFormat="1" ht="14.1" customHeight="1" x14ac:dyDescent="0.2">
      <c r="A31" s="1634"/>
      <c r="B31" s="1634"/>
      <c r="C31" s="1635"/>
      <c r="D31" s="1634"/>
      <c r="E31" s="1634"/>
      <c r="F31" s="1634"/>
    </row>
    <row r="32" spans="1:6" ht="14.1" customHeight="1" x14ac:dyDescent="0.2">
      <c r="A32" s="1637"/>
      <c r="B32" s="1637"/>
      <c r="C32" s="1435"/>
    </row>
    <row r="33" spans="1:3" ht="14.1" customHeight="1" x14ac:dyDescent="0.2">
      <c r="A33" s="1637"/>
      <c r="B33" s="1637"/>
      <c r="C33" s="1435"/>
    </row>
    <row r="34" spans="1:3" ht="14.1" customHeight="1" x14ac:dyDescent="0.2">
      <c r="A34" s="1637"/>
      <c r="B34" s="1637"/>
      <c r="C34" s="1435"/>
    </row>
    <row r="35" spans="1:3" ht="14.1" customHeight="1" x14ac:dyDescent="0.2">
      <c r="A35" s="1637"/>
      <c r="B35" s="1637"/>
      <c r="C35" s="1435"/>
    </row>
    <row r="36" spans="1:3" ht="14.1" customHeight="1" x14ac:dyDescent="0.2">
      <c r="A36" s="1637"/>
      <c r="B36" s="1637"/>
      <c r="C36" s="1435"/>
    </row>
    <row r="37" spans="1:3" ht="14.1" customHeight="1" x14ac:dyDescent="0.2">
      <c r="A37" s="1637"/>
      <c r="B37" s="1637"/>
      <c r="C37" s="1435"/>
    </row>
    <row r="38" spans="1:3" ht="14.1" customHeight="1" x14ac:dyDescent="0.2">
      <c r="A38" s="1637"/>
      <c r="B38" s="1637"/>
      <c r="C38" s="1435"/>
    </row>
    <row r="39" spans="1:3" ht="14.1" customHeight="1" x14ac:dyDescent="0.2">
      <c r="A39" s="1637"/>
      <c r="B39" s="1637"/>
      <c r="C39" s="1435"/>
    </row>
    <row r="40" spans="1:3" ht="14.1" customHeight="1" x14ac:dyDescent="0.2">
      <c r="A40" s="1637"/>
      <c r="B40" s="1637"/>
      <c r="C40" s="1435"/>
    </row>
    <row r="41" spans="1:3" ht="14.1" customHeight="1" x14ac:dyDescent="0.2">
      <c r="A41" s="1637"/>
      <c r="B41" s="1637"/>
      <c r="C41" s="1435"/>
    </row>
    <row r="42" spans="1:3" ht="14.1" customHeight="1" x14ac:dyDescent="0.2">
      <c r="A42" s="1637"/>
      <c r="B42" s="1637"/>
      <c r="C42" s="1435"/>
    </row>
    <row r="43" spans="1:3" ht="14.1" customHeight="1" x14ac:dyDescent="0.2">
      <c r="A43" s="1637"/>
      <c r="B43" s="1637"/>
      <c r="C43" s="1435"/>
    </row>
    <row r="44" spans="1:3" ht="14.1" customHeight="1" x14ac:dyDescent="0.2">
      <c r="A44" s="1637"/>
      <c r="B44" s="1637"/>
      <c r="C44" s="1435"/>
    </row>
    <row r="45" spans="1:3" ht="14.1" customHeight="1" x14ac:dyDescent="0.2">
      <c r="A45" s="1637"/>
      <c r="B45" s="1637"/>
      <c r="C45" s="1435"/>
    </row>
    <row r="46" spans="1:3" ht="14.1" customHeight="1" x14ac:dyDescent="0.2">
      <c r="A46" s="1637"/>
      <c r="B46" s="1637"/>
      <c r="C46" s="1435"/>
    </row>
    <row r="47" spans="1:3" ht="14.1" customHeight="1" x14ac:dyDescent="0.2">
      <c r="A47" s="1637"/>
      <c r="B47" s="1637"/>
      <c r="C47" s="1435"/>
    </row>
    <row r="48" spans="1:3" ht="14.1" customHeight="1" x14ac:dyDescent="0.2">
      <c r="A48" s="1637"/>
      <c r="B48" s="1637"/>
      <c r="C48" s="1435"/>
    </row>
    <row r="49" spans="1:4" ht="14.1" customHeight="1" x14ac:dyDescent="0.2">
      <c r="A49" s="1637"/>
      <c r="B49" s="1637"/>
      <c r="C49" s="1435"/>
    </row>
    <row r="50" spans="1:4" ht="14.1" customHeight="1" x14ac:dyDescent="0.2">
      <c r="A50" s="1637"/>
      <c r="B50" s="1637"/>
      <c r="C50" s="1435"/>
      <c r="D50" s="1436"/>
    </row>
    <row r="51" spans="1:4" ht="14.1" customHeight="1" x14ac:dyDescent="0.2">
      <c r="A51" s="1637"/>
      <c r="B51" s="1637"/>
      <c r="C51" s="1435"/>
    </row>
    <row r="52" spans="1:4" ht="14.1" customHeight="1" x14ac:dyDescent="0.2">
      <c r="A52" s="1637"/>
      <c r="B52" s="1637"/>
      <c r="C52" s="1435"/>
    </row>
    <row r="53" spans="1:4" ht="14.1" customHeight="1" x14ac:dyDescent="0.2">
      <c r="A53" s="1637"/>
      <c r="B53" s="1637"/>
      <c r="C53" s="1435"/>
    </row>
    <row r="54" spans="1:4" ht="14.1" customHeight="1" x14ac:dyDescent="0.2">
      <c r="A54" s="1637"/>
      <c r="B54" s="1637"/>
      <c r="C54" s="1435"/>
    </row>
    <row r="55" spans="1:4" ht="14.1" customHeight="1" x14ac:dyDescent="0.2">
      <c r="A55" s="1637"/>
      <c r="B55" s="1637"/>
      <c r="C55" s="1435"/>
    </row>
    <row r="56" spans="1:4" ht="14.1" customHeight="1" x14ac:dyDescent="0.2">
      <c r="A56" s="1637"/>
      <c r="B56" s="1637"/>
      <c r="C56" s="1435"/>
    </row>
    <row r="57" spans="1:4" ht="14.1" customHeight="1" x14ac:dyDescent="0.2">
      <c r="A57" s="1637"/>
      <c r="B57" s="1637"/>
      <c r="C57" s="1435"/>
    </row>
    <row r="58" spans="1:4" ht="14.1" customHeight="1" x14ac:dyDescent="0.2">
      <c r="A58" s="1637"/>
      <c r="B58" s="1637"/>
      <c r="C58" s="1435"/>
    </row>
    <row r="59" spans="1:4" ht="14.1" customHeight="1" x14ac:dyDescent="0.2">
      <c r="A59" s="1637"/>
      <c r="B59" s="1637"/>
      <c r="C59" s="1435"/>
    </row>
    <row r="60" spans="1:4" ht="14.1" customHeight="1" x14ac:dyDescent="0.2">
      <c r="A60" s="1637"/>
      <c r="B60" s="1637"/>
      <c r="C60" s="1435"/>
    </row>
    <row r="61" spans="1:4" ht="14.1" customHeight="1" x14ac:dyDescent="0.2">
      <c r="A61" s="1637"/>
      <c r="B61" s="1637"/>
      <c r="C61" s="1435"/>
    </row>
    <row r="62" spans="1:4" ht="14.1" customHeight="1" x14ac:dyDescent="0.2">
      <c r="A62" s="1637"/>
      <c r="B62" s="1637"/>
      <c r="C62" s="1435"/>
    </row>
    <row r="63" spans="1:4" ht="14.1" customHeight="1" x14ac:dyDescent="0.2">
      <c r="A63" s="1637"/>
      <c r="B63" s="1637"/>
      <c r="C63" s="1435"/>
    </row>
    <row r="64" spans="1:4" ht="14.1" customHeight="1" x14ac:dyDescent="0.2">
      <c r="A64" s="1637"/>
      <c r="B64" s="1637"/>
      <c r="C64" s="1435"/>
    </row>
    <row r="65" spans="1:3" ht="14.1" customHeight="1" x14ac:dyDescent="0.2">
      <c r="A65" s="1637"/>
      <c r="B65" s="1637"/>
      <c r="C65" s="1435"/>
    </row>
    <row r="66" spans="1:3" ht="14.1" customHeight="1" x14ac:dyDescent="0.2">
      <c r="A66" s="1637"/>
      <c r="B66" s="1637"/>
      <c r="C66" s="1435"/>
    </row>
    <row r="67" spans="1:3" ht="14.1" customHeight="1" x14ac:dyDescent="0.2">
      <c r="A67" s="1637"/>
      <c r="B67" s="1637"/>
      <c r="C67" s="1435"/>
    </row>
    <row r="68" spans="1:3" ht="14.1" customHeight="1" x14ac:dyDescent="0.2">
      <c r="A68" s="1637"/>
      <c r="B68" s="1637"/>
      <c r="C68" s="1435"/>
    </row>
    <row r="69" spans="1:3" ht="14.1" customHeight="1" x14ac:dyDescent="0.2">
      <c r="A69" s="1637"/>
      <c r="B69" s="1637"/>
      <c r="C69" s="1435"/>
    </row>
    <row r="70" spans="1:3" ht="14.1" customHeight="1" x14ac:dyDescent="0.2">
      <c r="A70" s="1637"/>
      <c r="B70" s="1637"/>
      <c r="C70" s="1435"/>
    </row>
    <row r="71" spans="1:3" ht="14.1" customHeight="1" x14ac:dyDescent="0.2">
      <c r="A71" s="1637"/>
      <c r="B71" s="1637"/>
      <c r="C71" s="1435"/>
    </row>
    <row r="72" spans="1:3" ht="14.1" customHeight="1" x14ac:dyDescent="0.2">
      <c r="A72" s="1637"/>
      <c r="B72" s="1637"/>
      <c r="C72" s="1435"/>
    </row>
    <row r="73" spans="1:3" ht="14.1" customHeight="1" x14ac:dyDescent="0.2">
      <c r="A73" s="1637"/>
      <c r="B73" s="1637"/>
      <c r="C73" s="1435"/>
    </row>
    <row r="74" spans="1:3" ht="14.1" customHeight="1" x14ac:dyDescent="0.2">
      <c r="A74" s="1637"/>
      <c r="B74" s="1637"/>
      <c r="C74" s="1435"/>
    </row>
    <row r="75" spans="1:3" ht="14.1" customHeight="1" x14ac:dyDescent="0.2">
      <c r="A75" s="1637"/>
      <c r="B75" s="1637"/>
      <c r="C75" s="1435"/>
    </row>
    <row r="76" spans="1:3" ht="14.1" customHeight="1" x14ac:dyDescent="0.2">
      <c r="A76" s="1637"/>
      <c r="B76" s="1637"/>
      <c r="C76" s="1435"/>
    </row>
    <row r="77" spans="1:3" ht="14.1" customHeight="1" x14ac:dyDescent="0.2">
      <c r="A77" s="1637"/>
      <c r="B77" s="1637"/>
      <c r="C77" s="1435"/>
    </row>
    <row r="78" spans="1:3" ht="14.1" customHeight="1" x14ac:dyDescent="0.2">
      <c r="A78" s="1637"/>
      <c r="B78" s="1637"/>
      <c r="C78" s="1435"/>
    </row>
    <row r="79" spans="1:3" ht="14.1" customHeight="1" x14ac:dyDescent="0.2">
      <c r="A79" s="1637"/>
      <c r="B79" s="1637"/>
      <c r="C79" s="1435"/>
    </row>
    <row r="80" spans="1:3" ht="14.1" customHeight="1" x14ac:dyDescent="0.2">
      <c r="A80" s="1637"/>
      <c r="B80" s="1637"/>
      <c r="C80" s="1435"/>
    </row>
    <row r="81" spans="1:3" ht="14.1" customHeight="1" x14ac:dyDescent="0.2">
      <c r="A81" s="1637"/>
      <c r="B81" s="1637"/>
      <c r="C81" s="1435"/>
    </row>
    <row r="82" spans="1:3" ht="14.1" customHeight="1" x14ac:dyDescent="0.2">
      <c r="A82" s="1637"/>
      <c r="B82" s="1637"/>
      <c r="C82" s="1435"/>
    </row>
    <row r="83" spans="1:3" ht="14.1" customHeight="1" x14ac:dyDescent="0.2">
      <c r="A83" s="1637"/>
      <c r="B83" s="1637"/>
      <c r="C83" s="1435"/>
    </row>
    <row r="84" spans="1:3" ht="14.1" customHeight="1" x14ac:dyDescent="0.2">
      <c r="A84" s="1637"/>
      <c r="B84" s="1637"/>
      <c r="C84" s="1435"/>
    </row>
    <row r="85" spans="1:3" ht="14.1" customHeight="1" x14ac:dyDescent="0.2">
      <c r="A85" s="1637"/>
      <c r="B85" s="1637"/>
      <c r="C85" s="1435"/>
    </row>
    <row r="86" spans="1:3" ht="14.1" customHeight="1" x14ac:dyDescent="0.2">
      <c r="A86" s="1637"/>
      <c r="B86" s="1637"/>
      <c r="C86" s="1435"/>
    </row>
    <row r="87" spans="1:3" ht="14.1" customHeight="1" x14ac:dyDescent="0.2">
      <c r="A87" s="1637"/>
      <c r="B87" s="1637"/>
      <c r="C87" s="1435"/>
    </row>
    <row r="88" spans="1:3" ht="14.1" customHeight="1" x14ac:dyDescent="0.2">
      <c r="A88" s="1637"/>
      <c r="B88" s="1637"/>
      <c r="C88" s="1435"/>
    </row>
    <row r="89" spans="1:3" ht="14.1" customHeight="1" x14ac:dyDescent="0.2">
      <c r="A89" s="1637"/>
      <c r="B89" s="1637"/>
      <c r="C89" s="1435"/>
    </row>
    <row r="90" spans="1:3" ht="14.1" customHeight="1" x14ac:dyDescent="0.2">
      <c r="A90" s="1637"/>
      <c r="B90" s="1637"/>
      <c r="C90" s="1435"/>
    </row>
    <row r="91" spans="1:3" ht="14.1" customHeight="1" x14ac:dyDescent="0.2">
      <c r="A91" s="1637"/>
      <c r="B91" s="1637"/>
      <c r="C91" s="1435"/>
    </row>
    <row r="92" spans="1:3" ht="14.1" customHeight="1" x14ac:dyDescent="0.2">
      <c r="A92" s="1637"/>
      <c r="B92" s="1637"/>
      <c r="C92" s="1435"/>
    </row>
    <row r="93" spans="1:3" ht="14.1" customHeight="1" x14ac:dyDescent="0.2">
      <c r="A93" s="1637"/>
      <c r="B93" s="1637"/>
      <c r="C93" s="1435"/>
    </row>
    <row r="94" spans="1:3" ht="14.1" customHeight="1" x14ac:dyDescent="0.2">
      <c r="A94" s="1637"/>
      <c r="B94" s="1637"/>
      <c r="C94" s="1435"/>
    </row>
    <row r="95" spans="1:3" ht="14.1" customHeight="1" x14ac:dyDescent="0.2">
      <c r="A95" s="1637"/>
      <c r="B95" s="1637"/>
      <c r="C95" s="1435"/>
    </row>
    <row r="96" spans="1:3" ht="14.1" customHeight="1" x14ac:dyDescent="0.2">
      <c r="A96" s="1637"/>
      <c r="B96" s="1637"/>
      <c r="C96" s="1435"/>
    </row>
    <row r="97" spans="1:3" ht="14.1" customHeight="1" x14ac:dyDescent="0.2">
      <c r="A97" s="1637"/>
      <c r="B97" s="1637"/>
      <c r="C97" s="1435"/>
    </row>
    <row r="98" spans="1:3" ht="14.1" customHeight="1" x14ac:dyDescent="0.2">
      <c r="A98" s="1637"/>
      <c r="B98" s="1637"/>
      <c r="C98" s="1435"/>
    </row>
    <row r="99" spans="1:3" ht="14.1" customHeight="1" x14ac:dyDescent="0.2">
      <c r="A99" s="1637"/>
      <c r="B99" s="1637"/>
      <c r="C99" s="1435"/>
    </row>
    <row r="100" spans="1:3" ht="14.1" customHeight="1" x14ac:dyDescent="0.2">
      <c r="A100" s="1637"/>
      <c r="B100" s="1637"/>
      <c r="C100" s="1435"/>
    </row>
    <row r="101" spans="1:3" ht="14.1" customHeight="1" x14ac:dyDescent="0.2">
      <c r="A101" s="1637"/>
      <c r="B101" s="1637"/>
      <c r="C101" s="1435"/>
    </row>
    <row r="102" spans="1:3" ht="14.1" customHeight="1" x14ac:dyDescent="0.2">
      <c r="A102" s="1637"/>
      <c r="B102" s="1637"/>
      <c r="C102" s="1435"/>
    </row>
    <row r="103" spans="1:3" ht="14.1" customHeight="1" x14ac:dyDescent="0.2">
      <c r="A103" s="1637"/>
      <c r="B103" s="1637"/>
      <c r="C103" s="1435"/>
    </row>
    <row r="104" spans="1:3" ht="14.1" customHeight="1" x14ac:dyDescent="0.2">
      <c r="A104" s="1637"/>
      <c r="B104" s="1637"/>
      <c r="C104" s="1435"/>
    </row>
    <row r="105" spans="1:3" ht="14.1" customHeight="1" x14ac:dyDescent="0.2">
      <c r="A105" s="1637"/>
      <c r="B105" s="1637"/>
      <c r="C105" s="1435"/>
    </row>
    <row r="106" spans="1:3" ht="14.1" customHeight="1" x14ac:dyDescent="0.2">
      <c r="A106" s="1637"/>
      <c r="B106" s="1637"/>
      <c r="C106" s="1435"/>
    </row>
    <row r="107" spans="1:3" ht="14.1" customHeight="1" x14ac:dyDescent="0.2">
      <c r="A107" s="1637"/>
      <c r="B107" s="1637"/>
      <c r="C107" s="1435"/>
    </row>
    <row r="108" spans="1:3" ht="14.1" customHeight="1" x14ac:dyDescent="0.2">
      <c r="A108" s="1637"/>
      <c r="B108" s="1637"/>
      <c r="C108" s="1435"/>
    </row>
    <row r="109" spans="1:3" ht="14.1" customHeight="1" x14ac:dyDescent="0.2">
      <c r="A109" s="1637"/>
      <c r="B109" s="1637"/>
      <c r="C109" s="1435"/>
    </row>
    <row r="110" spans="1:3" ht="14.1" customHeight="1" x14ac:dyDescent="0.2">
      <c r="A110" s="1637"/>
      <c r="B110" s="1637"/>
      <c r="C110" s="1435"/>
    </row>
    <row r="111" spans="1:3" ht="14.1" customHeight="1" x14ac:dyDescent="0.2">
      <c r="A111" s="1637"/>
      <c r="B111" s="1637"/>
      <c r="C111" s="1435"/>
    </row>
    <row r="112" spans="1:3" ht="14.1" customHeight="1" x14ac:dyDescent="0.2">
      <c r="A112" s="1637"/>
      <c r="B112" s="1637"/>
      <c r="C112" s="1435"/>
    </row>
    <row r="113" spans="1:3" ht="14.1" customHeight="1" x14ac:dyDescent="0.2">
      <c r="A113" s="1637"/>
      <c r="B113" s="1637"/>
      <c r="C113" s="1435"/>
    </row>
    <row r="114" spans="1:3" ht="14.1" customHeight="1" x14ac:dyDescent="0.2">
      <c r="A114" s="1637"/>
      <c r="B114" s="1637"/>
      <c r="C114" s="1435"/>
    </row>
    <row r="115" spans="1:3" ht="14.1" customHeight="1" x14ac:dyDescent="0.2">
      <c r="A115" s="1637"/>
      <c r="B115" s="1637"/>
      <c r="C115" s="1435"/>
    </row>
    <row r="116" spans="1:3" ht="14.1" customHeight="1" x14ac:dyDescent="0.2">
      <c r="A116" s="1637"/>
      <c r="B116" s="1637"/>
      <c r="C116" s="1435"/>
    </row>
    <row r="117" spans="1:3" ht="14.1" customHeight="1" x14ac:dyDescent="0.2">
      <c r="A117" s="1637"/>
      <c r="B117" s="1637"/>
      <c r="C117" s="1435"/>
    </row>
    <row r="118" spans="1:3" ht="14.1" customHeight="1" x14ac:dyDescent="0.2">
      <c r="A118" s="1637"/>
      <c r="B118" s="1637"/>
      <c r="C118" s="1435"/>
    </row>
    <row r="119" spans="1:3" ht="14.1" customHeight="1" x14ac:dyDescent="0.2">
      <c r="A119" s="1637"/>
      <c r="B119" s="1637"/>
      <c r="C119" s="1435"/>
    </row>
    <row r="120" spans="1:3" ht="14.1" customHeight="1" x14ac:dyDescent="0.2">
      <c r="A120" s="1637"/>
      <c r="B120" s="1637"/>
      <c r="C120" s="1435"/>
    </row>
    <row r="121" spans="1:3" ht="14.1" customHeight="1" x14ac:dyDescent="0.2">
      <c r="A121" s="1637"/>
      <c r="B121" s="1637"/>
      <c r="C121" s="1435"/>
    </row>
    <row r="122" spans="1:3" ht="14.1" customHeight="1" x14ac:dyDescent="0.2">
      <c r="A122" s="1637"/>
      <c r="B122" s="1637"/>
      <c r="C122" s="1435"/>
    </row>
    <row r="123" spans="1:3" ht="14.1" customHeight="1" x14ac:dyDescent="0.2">
      <c r="A123" s="1637"/>
      <c r="B123" s="1637"/>
      <c r="C123" s="1435"/>
    </row>
    <row r="124" spans="1:3" ht="14.1" customHeight="1" x14ac:dyDescent="0.2">
      <c r="A124" s="1637"/>
      <c r="B124" s="1637"/>
      <c r="C124" s="1435"/>
    </row>
    <row r="125" spans="1:3" ht="14.1" customHeight="1" x14ac:dyDescent="0.2">
      <c r="A125" s="1637"/>
      <c r="B125" s="1637"/>
      <c r="C125" s="1435"/>
    </row>
    <row r="126" spans="1:3" ht="14.1" customHeight="1" x14ac:dyDescent="0.2">
      <c r="A126" s="1637"/>
      <c r="B126" s="1637"/>
      <c r="C126" s="1435"/>
    </row>
    <row r="127" spans="1:3" ht="14.1" customHeight="1" x14ac:dyDescent="0.2">
      <c r="A127" s="1637"/>
      <c r="B127" s="1637"/>
      <c r="C127" s="1435"/>
    </row>
    <row r="128" spans="1:3" ht="14.1" customHeight="1" x14ac:dyDescent="0.2">
      <c r="A128" s="1637"/>
      <c r="B128" s="1637"/>
      <c r="C128" s="1435"/>
    </row>
    <row r="129" spans="1:3" ht="14.1" customHeight="1" x14ac:dyDescent="0.2">
      <c r="A129" s="1637"/>
      <c r="B129" s="1637"/>
      <c r="C129" s="1435"/>
    </row>
    <row r="130" spans="1:3" ht="14.1" customHeight="1" x14ac:dyDescent="0.2">
      <c r="A130" s="1637"/>
      <c r="B130" s="1637"/>
      <c r="C130" s="1435"/>
    </row>
    <row r="131" spans="1:3" ht="14.1" customHeight="1" x14ac:dyDescent="0.2">
      <c r="A131" s="1637"/>
      <c r="B131" s="1637"/>
      <c r="C131" s="1435"/>
    </row>
    <row r="132" spans="1:3" ht="14.1" customHeight="1" x14ac:dyDescent="0.2">
      <c r="A132" s="1637"/>
      <c r="B132" s="1637"/>
      <c r="C132" s="1435"/>
    </row>
    <row r="133" spans="1:3" ht="14.1" customHeight="1" x14ac:dyDescent="0.2">
      <c r="A133" s="1637"/>
      <c r="B133" s="1637"/>
      <c r="C133" s="1435"/>
    </row>
    <row r="134" spans="1:3" ht="14.1" customHeight="1" x14ac:dyDescent="0.2">
      <c r="A134" s="1637"/>
      <c r="B134" s="1637"/>
      <c r="C134" s="1435"/>
    </row>
    <row r="135" spans="1:3" ht="14.1" customHeight="1" x14ac:dyDescent="0.2">
      <c r="A135" s="1637"/>
      <c r="B135" s="1637"/>
      <c r="C135" s="1435"/>
    </row>
    <row r="136" spans="1:3" ht="14.1" customHeight="1" x14ac:dyDescent="0.2">
      <c r="A136" s="1637"/>
      <c r="B136" s="1637"/>
      <c r="C136" s="1435"/>
    </row>
    <row r="137" spans="1:3" ht="14.1" customHeight="1" x14ac:dyDescent="0.2">
      <c r="A137" s="1637"/>
      <c r="B137" s="1637"/>
      <c r="C137" s="1435"/>
    </row>
    <row r="138" spans="1:3" ht="14.1" customHeight="1" x14ac:dyDescent="0.2">
      <c r="A138" s="1637"/>
      <c r="B138" s="1637"/>
      <c r="C138" s="1435"/>
    </row>
    <row r="139" spans="1:3" ht="14.1" customHeight="1" x14ac:dyDescent="0.2">
      <c r="A139" s="1637"/>
      <c r="B139" s="1637"/>
      <c r="C139" s="1435"/>
    </row>
    <row r="140" spans="1:3" ht="14.1" customHeight="1" x14ac:dyDescent="0.2">
      <c r="A140" s="1637"/>
      <c r="B140" s="1637"/>
      <c r="C140" s="1435"/>
    </row>
    <row r="141" spans="1:3" ht="14.1" customHeight="1" x14ac:dyDescent="0.2">
      <c r="A141" s="1637"/>
      <c r="B141" s="1637"/>
      <c r="C141" s="1435"/>
    </row>
    <row r="142" spans="1:3" ht="14.1" customHeight="1" x14ac:dyDescent="0.2">
      <c r="A142" s="1637"/>
      <c r="B142" s="1637"/>
      <c r="C142" s="1435"/>
    </row>
    <row r="143" spans="1:3" ht="14.1" customHeight="1" x14ac:dyDescent="0.2">
      <c r="A143" s="1637"/>
      <c r="B143" s="1637"/>
      <c r="C143" s="1435"/>
    </row>
    <row r="144" spans="1:3" ht="14.1" customHeight="1" x14ac:dyDescent="0.2">
      <c r="A144" s="1637"/>
      <c r="B144" s="1637"/>
      <c r="C144" s="1435"/>
    </row>
    <row r="145" spans="1:3" ht="14.1" customHeight="1" x14ac:dyDescent="0.2">
      <c r="A145" s="1637"/>
      <c r="B145" s="1637"/>
      <c r="C145" s="1435"/>
    </row>
    <row r="146" spans="1:3" ht="14.1" customHeight="1" x14ac:dyDescent="0.2">
      <c r="A146" s="1637"/>
      <c r="B146" s="1637"/>
      <c r="C146" s="1435"/>
    </row>
    <row r="147" spans="1:3" ht="14.1" customHeight="1" x14ac:dyDescent="0.2">
      <c r="A147" s="1637"/>
      <c r="B147" s="1637"/>
      <c r="C147" s="1435"/>
    </row>
    <row r="148" spans="1:3" ht="14.1" customHeight="1" x14ac:dyDescent="0.2">
      <c r="A148" s="1637"/>
      <c r="B148" s="1637"/>
      <c r="C148" s="1435"/>
    </row>
    <row r="149" spans="1:3" ht="14.1" customHeight="1" x14ac:dyDescent="0.2">
      <c r="A149" s="1637"/>
      <c r="B149" s="1637"/>
      <c r="C149" s="1435"/>
    </row>
    <row r="150" spans="1:3" ht="14.1" customHeight="1" x14ac:dyDescent="0.2">
      <c r="A150" s="1637"/>
      <c r="B150" s="1637"/>
      <c r="C150" s="1435"/>
    </row>
    <row r="151" spans="1:3" ht="14.1" customHeight="1" x14ac:dyDescent="0.2">
      <c r="A151" s="1637"/>
      <c r="B151" s="1637"/>
      <c r="C151" s="1435"/>
    </row>
    <row r="152" spans="1:3" ht="14.1" customHeight="1" x14ac:dyDescent="0.2">
      <c r="A152" s="1637"/>
      <c r="B152" s="1637"/>
      <c r="C152" s="1435"/>
    </row>
    <row r="153" spans="1:3" ht="14.1" customHeight="1" x14ac:dyDescent="0.2">
      <c r="A153" s="1637"/>
      <c r="B153" s="1637"/>
      <c r="C153" s="1435"/>
    </row>
    <row r="154" spans="1:3" ht="14.1" customHeight="1" x14ac:dyDescent="0.2">
      <c r="A154" s="1637"/>
      <c r="B154" s="1637"/>
      <c r="C154" s="1435"/>
    </row>
    <row r="155" spans="1:3" ht="14.1" customHeight="1" x14ac:dyDescent="0.2">
      <c r="A155" s="1637"/>
      <c r="B155" s="1637"/>
      <c r="C155" s="1435"/>
    </row>
    <row r="156" spans="1:3" ht="14.1" customHeight="1" x14ac:dyDescent="0.2">
      <c r="A156" s="1637"/>
      <c r="B156" s="1637"/>
      <c r="C156" s="1435"/>
    </row>
    <row r="157" spans="1:3" ht="14.1" customHeight="1" x14ac:dyDescent="0.2">
      <c r="A157" s="1637"/>
      <c r="B157" s="1637"/>
      <c r="C157" s="1435"/>
    </row>
    <row r="158" spans="1:3" ht="14.1" customHeight="1" x14ac:dyDescent="0.2">
      <c r="A158" s="1637"/>
      <c r="B158" s="1637"/>
      <c r="C158" s="1435"/>
    </row>
    <row r="159" spans="1:3" ht="14.1" customHeight="1" x14ac:dyDescent="0.2">
      <c r="A159" s="1637"/>
      <c r="B159" s="1637"/>
      <c r="C159" s="1435"/>
    </row>
    <row r="160" spans="1:3" ht="14.1" customHeight="1" x14ac:dyDescent="0.2">
      <c r="A160" s="1637"/>
      <c r="B160" s="1637"/>
      <c r="C160" s="1435"/>
    </row>
    <row r="161" spans="1:3" ht="14.1" customHeight="1" x14ac:dyDescent="0.2">
      <c r="A161" s="1637"/>
      <c r="B161" s="1637"/>
      <c r="C161" s="1435"/>
    </row>
    <row r="162" spans="1:3" ht="14.1" customHeight="1" x14ac:dyDescent="0.2">
      <c r="A162" s="1637"/>
      <c r="B162" s="1637"/>
      <c r="C162" s="1435"/>
    </row>
    <row r="163" spans="1:3" ht="14.1" customHeight="1" x14ac:dyDescent="0.2">
      <c r="A163" s="1637"/>
      <c r="B163" s="1637"/>
      <c r="C163" s="1435"/>
    </row>
    <row r="164" spans="1:3" ht="14.1" customHeight="1" x14ac:dyDescent="0.2">
      <c r="A164" s="1637"/>
      <c r="B164" s="1637"/>
      <c r="C164" s="1435"/>
    </row>
    <row r="165" spans="1:3" ht="14.1" customHeight="1" x14ac:dyDescent="0.2">
      <c r="A165" s="1637"/>
      <c r="B165" s="1637"/>
      <c r="C165" s="1435"/>
    </row>
    <row r="166" spans="1:3" ht="14.1" customHeight="1" x14ac:dyDescent="0.2">
      <c r="A166" s="1637"/>
      <c r="B166" s="1637"/>
      <c r="C166" s="1435"/>
    </row>
    <row r="167" spans="1:3" ht="14.1" customHeight="1" x14ac:dyDescent="0.2">
      <c r="A167" s="1637"/>
      <c r="B167" s="1637"/>
      <c r="C167" s="1435"/>
    </row>
    <row r="168" spans="1:3" ht="14.1" customHeight="1" x14ac:dyDescent="0.2">
      <c r="A168" s="1637"/>
      <c r="B168" s="1637"/>
      <c r="C168" s="1435"/>
    </row>
    <row r="169" spans="1:3" ht="14.1" customHeight="1" x14ac:dyDescent="0.2">
      <c r="A169" s="1637"/>
      <c r="B169" s="1637"/>
      <c r="C169" s="1435"/>
    </row>
    <row r="170" spans="1:3" ht="14.1" customHeight="1" x14ac:dyDescent="0.2">
      <c r="A170" s="1637"/>
      <c r="B170" s="1637"/>
      <c r="C170" s="1435"/>
    </row>
    <row r="171" spans="1:3" ht="14.1" customHeight="1" x14ac:dyDescent="0.2">
      <c r="A171" s="1637"/>
      <c r="B171" s="1637"/>
      <c r="C171" s="1435"/>
    </row>
    <row r="172" spans="1:3" ht="14.1" customHeight="1" x14ac:dyDescent="0.2">
      <c r="A172" s="1637"/>
      <c r="B172" s="1637"/>
      <c r="C172" s="1435"/>
    </row>
    <row r="173" spans="1:3" ht="14.1" customHeight="1" x14ac:dyDescent="0.2">
      <c r="A173" s="1637"/>
      <c r="B173" s="1637"/>
      <c r="C173" s="1435"/>
    </row>
    <row r="174" spans="1:3" ht="14.1" customHeight="1" x14ac:dyDescent="0.2">
      <c r="A174" s="1637"/>
      <c r="B174" s="1637"/>
      <c r="C174" s="1435"/>
    </row>
    <row r="175" spans="1:3" ht="14.1" customHeight="1" x14ac:dyDescent="0.2">
      <c r="A175" s="1637"/>
      <c r="B175" s="1637"/>
      <c r="C175" s="1435"/>
    </row>
    <row r="176" spans="1:3" ht="14.1" customHeight="1" x14ac:dyDescent="0.2">
      <c r="A176" s="1637"/>
      <c r="B176" s="1637"/>
      <c r="C176" s="1435"/>
    </row>
    <row r="177" spans="1:3" ht="14.1" customHeight="1" x14ac:dyDescent="0.2">
      <c r="A177" s="1637"/>
      <c r="B177" s="1637"/>
      <c r="C177" s="1435"/>
    </row>
    <row r="178" spans="1:3" ht="14.1" customHeight="1" x14ac:dyDescent="0.2">
      <c r="A178" s="1637"/>
      <c r="B178" s="1637"/>
      <c r="C178" s="1435"/>
    </row>
    <row r="179" spans="1:3" ht="14.1" customHeight="1" x14ac:dyDescent="0.2">
      <c r="A179" s="1637"/>
      <c r="B179" s="1637"/>
      <c r="C179" s="1435"/>
    </row>
    <row r="180" spans="1:3" ht="14.1" customHeight="1" x14ac:dyDescent="0.2">
      <c r="A180" s="1637"/>
      <c r="B180" s="1637"/>
      <c r="C180" s="1435"/>
    </row>
    <row r="181" spans="1:3" ht="14.1" customHeight="1" x14ac:dyDescent="0.2">
      <c r="A181" s="1637"/>
      <c r="B181" s="1637"/>
      <c r="C181" s="1435"/>
    </row>
    <row r="182" spans="1:3" ht="14.1" customHeight="1" x14ac:dyDescent="0.2">
      <c r="A182" s="1637"/>
      <c r="B182" s="1637"/>
      <c r="C182" s="1435"/>
    </row>
    <row r="183" spans="1:3" ht="14.1" customHeight="1" x14ac:dyDescent="0.2">
      <c r="A183" s="1637"/>
      <c r="B183" s="1637"/>
      <c r="C183" s="1435"/>
    </row>
    <row r="184" spans="1:3" ht="14.1" customHeight="1" x14ac:dyDescent="0.2">
      <c r="A184" s="1637"/>
      <c r="B184" s="1637"/>
      <c r="C184" s="1435"/>
    </row>
    <row r="185" spans="1:3" ht="14.1" customHeight="1" x14ac:dyDescent="0.2">
      <c r="A185" s="1637"/>
      <c r="B185" s="1637"/>
      <c r="C185" s="1435"/>
    </row>
    <row r="186" spans="1:3" ht="14.1" customHeight="1" x14ac:dyDescent="0.2">
      <c r="A186" s="1637"/>
      <c r="B186" s="1637"/>
      <c r="C186" s="1435"/>
    </row>
    <row r="187" spans="1:3" ht="14.1" customHeight="1" x14ac:dyDescent="0.2">
      <c r="A187" s="1637"/>
      <c r="B187" s="1637"/>
      <c r="C187" s="1435"/>
    </row>
    <row r="188" spans="1:3" ht="14.1" customHeight="1" x14ac:dyDescent="0.2">
      <c r="A188" s="1637"/>
      <c r="B188" s="1637"/>
      <c r="C188" s="1435"/>
    </row>
    <row r="189" spans="1:3" ht="14.1" customHeight="1" x14ac:dyDescent="0.2">
      <c r="A189" s="1637"/>
      <c r="B189" s="1637"/>
      <c r="C189" s="1435"/>
    </row>
    <row r="190" spans="1:3" ht="14.1" customHeight="1" x14ac:dyDescent="0.2">
      <c r="A190" s="1637"/>
      <c r="B190" s="1637"/>
      <c r="C190" s="1435"/>
    </row>
    <row r="191" spans="1:3" ht="14.1" customHeight="1" x14ac:dyDescent="0.2">
      <c r="A191" s="1637"/>
      <c r="B191" s="1637"/>
      <c r="C191" s="1435"/>
    </row>
    <row r="192" spans="1:3" ht="14.1" customHeight="1" x14ac:dyDescent="0.2">
      <c r="A192" s="1637"/>
      <c r="B192" s="1637"/>
      <c r="C192" s="1435"/>
    </row>
    <row r="193" spans="1:3" ht="14.1" customHeight="1" x14ac:dyDescent="0.2">
      <c r="A193" s="1637"/>
      <c r="B193" s="1637"/>
      <c r="C193" s="1435"/>
    </row>
    <row r="194" spans="1:3" ht="14.1" customHeight="1" x14ac:dyDescent="0.2">
      <c r="A194" s="1637"/>
      <c r="B194" s="1637"/>
      <c r="C194" s="1435"/>
    </row>
    <row r="195" spans="1:3" ht="14.1" customHeight="1" x14ac:dyDescent="0.2">
      <c r="A195" s="1637"/>
      <c r="B195" s="1637"/>
      <c r="C195" s="1435"/>
    </row>
    <row r="196" spans="1:3" ht="14.1" customHeight="1" x14ac:dyDescent="0.2">
      <c r="A196" s="1637"/>
      <c r="B196" s="1637"/>
      <c r="C196" s="1435"/>
    </row>
    <row r="197" spans="1:3" ht="14.1" customHeight="1" x14ac:dyDescent="0.2">
      <c r="A197" s="1637"/>
      <c r="B197" s="1637"/>
      <c r="C197" s="1435"/>
    </row>
    <row r="198" spans="1:3" ht="14.1" customHeight="1" x14ac:dyDescent="0.2">
      <c r="A198" s="1637"/>
      <c r="B198" s="1637"/>
      <c r="C198" s="1435"/>
    </row>
    <row r="199" spans="1:3" ht="14.1" customHeight="1" x14ac:dyDescent="0.2">
      <c r="A199" s="1637"/>
      <c r="B199" s="1637"/>
      <c r="C199" s="1435"/>
    </row>
    <row r="200" spans="1:3" ht="14.1" customHeight="1" x14ac:dyDescent="0.2">
      <c r="A200" s="1637"/>
      <c r="B200" s="1637"/>
      <c r="C200" s="1435"/>
    </row>
    <row r="201" spans="1:3" ht="14.1" customHeight="1" x14ac:dyDescent="0.2">
      <c r="A201" s="1637"/>
      <c r="B201" s="1637"/>
      <c r="C201" s="1435"/>
    </row>
    <row r="202" spans="1:3" ht="14.1" customHeight="1" x14ac:dyDescent="0.2">
      <c r="A202" s="1637"/>
      <c r="B202" s="1637"/>
      <c r="C202" s="1435"/>
    </row>
    <row r="203" spans="1:3" ht="14.1" customHeight="1" x14ac:dyDescent="0.2">
      <c r="A203" s="1637"/>
      <c r="B203" s="1637"/>
      <c r="C203" s="1435"/>
    </row>
    <row r="204" spans="1:3" ht="14.1" customHeight="1" x14ac:dyDescent="0.2">
      <c r="A204" s="1637"/>
      <c r="B204" s="1637"/>
      <c r="C204" s="1435"/>
    </row>
    <row r="205" spans="1:3" ht="14.1" customHeight="1" x14ac:dyDescent="0.2">
      <c r="A205" s="1637"/>
      <c r="B205" s="1637"/>
      <c r="C205" s="1435"/>
    </row>
    <row r="206" spans="1:3" ht="14.1" customHeight="1" x14ac:dyDescent="0.2">
      <c r="A206" s="1637"/>
      <c r="B206" s="1637"/>
      <c r="C206" s="1435"/>
    </row>
    <row r="207" spans="1:3" ht="14.1" customHeight="1" x14ac:dyDescent="0.2">
      <c r="A207" s="1637"/>
      <c r="B207" s="1637"/>
      <c r="C207" s="1435"/>
    </row>
    <row r="208" spans="1:3" ht="14.1" customHeight="1" x14ac:dyDescent="0.2">
      <c r="A208" s="1637"/>
      <c r="B208" s="1637"/>
      <c r="C208" s="1435"/>
    </row>
    <row r="209" spans="1:3" ht="14.1" customHeight="1" x14ac:dyDescent="0.2">
      <c r="A209" s="1637"/>
      <c r="B209" s="1637"/>
      <c r="C209" s="1435"/>
    </row>
    <row r="210" spans="1:3" ht="14.1" customHeight="1" x14ac:dyDescent="0.2">
      <c r="A210" s="1637"/>
      <c r="B210" s="1637"/>
      <c r="C210" s="1435"/>
    </row>
    <row r="211" spans="1:3" ht="14.1" customHeight="1" x14ac:dyDescent="0.2">
      <c r="A211" s="1637"/>
      <c r="B211" s="1637"/>
      <c r="C211" s="1435"/>
    </row>
    <row r="212" spans="1:3" ht="14.1" customHeight="1" x14ac:dyDescent="0.2">
      <c r="A212" s="1637"/>
      <c r="B212" s="1637"/>
      <c r="C212" s="1435"/>
    </row>
    <row r="213" spans="1:3" ht="14.1" customHeight="1" x14ac:dyDescent="0.2">
      <c r="A213" s="1637"/>
      <c r="B213" s="1637"/>
      <c r="C213" s="1435"/>
    </row>
    <row r="214" spans="1:3" ht="14.1" customHeight="1" x14ac:dyDescent="0.2">
      <c r="A214" s="1637"/>
      <c r="B214" s="1637"/>
      <c r="C214" s="1435"/>
    </row>
    <row r="215" spans="1:3" ht="14.1" customHeight="1" x14ac:dyDescent="0.2">
      <c r="A215" s="1637"/>
      <c r="B215" s="1637"/>
      <c r="C215" s="1435"/>
    </row>
    <row r="216" spans="1:3" ht="14.1" customHeight="1" x14ac:dyDescent="0.2">
      <c r="A216" s="1637"/>
      <c r="B216" s="1637"/>
      <c r="C216" s="1435"/>
    </row>
    <row r="217" spans="1:3" ht="14.1" customHeight="1" x14ac:dyDescent="0.2">
      <c r="A217" s="1637"/>
      <c r="B217" s="1637"/>
      <c r="C217" s="1435"/>
    </row>
    <row r="218" spans="1:3" ht="14.1" customHeight="1" x14ac:dyDescent="0.2">
      <c r="A218" s="1637"/>
      <c r="B218" s="1637"/>
      <c r="C218" s="1435"/>
    </row>
    <row r="219" spans="1:3" ht="14.1" customHeight="1" x14ac:dyDescent="0.2">
      <c r="A219" s="1637"/>
      <c r="B219" s="1637"/>
      <c r="C219" s="1435"/>
    </row>
    <row r="220" spans="1:3" ht="14.1" customHeight="1" x14ac:dyDescent="0.2">
      <c r="A220" s="1637"/>
      <c r="B220" s="1637"/>
      <c r="C220" s="1435"/>
    </row>
    <row r="221" spans="1:3" ht="14.1" customHeight="1" x14ac:dyDescent="0.2">
      <c r="A221" s="1637"/>
      <c r="B221" s="1637"/>
      <c r="C221" s="1435"/>
    </row>
    <row r="222" spans="1:3" ht="14.1" customHeight="1" x14ac:dyDescent="0.2">
      <c r="A222" s="1637"/>
      <c r="B222" s="1637"/>
      <c r="C222" s="1435"/>
    </row>
    <row r="223" spans="1:3" ht="14.1" customHeight="1" x14ac:dyDescent="0.2">
      <c r="A223" s="1637"/>
      <c r="B223" s="1637"/>
      <c r="C223" s="1435"/>
    </row>
    <row r="224" spans="1:3" ht="14.1" customHeight="1" x14ac:dyDescent="0.2">
      <c r="A224" s="1637"/>
      <c r="B224" s="1637"/>
      <c r="C224" s="1435"/>
    </row>
    <row r="225" spans="1:3" ht="14.1" customHeight="1" x14ac:dyDescent="0.2">
      <c r="A225" s="1637"/>
      <c r="B225" s="1637"/>
      <c r="C225" s="1435"/>
    </row>
    <row r="226" spans="1:3" ht="14.1" customHeight="1" x14ac:dyDescent="0.2">
      <c r="A226" s="1637"/>
      <c r="B226" s="1637"/>
      <c r="C226" s="1435"/>
    </row>
    <row r="227" spans="1:3" ht="14.1" customHeight="1" x14ac:dyDescent="0.2">
      <c r="A227" s="1637"/>
      <c r="B227" s="1637"/>
      <c r="C227" s="1435"/>
    </row>
    <row r="228" spans="1:3" ht="14.1" customHeight="1" x14ac:dyDescent="0.2">
      <c r="A228" s="1637"/>
      <c r="B228" s="1637"/>
      <c r="C228" s="1435"/>
    </row>
    <row r="229" spans="1:3" ht="14.1" customHeight="1" x14ac:dyDescent="0.2">
      <c r="A229" s="1637"/>
      <c r="B229" s="1637"/>
      <c r="C229" s="1435"/>
    </row>
    <row r="230" spans="1:3" ht="14.1" customHeight="1" x14ac:dyDescent="0.2">
      <c r="A230" s="1637"/>
      <c r="B230" s="1637"/>
      <c r="C230" s="1435"/>
    </row>
    <row r="231" spans="1:3" ht="14.1" customHeight="1" x14ac:dyDescent="0.2">
      <c r="A231" s="1637"/>
      <c r="B231" s="1637"/>
      <c r="C231" s="1435"/>
    </row>
    <row r="232" spans="1:3" ht="14.1" customHeight="1" x14ac:dyDescent="0.2">
      <c r="A232" s="1637"/>
      <c r="B232" s="1637"/>
      <c r="C232" s="1435"/>
    </row>
    <row r="233" spans="1:3" ht="14.1" customHeight="1" x14ac:dyDescent="0.2">
      <c r="A233" s="1637"/>
      <c r="B233" s="1637"/>
      <c r="C233" s="1435"/>
    </row>
    <row r="234" spans="1:3" ht="14.1" customHeight="1" x14ac:dyDescent="0.2">
      <c r="A234" s="1637"/>
      <c r="B234" s="1637"/>
      <c r="C234" s="1435"/>
    </row>
    <row r="235" spans="1:3" ht="14.1" customHeight="1" x14ac:dyDescent="0.2">
      <c r="A235" s="1637"/>
      <c r="B235" s="1637"/>
      <c r="C235" s="1435"/>
    </row>
    <row r="236" spans="1:3" ht="14.1" customHeight="1" x14ac:dyDescent="0.2">
      <c r="A236" s="1637"/>
      <c r="B236" s="1637"/>
      <c r="C236" s="1435"/>
    </row>
    <row r="237" spans="1:3" ht="14.1" customHeight="1" x14ac:dyDescent="0.2">
      <c r="A237" s="1637"/>
      <c r="B237" s="1637"/>
      <c r="C237" s="1435"/>
    </row>
    <row r="238" spans="1:3" ht="14.1" customHeight="1" x14ac:dyDescent="0.2">
      <c r="A238" s="1637"/>
      <c r="B238" s="1637"/>
      <c r="C238" s="1435"/>
    </row>
    <row r="239" spans="1:3" ht="14.1" customHeight="1" x14ac:dyDescent="0.2">
      <c r="A239" s="1637"/>
      <c r="B239" s="1637"/>
      <c r="C239" s="1435"/>
    </row>
    <row r="240" spans="1:3" ht="14.1" customHeight="1" x14ac:dyDescent="0.2">
      <c r="A240" s="1637"/>
      <c r="B240" s="1637"/>
      <c r="C240" s="1435"/>
    </row>
    <row r="241" spans="1:3" ht="14.1" customHeight="1" x14ac:dyDescent="0.2">
      <c r="A241" s="1637"/>
      <c r="B241" s="1637"/>
      <c r="C241" s="1435"/>
    </row>
    <row r="242" spans="1:3" ht="14.1" customHeight="1" x14ac:dyDescent="0.2">
      <c r="A242" s="1637"/>
      <c r="B242" s="1637"/>
      <c r="C242" s="1435"/>
    </row>
    <row r="243" spans="1:3" ht="14.1" customHeight="1" x14ac:dyDescent="0.2">
      <c r="A243" s="1637"/>
      <c r="B243" s="1637"/>
      <c r="C243" s="1435"/>
    </row>
    <row r="244" spans="1:3" ht="14.1" customHeight="1" x14ac:dyDescent="0.2">
      <c r="A244" s="1637"/>
      <c r="B244" s="1637"/>
      <c r="C244" s="1435"/>
    </row>
    <row r="245" spans="1:3" ht="14.1" customHeight="1" x14ac:dyDescent="0.2">
      <c r="A245" s="1637"/>
      <c r="B245" s="1637"/>
      <c r="C245" s="1435"/>
    </row>
    <row r="246" spans="1:3" ht="14.1" customHeight="1" x14ac:dyDescent="0.2">
      <c r="A246" s="1637"/>
      <c r="B246" s="1637"/>
      <c r="C246" s="1435"/>
    </row>
    <row r="247" spans="1:3" ht="14.1" customHeight="1" x14ac:dyDescent="0.2">
      <c r="A247" s="1637"/>
      <c r="B247" s="1637"/>
      <c r="C247" s="1435"/>
    </row>
    <row r="248" spans="1:3" ht="14.1" customHeight="1" x14ac:dyDescent="0.2">
      <c r="A248" s="1637"/>
      <c r="B248" s="1637"/>
      <c r="C248" s="1435"/>
    </row>
    <row r="249" spans="1:3" ht="14.1" customHeight="1" x14ac:dyDescent="0.2">
      <c r="A249" s="1637"/>
      <c r="B249" s="1637"/>
      <c r="C249" s="1435"/>
    </row>
    <row r="250" spans="1:3" ht="14.1" customHeight="1" x14ac:dyDescent="0.2">
      <c r="A250" s="1637"/>
      <c r="B250" s="1637"/>
      <c r="C250" s="1435"/>
    </row>
    <row r="251" spans="1:3" ht="14.1" customHeight="1" x14ac:dyDescent="0.2">
      <c r="A251" s="1637"/>
      <c r="B251" s="1637"/>
      <c r="C251" s="1435"/>
    </row>
    <row r="252" spans="1:3" ht="14.1" customHeight="1" x14ac:dyDescent="0.2">
      <c r="A252" s="1637"/>
      <c r="B252" s="1637"/>
      <c r="C252" s="1435"/>
    </row>
    <row r="253" spans="1:3" ht="14.1" customHeight="1" x14ac:dyDescent="0.2">
      <c r="A253" s="1637"/>
      <c r="B253" s="1637"/>
      <c r="C253" s="1435"/>
    </row>
    <row r="254" spans="1:3" ht="14.1" customHeight="1" x14ac:dyDescent="0.2">
      <c r="A254" s="1637"/>
      <c r="B254" s="1637"/>
      <c r="C254" s="1435"/>
    </row>
    <row r="255" spans="1:3" ht="14.1" customHeight="1" x14ac:dyDescent="0.2">
      <c r="A255" s="1637"/>
      <c r="B255" s="1637"/>
      <c r="C255" s="1435"/>
    </row>
    <row r="256" spans="1:3" ht="14.1" customHeight="1" x14ac:dyDescent="0.2">
      <c r="A256" s="1637"/>
      <c r="B256" s="1637"/>
      <c r="C256" s="1435"/>
    </row>
    <row r="257" spans="1:3" ht="14.1" customHeight="1" x14ac:dyDescent="0.2">
      <c r="A257" s="1637"/>
      <c r="B257" s="1637"/>
      <c r="C257" s="1435"/>
    </row>
    <row r="258" spans="1:3" ht="14.1" customHeight="1" x14ac:dyDescent="0.2">
      <c r="A258" s="1637"/>
      <c r="B258" s="1637"/>
      <c r="C258" s="1435"/>
    </row>
    <row r="259" spans="1:3" ht="14.1" customHeight="1" x14ac:dyDescent="0.2">
      <c r="A259" s="1637"/>
      <c r="B259" s="1637"/>
      <c r="C259" s="1435"/>
    </row>
    <row r="260" spans="1:3" ht="14.1" customHeight="1" x14ac:dyDescent="0.2">
      <c r="A260" s="1637"/>
      <c r="B260" s="1637"/>
      <c r="C260" s="1435"/>
    </row>
    <row r="261" spans="1:3" ht="14.1" customHeight="1" x14ac:dyDescent="0.2">
      <c r="A261" s="1637"/>
      <c r="B261" s="1637"/>
      <c r="C261" s="1435"/>
    </row>
    <row r="262" spans="1:3" ht="14.1" customHeight="1" x14ac:dyDescent="0.2">
      <c r="A262" s="1637"/>
      <c r="B262" s="1637"/>
      <c r="C262" s="1435"/>
    </row>
    <row r="263" spans="1:3" ht="14.1" customHeight="1" x14ac:dyDescent="0.2">
      <c r="A263" s="1637"/>
      <c r="B263" s="1637"/>
      <c r="C263" s="1435"/>
    </row>
    <row r="264" spans="1:3" ht="14.1" customHeight="1" x14ac:dyDescent="0.2">
      <c r="A264" s="1637"/>
      <c r="B264" s="1637"/>
      <c r="C264" s="1435"/>
    </row>
    <row r="265" spans="1:3" ht="14.1" customHeight="1" x14ac:dyDescent="0.2">
      <c r="A265" s="1637"/>
      <c r="B265" s="1637"/>
      <c r="C265" s="1435"/>
    </row>
    <row r="266" spans="1:3" ht="14.1" customHeight="1" x14ac:dyDescent="0.2">
      <c r="A266" s="1637"/>
      <c r="B266" s="1637"/>
      <c r="C266" s="1435"/>
    </row>
    <row r="267" spans="1:3" ht="14.1" customHeight="1" x14ac:dyDescent="0.2">
      <c r="A267" s="1637"/>
      <c r="B267" s="1637"/>
      <c r="C267" s="1435"/>
    </row>
    <row r="268" spans="1:3" ht="14.1" customHeight="1" x14ac:dyDescent="0.2">
      <c r="A268" s="1637"/>
      <c r="B268" s="1637"/>
      <c r="C268" s="1435"/>
    </row>
    <row r="269" spans="1:3" ht="14.1" customHeight="1" x14ac:dyDescent="0.2">
      <c r="A269" s="1637"/>
      <c r="B269" s="1637"/>
      <c r="C269" s="1435"/>
    </row>
    <row r="270" spans="1:3" ht="14.1" customHeight="1" x14ac:dyDescent="0.2">
      <c r="A270" s="1637"/>
      <c r="B270" s="1637"/>
      <c r="C270" s="1435"/>
    </row>
    <row r="271" spans="1:3" ht="14.1" customHeight="1" x14ac:dyDescent="0.2">
      <c r="A271" s="1637"/>
      <c r="B271" s="1637"/>
      <c r="C271" s="1435"/>
    </row>
    <row r="272" spans="1:3" ht="14.1" customHeight="1" x14ac:dyDescent="0.2">
      <c r="A272" s="1637"/>
      <c r="B272" s="1637"/>
      <c r="C272" s="1435"/>
    </row>
    <row r="273" spans="1:3" ht="14.1" customHeight="1" x14ac:dyDescent="0.2">
      <c r="A273" s="1637"/>
      <c r="B273" s="1637"/>
      <c r="C273" s="1435"/>
    </row>
    <row r="274" spans="1:3" ht="14.1" customHeight="1" x14ac:dyDescent="0.2">
      <c r="A274" s="1637"/>
      <c r="B274" s="1637"/>
      <c r="C274" s="1435"/>
    </row>
    <row r="275" spans="1:3" ht="14.1" customHeight="1" x14ac:dyDescent="0.2">
      <c r="A275" s="1637"/>
      <c r="B275" s="1637"/>
      <c r="C275" s="1435"/>
    </row>
    <row r="276" spans="1:3" ht="14.1" customHeight="1" x14ac:dyDescent="0.2">
      <c r="A276" s="1637"/>
      <c r="B276" s="1637"/>
      <c r="C276" s="1435"/>
    </row>
    <row r="277" spans="1:3" ht="14.1" customHeight="1" x14ac:dyDescent="0.2">
      <c r="A277" s="1637"/>
      <c r="B277" s="1637"/>
      <c r="C277" s="1435"/>
    </row>
    <row r="278" spans="1:3" ht="14.1" customHeight="1" x14ac:dyDescent="0.2">
      <c r="A278" s="1637"/>
      <c r="B278" s="1637"/>
      <c r="C278" s="1435"/>
    </row>
    <row r="279" spans="1:3" ht="14.1" customHeight="1" x14ac:dyDescent="0.2">
      <c r="A279" s="1637"/>
      <c r="B279" s="1637"/>
      <c r="C279" s="1435"/>
    </row>
    <row r="280" spans="1:3" ht="14.1" customHeight="1" x14ac:dyDescent="0.2">
      <c r="A280" s="1637"/>
      <c r="B280" s="1637"/>
      <c r="C280" s="1435"/>
    </row>
    <row r="281" spans="1:3" ht="14.1" customHeight="1" x14ac:dyDescent="0.2">
      <c r="A281" s="1637"/>
      <c r="B281" s="1637"/>
      <c r="C281" s="1435"/>
    </row>
    <row r="282" spans="1:3" ht="14.1" customHeight="1" x14ac:dyDescent="0.2">
      <c r="A282" s="1637"/>
      <c r="B282" s="1637"/>
      <c r="C282" s="1435"/>
    </row>
    <row r="283" spans="1:3" ht="14.1" customHeight="1" x14ac:dyDescent="0.2">
      <c r="A283" s="1637"/>
      <c r="B283" s="1637"/>
      <c r="C283" s="1435"/>
    </row>
    <row r="284" spans="1:3" ht="14.1" customHeight="1" x14ac:dyDescent="0.2">
      <c r="A284" s="1637"/>
      <c r="B284" s="1637"/>
      <c r="C284" s="1435"/>
    </row>
    <row r="285" spans="1:3" ht="14.1" customHeight="1" x14ac:dyDescent="0.2">
      <c r="A285" s="1637"/>
      <c r="B285" s="1637"/>
      <c r="C285" s="1435"/>
    </row>
    <row r="286" spans="1:3" ht="14.1" customHeight="1" x14ac:dyDescent="0.2">
      <c r="A286" s="1637"/>
      <c r="B286" s="1637"/>
      <c r="C286" s="1435"/>
    </row>
    <row r="287" spans="1:3" ht="14.1" customHeight="1" x14ac:dyDescent="0.2">
      <c r="A287" s="1637"/>
      <c r="B287" s="1637"/>
      <c r="C287" s="1435"/>
    </row>
    <row r="288" spans="1:3" ht="14.1" customHeight="1" x14ac:dyDescent="0.2">
      <c r="A288" s="1637"/>
      <c r="B288" s="1637"/>
      <c r="C288" s="1435"/>
    </row>
    <row r="289" spans="1:3" ht="14.1" customHeight="1" x14ac:dyDescent="0.2">
      <c r="A289" s="1637"/>
      <c r="B289" s="1637"/>
      <c r="C289" s="1435"/>
    </row>
    <row r="290" spans="1:3" ht="14.1" customHeight="1" x14ac:dyDescent="0.2">
      <c r="A290" s="1637"/>
      <c r="B290" s="1637"/>
      <c r="C290" s="1435"/>
    </row>
    <row r="291" spans="1:3" ht="14.1" customHeight="1" x14ac:dyDescent="0.2">
      <c r="A291" s="1637"/>
      <c r="B291" s="1637"/>
      <c r="C291" s="1435"/>
    </row>
    <row r="292" spans="1:3" ht="14.1" customHeight="1" x14ac:dyDescent="0.2">
      <c r="A292" s="1637"/>
      <c r="B292" s="1637"/>
      <c r="C292" s="1435"/>
    </row>
    <row r="293" spans="1:3" ht="14.1" customHeight="1" x14ac:dyDescent="0.2">
      <c r="A293" s="1637"/>
      <c r="B293" s="1637"/>
      <c r="C293" s="1435"/>
    </row>
    <row r="294" spans="1:3" ht="14.1" customHeight="1" x14ac:dyDescent="0.2">
      <c r="A294" s="1637"/>
      <c r="B294" s="1637"/>
      <c r="C294" s="1435"/>
    </row>
    <row r="295" spans="1:3" ht="14.1" customHeight="1" x14ac:dyDescent="0.2">
      <c r="A295" s="1637"/>
      <c r="B295" s="1637"/>
      <c r="C295" s="1435"/>
    </row>
    <row r="296" spans="1:3" ht="14.1" customHeight="1" x14ac:dyDescent="0.2">
      <c r="A296" s="1637"/>
      <c r="B296" s="1637"/>
      <c r="C296" s="1435"/>
    </row>
    <row r="297" spans="1:3" ht="14.1" customHeight="1" x14ac:dyDescent="0.2">
      <c r="A297" s="1637"/>
      <c r="B297" s="1637"/>
      <c r="C297" s="1435"/>
    </row>
    <row r="298" spans="1:3" ht="14.1" customHeight="1" x14ac:dyDescent="0.2">
      <c r="A298" s="1637"/>
      <c r="B298" s="1637"/>
      <c r="C298" s="1435"/>
    </row>
    <row r="299" spans="1:3" ht="14.1" customHeight="1" x14ac:dyDescent="0.2">
      <c r="A299" s="1637"/>
      <c r="B299" s="1637"/>
      <c r="C299" s="1435"/>
    </row>
    <row r="300" spans="1:3" ht="14.1" customHeight="1" x14ac:dyDescent="0.2">
      <c r="A300" s="1637"/>
      <c r="B300" s="1637"/>
      <c r="C300" s="1435"/>
    </row>
    <row r="301" spans="1:3" ht="14.1" customHeight="1" x14ac:dyDescent="0.2">
      <c r="A301" s="1637"/>
      <c r="B301" s="1637"/>
      <c r="C301" s="1435"/>
    </row>
    <row r="302" spans="1:3" ht="14.1" customHeight="1" x14ac:dyDescent="0.2">
      <c r="A302" s="1637"/>
      <c r="B302" s="1637"/>
      <c r="C302" s="1435"/>
    </row>
    <row r="303" spans="1:3" ht="14.1" customHeight="1" x14ac:dyDescent="0.2">
      <c r="A303" s="1637"/>
      <c r="B303" s="1637"/>
      <c r="C303" s="1435"/>
    </row>
    <row r="304" spans="1:3" ht="14.1" customHeight="1" x14ac:dyDescent="0.2">
      <c r="A304" s="1637"/>
      <c r="B304" s="1637"/>
      <c r="C304" s="1435"/>
    </row>
    <row r="305" spans="1:3" ht="14.1" customHeight="1" x14ac:dyDescent="0.2">
      <c r="A305" s="1637"/>
      <c r="B305" s="1637"/>
      <c r="C305" s="1435"/>
    </row>
    <row r="306" spans="1:3" ht="14.1" customHeight="1" x14ac:dyDescent="0.2">
      <c r="A306" s="1637"/>
      <c r="B306" s="1637"/>
      <c r="C306" s="1435"/>
    </row>
    <row r="307" spans="1:3" ht="14.1" customHeight="1" x14ac:dyDescent="0.2">
      <c r="A307" s="1637"/>
      <c r="B307" s="1637"/>
      <c r="C307" s="1435"/>
    </row>
    <row r="308" spans="1:3" ht="14.1" customHeight="1" x14ac:dyDescent="0.2">
      <c r="A308" s="1637"/>
      <c r="B308" s="1637"/>
      <c r="C308" s="1435"/>
    </row>
    <row r="309" spans="1:3" ht="14.1" customHeight="1" x14ac:dyDescent="0.2">
      <c r="A309" s="1637"/>
      <c r="B309" s="1637"/>
      <c r="C309" s="1435"/>
    </row>
    <row r="310" spans="1:3" ht="14.1" customHeight="1" x14ac:dyDescent="0.2">
      <c r="A310" s="1637"/>
      <c r="B310" s="1637"/>
      <c r="C310" s="1435"/>
    </row>
    <row r="311" spans="1:3" ht="14.1" customHeight="1" x14ac:dyDescent="0.2">
      <c r="A311" s="1637"/>
      <c r="B311" s="1637"/>
      <c r="C311" s="1435"/>
    </row>
    <row r="312" spans="1:3" ht="14.1" customHeight="1" x14ac:dyDescent="0.2">
      <c r="A312" s="1637"/>
      <c r="B312" s="1637"/>
      <c r="C312" s="1435"/>
    </row>
    <row r="313" spans="1:3" ht="14.1" customHeight="1" x14ac:dyDescent="0.2">
      <c r="A313" s="1637"/>
      <c r="B313" s="1637"/>
      <c r="C313" s="1435"/>
    </row>
    <row r="314" spans="1:3" ht="14.1" customHeight="1" x14ac:dyDescent="0.2">
      <c r="A314" s="1637"/>
      <c r="B314" s="1637"/>
      <c r="C314" s="1435"/>
    </row>
    <row r="315" spans="1:3" ht="14.1" customHeight="1" x14ac:dyDescent="0.2">
      <c r="A315" s="1637"/>
      <c r="B315" s="1637"/>
      <c r="C315" s="1435"/>
    </row>
    <row r="316" spans="1:3" ht="14.1" customHeight="1" x14ac:dyDescent="0.2">
      <c r="A316" s="1637"/>
      <c r="B316" s="1637"/>
      <c r="C316" s="1435"/>
    </row>
    <row r="317" spans="1:3" ht="14.1" customHeight="1" x14ac:dyDescent="0.2">
      <c r="A317" s="1637"/>
      <c r="B317" s="1637"/>
      <c r="C317" s="1435"/>
    </row>
    <row r="318" spans="1:3" ht="14.1" customHeight="1" x14ac:dyDescent="0.2">
      <c r="A318" s="1637"/>
      <c r="B318" s="1637"/>
      <c r="C318" s="1435"/>
    </row>
    <row r="319" spans="1:3" ht="14.1" customHeight="1" x14ac:dyDescent="0.2">
      <c r="A319" s="1637"/>
      <c r="B319" s="1637"/>
      <c r="C319" s="1435"/>
    </row>
    <row r="320" spans="1:3" ht="14.1" customHeight="1" x14ac:dyDescent="0.2">
      <c r="A320" s="1637"/>
      <c r="B320" s="1637"/>
      <c r="C320" s="1435"/>
    </row>
    <row r="321" spans="1:3" ht="14.1" customHeight="1" x14ac:dyDescent="0.2">
      <c r="A321" s="1637"/>
      <c r="B321" s="1637"/>
      <c r="C321" s="1435"/>
    </row>
    <row r="322" spans="1:3" ht="14.1" customHeight="1" x14ac:dyDescent="0.2">
      <c r="A322" s="1637"/>
      <c r="B322" s="1637"/>
      <c r="C322" s="1435"/>
    </row>
    <row r="323" spans="1:3" ht="14.1" customHeight="1" x14ac:dyDescent="0.2">
      <c r="A323" s="1637"/>
      <c r="B323" s="1637"/>
      <c r="C323" s="1435"/>
    </row>
    <row r="324" spans="1:3" ht="14.1" customHeight="1" x14ac:dyDescent="0.2">
      <c r="A324" s="1637"/>
      <c r="B324" s="1637"/>
      <c r="C324" s="1435"/>
    </row>
    <row r="325" spans="1:3" ht="14.1" customHeight="1" x14ac:dyDescent="0.2">
      <c r="A325" s="1637"/>
      <c r="B325" s="1637"/>
      <c r="C325" s="1435"/>
    </row>
    <row r="326" spans="1:3" ht="14.1" customHeight="1" x14ac:dyDescent="0.2">
      <c r="A326" s="1637"/>
      <c r="B326" s="1637"/>
      <c r="C326" s="1435"/>
    </row>
    <row r="327" spans="1:3" ht="14.1" customHeight="1" x14ac:dyDescent="0.2">
      <c r="A327" s="1637"/>
      <c r="B327" s="1637"/>
      <c r="C327" s="1435"/>
    </row>
    <row r="328" spans="1:3" ht="14.1" customHeight="1" x14ac:dyDescent="0.2">
      <c r="A328" s="1637"/>
      <c r="B328" s="1637"/>
      <c r="C328" s="1435"/>
    </row>
    <row r="329" spans="1:3" ht="14.1" customHeight="1" x14ac:dyDescent="0.2">
      <c r="A329" s="1637"/>
      <c r="B329" s="1637"/>
      <c r="C329" s="1435"/>
    </row>
    <row r="330" spans="1:3" ht="14.1" customHeight="1" x14ac:dyDescent="0.2">
      <c r="A330" s="1637"/>
      <c r="B330" s="1637"/>
      <c r="C330" s="1435"/>
    </row>
    <row r="331" spans="1:3" ht="14.1" customHeight="1" x14ac:dyDescent="0.2">
      <c r="A331" s="1637"/>
      <c r="B331" s="1637"/>
      <c r="C331" s="1435"/>
    </row>
    <row r="332" spans="1:3" ht="14.1" customHeight="1" x14ac:dyDescent="0.2">
      <c r="A332" s="1637"/>
      <c r="B332" s="1637"/>
      <c r="C332" s="1435"/>
    </row>
    <row r="333" spans="1:3" ht="14.1" customHeight="1" x14ac:dyDescent="0.2">
      <c r="A333" s="1637"/>
      <c r="B333" s="1637"/>
      <c r="C333" s="1435"/>
    </row>
    <row r="334" spans="1:3" ht="14.1" customHeight="1" x14ac:dyDescent="0.2">
      <c r="A334" s="1637"/>
      <c r="B334" s="1637"/>
      <c r="C334" s="1435"/>
    </row>
    <row r="335" spans="1:3" ht="14.1" customHeight="1" x14ac:dyDescent="0.2">
      <c r="A335" s="1637"/>
      <c r="B335" s="1637"/>
      <c r="C335" s="1435"/>
    </row>
    <row r="336" spans="1:3" ht="14.1" customHeight="1" x14ac:dyDescent="0.2">
      <c r="A336" s="1637"/>
      <c r="B336" s="1637"/>
      <c r="C336" s="1435"/>
    </row>
    <row r="337" spans="1:3" ht="14.1" customHeight="1" x14ac:dyDescent="0.2">
      <c r="A337" s="1637"/>
      <c r="B337" s="1637"/>
      <c r="C337" s="1435"/>
    </row>
    <row r="338" spans="1:3" ht="14.1" customHeight="1" x14ac:dyDescent="0.2">
      <c r="A338" s="1637"/>
      <c r="B338" s="1637"/>
      <c r="C338" s="1435"/>
    </row>
    <row r="339" spans="1:3" ht="14.1" customHeight="1" x14ac:dyDescent="0.2">
      <c r="A339" s="1637"/>
      <c r="B339" s="1637"/>
      <c r="C339" s="1435"/>
    </row>
    <row r="340" spans="1:3" ht="14.1" customHeight="1" x14ac:dyDescent="0.2">
      <c r="A340" s="1637"/>
      <c r="B340" s="1637"/>
      <c r="C340" s="1435"/>
    </row>
    <row r="341" spans="1:3" ht="14.1" customHeight="1" x14ac:dyDescent="0.2">
      <c r="A341" s="1637"/>
      <c r="B341" s="1637"/>
      <c r="C341" s="1435"/>
    </row>
    <row r="342" spans="1:3" ht="14.1" customHeight="1" x14ac:dyDescent="0.2">
      <c r="A342" s="1637"/>
      <c r="B342" s="1637"/>
      <c r="C342" s="1435"/>
    </row>
    <row r="343" spans="1:3" ht="14.1" customHeight="1" x14ac:dyDescent="0.2">
      <c r="A343" s="1637"/>
      <c r="B343" s="1637"/>
      <c r="C343" s="1435"/>
    </row>
    <row r="344" spans="1:3" ht="14.1" customHeight="1" x14ac:dyDescent="0.2">
      <c r="A344" s="1637"/>
      <c r="B344" s="1637"/>
      <c r="C344" s="1435"/>
    </row>
    <row r="345" spans="1:3" ht="14.1" customHeight="1" x14ac:dyDescent="0.2">
      <c r="A345" s="1637"/>
      <c r="B345" s="1637"/>
      <c r="C345" s="1435"/>
    </row>
    <row r="346" spans="1:3" ht="14.1" customHeight="1" x14ac:dyDescent="0.2">
      <c r="A346" s="1637"/>
      <c r="B346" s="1637"/>
      <c r="C346" s="1435"/>
    </row>
    <row r="347" spans="1:3" ht="14.1" customHeight="1" x14ac:dyDescent="0.2">
      <c r="A347" s="1637"/>
      <c r="B347" s="1637"/>
      <c r="C347" s="1435"/>
    </row>
    <row r="348" spans="1:3" ht="14.1" customHeight="1" x14ac:dyDescent="0.2">
      <c r="A348" s="1637"/>
      <c r="B348" s="1637"/>
      <c r="C348" s="1435"/>
    </row>
    <row r="349" spans="1:3" ht="14.1" customHeight="1" x14ac:dyDescent="0.2">
      <c r="A349" s="1637"/>
      <c r="B349" s="1637"/>
      <c r="C349" s="1435"/>
    </row>
    <row r="350" spans="1:3" ht="14.1" customHeight="1" x14ac:dyDescent="0.2">
      <c r="A350" s="1637"/>
      <c r="B350" s="1637"/>
      <c r="C350" s="1435"/>
    </row>
    <row r="351" spans="1:3" ht="14.1" customHeight="1" x14ac:dyDescent="0.2">
      <c r="A351" s="1637"/>
      <c r="B351" s="1637"/>
      <c r="C351" s="1435"/>
    </row>
    <row r="352" spans="1:3" ht="14.1" customHeight="1" x14ac:dyDescent="0.2">
      <c r="A352" s="1637"/>
      <c r="B352" s="1637"/>
      <c r="C352" s="1435"/>
    </row>
    <row r="353" spans="1:3" ht="14.1" customHeight="1" x14ac:dyDescent="0.2">
      <c r="A353" s="1637"/>
      <c r="B353" s="1637"/>
      <c r="C353" s="1435"/>
    </row>
    <row r="354" spans="1:3" ht="14.1" customHeight="1" x14ac:dyDescent="0.2">
      <c r="A354" s="1637"/>
      <c r="B354" s="1637"/>
      <c r="C354" s="1435"/>
    </row>
    <row r="355" spans="1:3" ht="14.1" customHeight="1" x14ac:dyDescent="0.2">
      <c r="A355" s="1637"/>
      <c r="B355" s="1637"/>
      <c r="C355" s="1435"/>
    </row>
    <row r="356" spans="1:3" ht="14.1" customHeight="1" x14ac:dyDescent="0.2">
      <c r="A356" s="1637"/>
      <c r="B356" s="1637"/>
      <c r="C356" s="1435"/>
    </row>
    <row r="357" spans="1:3" ht="14.1" customHeight="1" x14ac:dyDescent="0.2">
      <c r="A357" s="1637"/>
      <c r="B357" s="1637"/>
      <c r="C357" s="1435"/>
    </row>
    <row r="358" spans="1:3" ht="14.1" customHeight="1" x14ac:dyDescent="0.2">
      <c r="A358" s="1637"/>
      <c r="B358" s="1637"/>
      <c r="C358" s="1435"/>
    </row>
    <row r="359" spans="1:3" ht="14.1" customHeight="1" x14ac:dyDescent="0.2">
      <c r="A359" s="1637"/>
      <c r="B359" s="1637"/>
      <c r="C359" s="1435"/>
    </row>
    <row r="360" spans="1:3" ht="14.1" customHeight="1" x14ac:dyDescent="0.2">
      <c r="A360" s="1637"/>
      <c r="B360" s="1637"/>
      <c r="C360" s="1435"/>
    </row>
    <row r="361" spans="1:3" ht="14.1" customHeight="1" x14ac:dyDescent="0.2">
      <c r="A361" s="1637"/>
      <c r="B361" s="1637"/>
      <c r="C361" s="1435"/>
    </row>
    <row r="362" spans="1:3" ht="14.1" customHeight="1" x14ac:dyDescent="0.2">
      <c r="A362" s="1637"/>
      <c r="B362" s="1637"/>
      <c r="C362" s="1435"/>
    </row>
    <row r="363" spans="1:3" ht="14.1" customHeight="1" x14ac:dyDescent="0.2">
      <c r="A363" s="1637"/>
      <c r="B363" s="1637"/>
      <c r="C363" s="1435"/>
    </row>
    <row r="364" spans="1:3" ht="14.1" customHeight="1" x14ac:dyDescent="0.2">
      <c r="A364" s="1637"/>
      <c r="B364" s="1637"/>
      <c r="C364" s="1435"/>
    </row>
    <row r="365" spans="1:3" ht="14.1" customHeight="1" x14ac:dyDescent="0.2">
      <c r="A365" s="1637"/>
      <c r="B365" s="1637"/>
      <c r="C365" s="1435"/>
    </row>
    <row r="366" spans="1:3" ht="14.1" customHeight="1" x14ac:dyDescent="0.2">
      <c r="A366" s="1637"/>
      <c r="B366" s="1637"/>
      <c r="C366" s="1435"/>
    </row>
    <row r="367" spans="1:3" ht="14.1" customHeight="1" x14ac:dyDescent="0.2">
      <c r="A367" s="1637"/>
      <c r="B367" s="1637"/>
      <c r="C367" s="1435"/>
    </row>
    <row r="368" spans="1:3" ht="14.1" customHeight="1" x14ac:dyDescent="0.2">
      <c r="A368" s="1637"/>
      <c r="B368" s="1637"/>
      <c r="C368" s="1435"/>
    </row>
    <row r="369" spans="1:3" ht="14.1" customHeight="1" x14ac:dyDescent="0.2">
      <c r="A369" s="1637"/>
      <c r="B369" s="1637"/>
      <c r="C369" s="1435"/>
    </row>
    <row r="370" spans="1:3" ht="14.1" customHeight="1" x14ac:dyDescent="0.2">
      <c r="A370" s="1637"/>
      <c r="B370" s="1637"/>
      <c r="C370" s="1435"/>
    </row>
    <row r="371" spans="1:3" ht="14.1" customHeight="1" x14ac:dyDescent="0.2">
      <c r="A371" s="1637"/>
      <c r="B371" s="1637"/>
      <c r="C371" s="1435"/>
    </row>
    <row r="372" spans="1:3" ht="14.1" customHeight="1" x14ac:dyDescent="0.2">
      <c r="A372" s="1637"/>
      <c r="B372" s="1637"/>
      <c r="C372" s="1435"/>
    </row>
    <row r="373" spans="1:3" ht="14.1" customHeight="1" x14ac:dyDescent="0.2">
      <c r="A373" s="1637"/>
      <c r="B373" s="1637"/>
      <c r="C373" s="1435"/>
    </row>
    <row r="374" spans="1:3" ht="14.1" customHeight="1" x14ac:dyDescent="0.2">
      <c r="A374" s="1637"/>
      <c r="B374" s="1637"/>
      <c r="C374" s="1435"/>
    </row>
    <row r="375" spans="1:3" ht="14.1" customHeight="1" x14ac:dyDescent="0.2">
      <c r="A375" s="1637"/>
      <c r="B375" s="1637"/>
      <c r="C375" s="1435"/>
    </row>
    <row r="376" spans="1:3" ht="14.1" customHeight="1" x14ac:dyDescent="0.2">
      <c r="A376" s="1637"/>
      <c r="B376" s="1637"/>
      <c r="C376" s="1435"/>
    </row>
    <row r="377" spans="1:3" ht="14.1" customHeight="1" x14ac:dyDescent="0.2">
      <c r="A377" s="1637"/>
      <c r="B377" s="1637"/>
      <c r="C377" s="1435"/>
    </row>
    <row r="378" spans="1:3" ht="14.1" customHeight="1" x14ac:dyDescent="0.2">
      <c r="A378" s="1637"/>
      <c r="B378" s="1637"/>
      <c r="C378" s="1435"/>
    </row>
    <row r="379" spans="1:3" ht="14.1" customHeight="1" x14ac:dyDescent="0.2">
      <c r="A379" s="1637"/>
      <c r="B379" s="1637"/>
      <c r="C379" s="1435"/>
    </row>
    <row r="380" spans="1:3" ht="14.1" customHeight="1" x14ac:dyDescent="0.2">
      <c r="A380" s="1637"/>
      <c r="B380" s="1637"/>
      <c r="C380" s="1435"/>
    </row>
    <row r="381" spans="1:3" ht="14.1" customHeight="1" x14ac:dyDescent="0.2">
      <c r="A381" s="1637"/>
      <c r="B381" s="1637"/>
      <c r="C381" s="1435"/>
    </row>
    <row r="382" spans="1:3" ht="14.1" customHeight="1" x14ac:dyDescent="0.2">
      <c r="A382" s="1637"/>
      <c r="B382" s="1637"/>
      <c r="C382" s="1435"/>
    </row>
    <row r="383" spans="1:3" ht="14.1" customHeight="1" x14ac:dyDescent="0.2">
      <c r="A383" s="1637"/>
      <c r="B383" s="1637"/>
      <c r="C383" s="1435"/>
    </row>
    <row r="384" spans="1:3" ht="14.1" customHeight="1" x14ac:dyDescent="0.2">
      <c r="A384" s="1637"/>
      <c r="B384" s="1637"/>
      <c r="C384" s="1435"/>
    </row>
    <row r="385" spans="1:3" ht="14.1" customHeight="1" x14ac:dyDescent="0.2">
      <c r="A385" s="1637"/>
      <c r="B385" s="1637"/>
      <c r="C385" s="1435"/>
    </row>
    <row r="386" spans="1:3" ht="14.1" customHeight="1" x14ac:dyDescent="0.2">
      <c r="A386" s="1637"/>
      <c r="B386" s="1637"/>
      <c r="C386" s="1435"/>
    </row>
    <row r="387" spans="1:3" ht="14.1" customHeight="1" x14ac:dyDescent="0.2">
      <c r="A387" s="1637"/>
      <c r="B387" s="1637"/>
      <c r="C387" s="1435"/>
    </row>
    <row r="388" spans="1:3" ht="14.1" customHeight="1" x14ac:dyDescent="0.2">
      <c r="A388" s="1637"/>
      <c r="B388" s="1637"/>
      <c r="C388" s="1435"/>
    </row>
    <row r="389" spans="1:3" ht="14.1" customHeight="1" x14ac:dyDescent="0.2">
      <c r="A389" s="1637"/>
      <c r="B389" s="1637"/>
      <c r="C389" s="1435"/>
    </row>
    <row r="390" spans="1:3" ht="14.1" customHeight="1" x14ac:dyDescent="0.2">
      <c r="A390" s="1637"/>
      <c r="B390" s="1637"/>
      <c r="C390" s="1435"/>
    </row>
    <row r="391" spans="1:3" ht="14.1" customHeight="1" x14ac:dyDescent="0.2">
      <c r="A391" s="1637"/>
      <c r="B391" s="1637"/>
      <c r="C391" s="1435"/>
    </row>
    <row r="392" spans="1:3" ht="14.1" customHeight="1" x14ac:dyDescent="0.2">
      <c r="A392" s="1637"/>
      <c r="B392" s="1637"/>
      <c r="C392" s="1435"/>
    </row>
    <row r="393" spans="1:3" ht="14.1" customHeight="1" x14ac:dyDescent="0.2">
      <c r="A393" s="1637"/>
      <c r="B393" s="1637"/>
      <c r="C393" s="1435"/>
    </row>
    <row r="394" spans="1:3" ht="14.1" customHeight="1" x14ac:dyDescent="0.2">
      <c r="A394" s="1637"/>
      <c r="B394" s="1637"/>
      <c r="C394" s="1435"/>
    </row>
    <row r="395" spans="1:3" ht="14.1" customHeight="1" x14ac:dyDescent="0.2">
      <c r="A395" s="1637"/>
      <c r="B395" s="1637"/>
      <c r="C395" s="1435"/>
    </row>
    <row r="396" spans="1:3" ht="14.1" customHeight="1" x14ac:dyDescent="0.2">
      <c r="A396" s="1637"/>
      <c r="B396" s="1637"/>
      <c r="C396" s="1435"/>
    </row>
    <row r="397" spans="1:3" ht="14.1" customHeight="1" x14ac:dyDescent="0.2">
      <c r="A397" s="1637"/>
      <c r="B397" s="1637"/>
      <c r="C397" s="1435"/>
    </row>
    <row r="398" spans="1:3" ht="14.1" customHeight="1" x14ac:dyDescent="0.2">
      <c r="A398" s="1637"/>
      <c r="B398" s="1637"/>
      <c r="C398" s="1435"/>
    </row>
    <row r="399" spans="1:3" ht="14.1" customHeight="1" x14ac:dyDescent="0.2">
      <c r="A399" s="1637"/>
      <c r="B399" s="1637"/>
      <c r="C399" s="1435"/>
    </row>
    <row r="400" spans="1:3" ht="14.1" customHeight="1" x14ac:dyDescent="0.2">
      <c r="A400" s="1637"/>
      <c r="B400" s="1637"/>
      <c r="C400" s="1435"/>
    </row>
    <row r="401" spans="1:3" ht="14.1" customHeight="1" x14ac:dyDescent="0.2">
      <c r="A401" s="1637"/>
      <c r="B401" s="1637"/>
      <c r="C401" s="1435"/>
    </row>
    <row r="402" spans="1:3" ht="14.1" customHeight="1" x14ac:dyDescent="0.2">
      <c r="A402" s="1637"/>
      <c r="B402" s="1637"/>
      <c r="C402" s="1435"/>
    </row>
    <row r="403" spans="1:3" ht="14.1" customHeight="1" x14ac:dyDescent="0.2">
      <c r="A403" s="1637"/>
      <c r="B403" s="1637"/>
      <c r="C403" s="1435"/>
    </row>
    <row r="404" spans="1:3" ht="14.1" customHeight="1" x14ac:dyDescent="0.2">
      <c r="A404" s="1637"/>
      <c r="B404" s="1637"/>
      <c r="C404" s="1435"/>
    </row>
    <row r="405" spans="1:3" ht="14.1" customHeight="1" x14ac:dyDescent="0.2">
      <c r="A405" s="1637"/>
      <c r="B405" s="1637"/>
      <c r="C405" s="1435"/>
    </row>
    <row r="406" spans="1:3" ht="14.1" customHeight="1" x14ac:dyDescent="0.2">
      <c r="A406" s="1637"/>
      <c r="B406" s="1637"/>
      <c r="C406" s="1435"/>
    </row>
    <row r="407" spans="1:3" ht="14.1" customHeight="1" x14ac:dyDescent="0.2">
      <c r="A407" s="1637"/>
      <c r="B407" s="1637"/>
      <c r="C407" s="1435"/>
    </row>
    <row r="408" spans="1:3" ht="14.1" customHeight="1" x14ac:dyDescent="0.2">
      <c r="A408" s="1637"/>
      <c r="B408" s="1637"/>
      <c r="C408" s="1435"/>
    </row>
    <row r="409" spans="1:3" ht="14.1" customHeight="1" x14ac:dyDescent="0.2">
      <c r="A409" s="1637"/>
      <c r="B409" s="1637"/>
      <c r="C409" s="1435"/>
    </row>
    <row r="410" spans="1:3" ht="14.1" customHeight="1" x14ac:dyDescent="0.2">
      <c r="A410" s="1637"/>
      <c r="B410" s="1637"/>
      <c r="C410" s="1435"/>
    </row>
    <row r="411" spans="1:3" ht="14.1" customHeight="1" x14ac:dyDescent="0.2">
      <c r="A411" s="1637"/>
      <c r="B411" s="1637"/>
      <c r="C411" s="1435"/>
    </row>
    <row r="412" spans="1:3" ht="14.1" customHeight="1" x14ac:dyDescent="0.2">
      <c r="A412" s="1637"/>
      <c r="B412" s="1637"/>
      <c r="C412" s="1435"/>
    </row>
    <row r="413" spans="1:3" ht="14.1" customHeight="1" x14ac:dyDescent="0.2">
      <c r="A413" s="1637"/>
      <c r="B413" s="1637"/>
      <c r="C413" s="1435"/>
    </row>
    <row r="414" spans="1:3" ht="14.1" customHeight="1" x14ac:dyDescent="0.2">
      <c r="A414" s="1637"/>
      <c r="B414" s="1637"/>
      <c r="C414" s="1435"/>
    </row>
    <row r="415" spans="1:3" ht="14.1" customHeight="1" x14ac:dyDescent="0.2">
      <c r="A415" s="1637"/>
      <c r="B415" s="1637"/>
      <c r="C415" s="1435"/>
    </row>
    <row r="416" spans="1:3" ht="14.1" customHeight="1" x14ac:dyDescent="0.2">
      <c r="A416" s="1637"/>
      <c r="B416" s="1637"/>
      <c r="C416" s="1435"/>
    </row>
    <row r="417" spans="1:3" ht="14.1" customHeight="1" x14ac:dyDescent="0.2">
      <c r="A417" s="1637"/>
      <c r="B417" s="1637"/>
      <c r="C417" s="1435"/>
    </row>
    <row r="418" spans="1:3" ht="14.1" customHeight="1" x14ac:dyDescent="0.2">
      <c r="A418" s="1637"/>
      <c r="B418" s="1637"/>
      <c r="C418" s="1435"/>
    </row>
    <row r="419" spans="1:3" ht="14.1" customHeight="1" x14ac:dyDescent="0.2">
      <c r="A419" s="1637"/>
      <c r="B419" s="1637"/>
      <c r="C419" s="1435"/>
    </row>
    <row r="420" spans="1:3" ht="14.1" customHeight="1" x14ac:dyDescent="0.2">
      <c r="A420" s="1637"/>
      <c r="B420" s="1637"/>
      <c r="C420" s="1435"/>
    </row>
    <row r="421" spans="1:3" ht="14.1" customHeight="1" x14ac:dyDescent="0.2">
      <c r="A421" s="1637"/>
      <c r="B421" s="1637"/>
      <c r="C421" s="1435"/>
    </row>
    <row r="422" spans="1:3" ht="14.1" customHeight="1" x14ac:dyDescent="0.2">
      <c r="A422" s="1637"/>
      <c r="B422" s="1637"/>
      <c r="C422" s="1435"/>
    </row>
    <row r="423" spans="1:3" ht="14.1" customHeight="1" x14ac:dyDescent="0.2">
      <c r="A423" s="1637"/>
      <c r="B423" s="1637"/>
      <c r="C423" s="1435"/>
    </row>
    <row r="424" spans="1:3" ht="14.1" customHeight="1" x14ac:dyDescent="0.2">
      <c r="A424" s="1637"/>
      <c r="B424" s="1637"/>
      <c r="C424" s="1435"/>
    </row>
    <row r="425" spans="1:3" ht="14.1" customHeight="1" x14ac:dyDescent="0.2">
      <c r="A425" s="1637"/>
      <c r="B425" s="1637"/>
      <c r="C425" s="1435"/>
    </row>
    <row r="426" spans="1:3" ht="14.1" customHeight="1" x14ac:dyDescent="0.2">
      <c r="A426" s="1637"/>
      <c r="B426" s="1637"/>
      <c r="C426" s="1435"/>
    </row>
    <row r="427" spans="1:3" ht="14.1" customHeight="1" x14ac:dyDescent="0.2">
      <c r="A427" s="1637"/>
      <c r="B427" s="1637"/>
      <c r="C427" s="1435"/>
    </row>
    <row r="428" spans="1:3" ht="14.1" customHeight="1" x14ac:dyDescent="0.2">
      <c r="A428" s="1637"/>
      <c r="B428" s="1637"/>
      <c r="C428" s="1435"/>
    </row>
    <row r="429" spans="1:3" ht="14.1" customHeight="1" x14ac:dyDescent="0.2">
      <c r="A429" s="1637"/>
      <c r="B429" s="1637"/>
      <c r="C429" s="1435"/>
    </row>
    <row r="430" spans="1:3" ht="14.1" customHeight="1" x14ac:dyDescent="0.2">
      <c r="A430" s="1637"/>
      <c r="B430" s="1637"/>
      <c r="C430" s="1435"/>
    </row>
    <row r="431" spans="1:3" ht="14.1" customHeight="1" x14ac:dyDescent="0.2">
      <c r="A431" s="1637"/>
      <c r="B431" s="1637"/>
      <c r="C431" s="1435"/>
    </row>
    <row r="432" spans="1:3" ht="14.1" customHeight="1" x14ac:dyDescent="0.2">
      <c r="A432" s="1637"/>
      <c r="B432" s="1637"/>
      <c r="C432" s="1435"/>
    </row>
    <row r="433" spans="1:3" ht="14.1" customHeight="1" x14ac:dyDescent="0.2">
      <c r="A433" s="1637"/>
      <c r="B433" s="1637"/>
      <c r="C433" s="1435"/>
    </row>
    <row r="434" spans="1:3" ht="14.1" customHeight="1" x14ac:dyDescent="0.2">
      <c r="A434" s="1637"/>
      <c r="B434" s="1637"/>
      <c r="C434" s="1435"/>
    </row>
    <row r="435" spans="1:3" ht="14.1" customHeight="1" x14ac:dyDescent="0.2">
      <c r="A435" s="1637"/>
      <c r="B435" s="1637"/>
      <c r="C435" s="1435"/>
    </row>
    <row r="436" spans="1:3" ht="14.1" customHeight="1" x14ac:dyDescent="0.2">
      <c r="A436" s="1637"/>
      <c r="B436" s="1637"/>
      <c r="C436" s="1435"/>
    </row>
    <row r="437" spans="1:3" ht="14.1" customHeight="1" x14ac:dyDescent="0.2">
      <c r="A437" s="1637"/>
      <c r="B437" s="1637"/>
      <c r="C437" s="1435"/>
    </row>
    <row r="438" spans="1:3" ht="14.1" customHeight="1" x14ac:dyDescent="0.2">
      <c r="A438" s="1637"/>
      <c r="B438" s="1637"/>
      <c r="C438" s="1435"/>
    </row>
    <row r="439" spans="1:3" ht="14.1" customHeight="1" x14ac:dyDescent="0.2">
      <c r="A439" s="1637"/>
      <c r="B439" s="1637"/>
      <c r="C439" s="1435"/>
    </row>
    <row r="440" spans="1:3" ht="14.1" customHeight="1" x14ac:dyDescent="0.2">
      <c r="A440" s="1637"/>
      <c r="B440" s="1637"/>
      <c r="C440" s="1435"/>
    </row>
    <row r="441" spans="1:3" ht="14.1" customHeight="1" x14ac:dyDescent="0.2">
      <c r="A441" s="1637"/>
      <c r="B441" s="1637"/>
      <c r="C441" s="1435"/>
    </row>
    <row r="442" spans="1:3" ht="14.1" customHeight="1" x14ac:dyDescent="0.2">
      <c r="A442" s="1637"/>
      <c r="B442" s="1637"/>
      <c r="C442" s="1435"/>
    </row>
    <row r="443" spans="1:3" ht="14.1" customHeight="1" x14ac:dyDescent="0.2">
      <c r="A443" s="1637"/>
      <c r="B443" s="1637"/>
      <c r="C443" s="1435"/>
    </row>
    <row r="444" spans="1:3" ht="14.1" customHeight="1" x14ac:dyDescent="0.2">
      <c r="A444" s="1637"/>
      <c r="B444" s="1637"/>
      <c r="C444" s="1435"/>
    </row>
    <row r="445" spans="1:3" ht="14.1" customHeight="1" x14ac:dyDescent="0.2">
      <c r="A445" s="1637"/>
      <c r="B445" s="1637"/>
      <c r="C445" s="1435"/>
    </row>
    <row r="446" spans="1:3" ht="14.1" customHeight="1" x14ac:dyDescent="0.2">
      <c r="A446" s="1637"/>
      <c r="B446" s="1637"/>
      <c r="C446" s="1435"/>
    </row>
    <row r="447" spans="1:3" ht="14.1" customHeight="1" x14ac:dyDescent="0.2">
      <c r="A447" s="1637"/>
      <c r="B447" s="1637"/>
      <c r="C447" s="1435"/>
    </row>
    <row r="448" spans="1:3" ht="14.1" customHeight="1" x14ac:dyDescent="0.2">
      <c r="A448" s="1637"/>
      <c r="B448" s="1637"/>
      <c r="C448" s="1435"/>
    </row>
    <row r="449" spans="1:3" ht="14.1" customHeight="1" x14ac:dyDescent="0.2">
      <c r="A449" s="1637"/>
      <c r="B449" s="1637"/>
      <c r="C449" s="1435"/>
    </row>
    <row r="450" spans="1:3" ht="14.1" customHeight="1" x14ac:dyDescent="0.2">
      <c r="A450" s="1637"/>
      <c r="B450" s="1637"/>
      <c r="C450" s="1435"/>
    </row>
    <row r="451" spans="1:3" ht="14.1" customHeight="1" x14ac:dyDescent="0.2">
      <c r="A451" s="1637"/>
      <c r="B451" s="1637"/>
      <c r="C451" s="1435"/>
    </row>
    <row r="452" spans="1:3" ht="14.1" customHeight="1" x14ac:dyDescent="0.2">
      <c r="A452" s="1637"/>
      <c r="B452" s="1637"/>
      <c r="C452" s="1435"/>
    </row>
    <row r="453" spans="1:3" ht="14.1" customHeight="1" x14ac:dyDescent="0.2">
      <c r="A453" s="1637"/>
      <c r="B453" s="1637"/>
      <c r="C453" s="1435"/>
    </row>
    <row r="454" spans="1:3" ht="14.1" customHeight="1" x14ac:dyDescent="0.2">
      <c r="A454" s="1637"/>
      <c r="B454" s="1637"/>
      <c r="C454" s="1435"/>
    </row>
    <row r="455" spans="1:3" ht="14.1" customHeight="1" x14ac:dyDescent="0.2">
      <c r="A455" s="1637"/>
      <c r="B455" s="1637"/>
      <c r="C455" s="1435"/>
    </row>
    <row r="456" spans="1:3" ht="14.1" customHeight="1" x14ac:dyDescent="0.2">
      <c r="A456" s="1637"/>
      <c r="B456" s="1637"/>
      <c r="C456" s="1435"/>
    </row>
    <row r="457" spans="1:3" ht="14.1" customHeight="1" x14ac:dyDescent="0.2">
      <c r="A457" s="1637"/>
      <c r="B457" s="1637"/>
      <c r="C457" s="1435"/>
    </row>
    <row r="458" spans="1:3" ht="14.1" customHeight="1" x14ac:dyDescent="0.2">
      <c r="A458" s="1637"/>
      <c r="B458" s="1637"/>
      <c r="C458" s="1435"/>
    </row>
    <row r="459" spans="1:3" ht="14.1" customHeight="1" x14ac:dyDescent="0.2">
      <c r="A459" s="1637"/>
      <c r="B459" s="1637"/>
      <c r="C459" s="1435"/>
    </row>
    <row r="460" spans="1:3" ht="14.1" customHeight="1" x14ac:dyDescent="0.2">
      <c r="A460" s="1637"/>
      <c r="B460" s="1637"/>
      <c r="C460" s="1435"/>
    </row>
    <row r="461" spans="1:3" ht="14.1" customHeight="1" x14ac:dyDescent="0.2">
      <c r="A461" s="1637"/>
      <c r="B461" s="1637"/>
      <c r="C461" s="1435"/>
    </row>
    <row r="462" spans="1:3" ht="14.1" customHeight="1" x14ac:dyDescent="0.2">
      <c r="A462" s="1637"/>
      <c r="B462" s="1637"/>
      <c r="C462" s="1435"/>
    </row>
    <row r="463" spans="1:3" ht="14.1" customHeight="1" x14ac:dyDescent="0.2">
      <c r="A463" s="1637"/>
      <c r="B463" s="1637"/>
      <c r="C463" s="1435"/>
    </row>
    <row r="464" spans="1:3" ht="14.1" customHeight="1" x14ac:dyDescent="0.2">
      <c r="A464" s="1637"/>
      <c r="B464" s="1637"/>
      <c r="C464" s="1435"/>
    </row>
    <row r="465" spans="1:3" ht="14.1" customHeight="1" x14ac:dyDescent="0.2">
      <c r="A465" s="1637"/>
      <c r="B465" s="1637"/>
      <c r="C465" s="1435"/>
    </row>
    <row r="466" spans="1:3" ht="14.1" customHeight="1" x14ac:dyDescent="0.2">
      <c r="A466" s="1637"/>
      <c r="B466" s="1637"/>
      <c r="C466" s="1435"/>
    </row>
    <row r="467" spans="1:3" ht="14.1" customHeight="1" x14ac:dyDescent="0.2">
      <c r="A467" s="1637"/>
      <c r="B467" s="1637"/>
      <c r="C467" s="1435"/>
    </row>
    <row r="468" spans="1:3" ht="14.1" customHeight="1" x14ac:dyDescent="0.2">
      <c r="A468" s="1637"/>
      <c r="B468" s="1637"/>
      <c r="C468" s="1435"/>
    </row>
    <row r="469" spans="1:3" ht="14.1" customHeight="1" x14ac:dyDescent="0.2">
      <c r="A469" s="1637"/>
      <c r="B469" s="1637"/>
      <c r="C469" s="1435"/>
    </row>
    <row r="470" spans="1:3" ht="14.1" customHeight="1" x14ac:dyDescent="0.2">
      <c r="A470" s="1637"/>
      <c r="B470" s="1637"/>
      <c r="C470" s="1435"/>
    </row>
    <row r="471" spans="1:3" ht="14.1" customHeight="1" x14ac:dyDescent="0.2">
      <c r="A471" s="1637"/>
      <c r="B471" s="1637"/>
      <c r="C471" s="1435"/>
    </row>
    <row r="472" spans="1:3" ht="14.1" customHeight="1" x14ac:dyDescent="0.2">
      <c r="A472" s="1637"/>
      <c r="B472" s="1637"/>
      <c r="C472" s="1435"/>
    </row>
    <row r="473" spans="1:3" ht="14.1" customHeight="1" x14ac:dyDescent="0.2">
      <c r="A473" s="1637"/>
      <c r="B473" s="1637"/>
      <c r="C473" s="1435"/>
    </row>
    <row r="474" spans="1:3" ht="14.1" customHeight="1" x14ac:dyDescent="0.2">
      <c r="A474" s="1637"/>
      <c r="B474" s="1637"/>
      <c r="C474" s="1435"/>
    </row>
    <row r="475" spans="1:3" ht="14.1" customHeight="1" x14ac:dyDescent="0.2">
      <c r="A475" s="1637"/>
      <c r="B475" s="1637"/>
      <c r="C475" s="1435"/>
    </row>
    <row r="476" spans="1:3" ht="14.1" customHeight="1" x14ac:dyDescent="0.2">
      <c r="A476" s="1637"/>
      <c r="B476" s="1637"/>
      <c r="C476" s="1435"/>
    </row>
    <row r="477" spans="1:3" ht="14.1" customHeight="1" x14ac:dyDescent="0.2">
      <c r="A477" s="1637"/>
      <c r="B477" s="1637"/>
      <c r="C477" s="1435"/>
    </row>
    <row r="478" spans="1:3" ht="14.1" customHeight="1" x14ac:dyDescent="0.2">
      <c r="A478" s="1637"/>
      <c r="B478" s="1637"/>
      <c r="C478" s="1435"/>
    </row>
    <row r="479" spans="1:3" ht="14.1" customHeight="1" x14ac:dyDescent="0.2">
      <c r="A479" s="1637"/>
      <c r="B479" s="1637"/>
      <c r="C479" s="1435"/>
    </row>
    <row r="480" spans="1:3" ht="14.1" customHeight="1" x14ac:dyDescent="0.2">
      <c r="A480" s="1637"/>
      <c r="B480" s="1637"/>
      <c r="C480" s="1435"/>
    </row>
    <row r="481" spans="1:3" ht="14.1" customHeight="1" x14ac:dyDescent="0.2">
      <c r="A481" s="1637"/>
      <c r="B481" s="1637"/>
      <c r="C481" s="1435"/>
    </row>
    <row r="482" spans="1:3" ht="14.1" customHeight="1" x14ac:dyDescent="0.2">
      <c r="A482" s="1637"/>
      <c r="B482" s="1637"/>
      <c r="C482" s="1435"/>
    </row>
    <row r="483" spans="1:3" ht="14.1" customHeight="1" x14ac:dyDescent="0.2">
      <c r="A483" s="1637"/>
      <c r="B483" s="1637"/>
      <c r="C483" s="1435"/>
    </row>
    <row r="484" spans="1:3" ht="14.1" customHeight="1" x14ac:dyDescent="0.2">
      <c r="A484" s="1637"/>
      <c r="B484" s="1637"/>
      <c r="C484" s="1435"/>
    </row>
    <row r="485" spans="1:3" ht="14.1" customHeight="1" x14ac:dyDescent="0.2">
      <c r="A485" s="1637"/>
      <c r="B485" s="1637"/>
      <c r="C485" s="1435"/>
    </row>
    <row r="486" spans="1:3" ht="14.1" customHeight="1" x14ac:dyDescent="0.2">
      <c r="A486" s="1637"/>
      <c r="B486" s="1637"/>
      <c r="C486" s="1435"/>
    </row>
    <row r="487" spans="1:3" ht="14.1" customHeight="1" x14ac:dyDescent="0.2">
      <c r="A487" s="1637"/>
      <c r="B487" s="1637"/>
      <c r="C487" s="1435"/>
    </row>
    <row r="488" spans="1:3" ht="14.1" customHeight="1" x14ac:dyDescent="0.2">
      <c r="A488" s="1637"/>
      <c r="B488" s="1637"/>
      <c r="C488" s="1435"/>
    </row>
    <row r="489" spans="1:3" ht="14.1" customHeight="1" x14ac:dyDescent="0.2">
      <c r="A489" s="1637"/>
      <c r="B489" s="1637"/>
      <c r="C489" s="1435"/>
    </row>
    <row r="490" spans="1:3" ht="14.1" customHeight="1" x14ac:dyDescent="0.2">
      <c r="A490" s="1637"/>
      <c r="B490" s="1637"/>
      <c r="C490" s="1435"/>
    </row>
    <row r="491" spans="1:3" ht="14.1" customHeight="1" x14ac:dyDescent="0.2">
      <c r="A491" s="1637"/>
      <c r="B491" s="1637"/>
      <c r="C491" s="1435"/>
    </row>
    <row r="492" spans="1:3" ht="14.1" customHeight="1" x14ac:dyDescent="0.2">
      <c r="A492" s="1637"/>
      <c r="B492" s="1637"/>
      <c r="C492" s="1435"/>
    </row>
    <row r="493" spans="1:3" ht="14.1" customHeight="1" x14ac:dyDescent="0.2">
      <c r="A493" s="1637"/>
      <c r="B493" s="1637"/>
      <c r="C493" s="1435"/>
    </row>
    <row r="494" spans="1:3" ht="14.1" customHeight="1" x14ac:dyDescent="0.2">
      <c r="A494" s="1637"/>
      <c r="B494" s="1637"/>
      <c r="C494" s="1435"/>
    </row>
    <row r="495" spans="1:3" ht="14.1" customHeight="1" x14ac:dyDescent="0.2">
      <c r="A495" s="1637"/>
      <c r="B495" s="1637"/>
      <c r="C495" s="1435"/>
    </row>
    <row r="496" spans="1:3" ht="14.1" customHeight="1" x14ac:dyDescent="0.2">
      <c r="A496" s="1637"/>
      <c r="B496" s="1637"/>
      <c r="C496" s="1435"/>
    </row>
    <row r="497" spans="1:3" ht="14.1" customHeight="1" x14ac:dyDescent="0.2">
      <c r="A497" s="1637"/>
      <c r="B497" s="1637"/>
      <c r="C497" s="1435"/>
    </row>
    <row r="498" spans="1:3" ht="14.1" customHeight="1" x14ac:dyDescent="0.2">
      <c r="A498" s="1637"/>
      <c r="B498" s="1637"/>
      <c r="C498" s="1435"/>
    </row>
    <row r="499" spans="1:3" ht="14.1" customHeight="1" x14ac:dyDescent="0.2">
      <c r="A499" s="1637"/>
      <c r="B499" s="1637"/>
      <c r="C499" s="1435"/>
    </row>
    <row r="500" spans="1:3" ht="14.1" customHeight="1" x14ac:dyDescent="0.2">
      <c r="A500" s="1637"/>
      <c r="B500" s="1637"/>
      <c r="C500" s="1435"/>
    </row>
    <row r="501" spans="1:3" ht="14.1" customHeight="1" x14ac:dyDescent="0.2">
      <c r="A501" s="1637"/>
      <c r="B501" s="1637"/>
      <c r="C501" s="1435"/>
    </row>
    <row r="502" spans="1:3" ht="14.1" customHeight="1" x14ac:dyDescent="0.2">
      <c r="A502" s="1637"/>
      <c r="B502" s="1637"/>
      <c r="C502" s="1435"/>
    </row>
    <row r="503" spans="1:3" ht="14.1" customHeight="1" x14ac:dyDescent="0.2">
      <c r="A503" s="1637"/>
      <c r="B503" s="1637"/>
      <c r="C503" s="1435"/>
    </row>
    <row r="504" spans="1:3" ht="14.1" customHeight="1" x14ac:dyDescent="0.2">
      <c r="A504" s="1637"/>
      <c r="B504" s="1637"/>
      <c r="C504" s="1435"/>
    </row>
    <row r="505" spans="1:3" ht="14.1" customHeight="1" x14ac:dyDescent="0.2">
      <c r="A505" s="1637"/>
      <c r="B505" s="1637"/>
      <c r="C505" s="1435"/>
    </row>
    <row r="506" spans="1:3" ht="14.1" customHeight="1" x14ac:dyDescent="0.2">
      <c r="A506" s="1637"/>
      <c r="B506" s="1637"/>
      <c r="C506" s="1435"/>
    </row>
    <row r="507" spans="1:3" ht="14.1" customHeight="1" x14ac:dyDescent="0.2">
      <c r="A507" s="1637"/>
      <c r="B507" s="1637"/>
      <c r="C507" s="1435"/>
    </row>
    <row r="508" spans="1:3" ht="14.1" customHeight="1" x14ac:dyDescent="0.2">
      <c r="A508" s="1637"/>
      <c r="B508" s="1637"/>
      <c r="C508" s="1435"/>
    </row>
    <row r="509" spans="1:3" ht="14.1" customHeight="1" x14ac:dyDescent="0.2">
      <c r="A509" s="1637"/>
      <c r="B509" s="1637"/>
      <c r="C509" s="1435"/>
    </row>
    <row r="510" spans="1:3" ht="14.1" customHeight="1" x14ac:dyDescent="0.2">
      <c r="A510" s="1637"/>
      <c r="B510" s="1637"/>
      <c r="C510" s="1435"/>
    </row>
    <row r="511" spans="1:3" ht="14.1" customHeight="1" x14ac:dyDescent="0.2">
      <c r="A511" s="1637"/>
      <c r="B511" s="1637"/>
      <c r="C511" s="1435"/>
    </row>
    <row r="512" spans="1:3" ht="14.1" customHeight="1" x14ac:dyDescent="0.2">
      <c r="A512" s="1637"/>
      <c r="B512" s="1637"/>
      <c r="C512" s="1435"/>
    </row>
    <row r="513" spans="1:3" ht="14.1" customHeight="1" x14ac:dyDescent="0.2">
      <c r="A513" s="1637"/>
      <c r="B513" s="1637"/>
      <c r="C513" s="1435"/>
    </row>
    <row r="514" spans="1:3" ht="14.1" customHeight="1" x14ac:dyDescent="0.2">
      <c r="A514" s="1637"/>
      <c r="B514" s="1637"/>
      <c r="C514" s="1435"/>
    </row>
    <row r="515" spans="1:3" ht="14.1" customHeight="1" x14ac:dyDescent="0.2">
      <c r="A515" s="1637"/>
      <c r="B515" s="1637"/>
      <c r="C515" s="1435"/>
    </row>
    <row r="516" spans="1:3" ht="14.1" customHeight="1" x14ac:dyDescent="0.2">
      <c r="A516" s="1637"/>
      <c r="B516" s="1637"/>
      <c r="C516" s="1435"/>
    </row>
    <row r="517" spans="1:3" ht="14.1" customHeight="1" x14ac:dyDescent="0.2">
      <c r="A517" s="1637"/>
      <c r="B517" s="1637"/>
      <c r="C517" s="1435"/>
    </row>
    <row r="518" spans="1:3" ht="14.1" customHeight="1" x14ac:dyDescent="0.2">
      <c r="A518" s="1637"/>
      <c r="B518" s="1637"/>
      <c r="C518" s="1435"/>
    </row>
    <row r="519" spans="1:3" ht="14.1" customHeight="1" x14ac:dyDescent="0.2">
      <c r="A519" s="1637"/>
      <c r="B519" s="1637"/>
      <c r="C519" s="1435"/>
    </row>
    <row r="520" spans="1:3" ht="14.1" customHeight="1" x14ac:dyDescent="0.2">
      <c r="A520" s="1637"/>
      <c r="B520" s="1637"/>
      <c r="C520" s="1435"/>
    </row>
    <row r="521" spans="1:3" ht="14.1" customHeight="1" x14ac:dyDescent="0.2">
      <c r="A521" s="1637"/>
      <c r="B521" s="1637"/>
      <c r="C521" s="1435"/>
    </row>
    <row r="522" spans="1:3" ht="14.1" customHeight="1" x14ac:dyDescent="0.2">
      <c r="A522" s="1637"/>
      <c r="B522" s="1637"/>
      <c r="C522" s="1435"/>
    </row>
    <row r="523" spans="1:3" ht="14.1" customHeight="1" x14ac:dyDescent="0.2">
      <c r="A523" s="1637"/>
      <c r="B523" s="1637"/>
      <c r="C523" s="1435"/>
    </row>
    <row r="524" spans="1:3" ht="14.1" customHeight="1" x14ac:dyDescent="0.2">
      <c r="A524" s="1637"/>
      <c r="B524" s="1637"/>
      <c r="C524" s="1435"/>
    </row>
    <row r="525" spans="1:3" ht="14.1" customHeight="1" x14ac:dyDescent="0.2">
      <c r="A525" s="1637"/>
      <c r="B525" s="1637"/>
      <c r="C525" s="1435"/>
    </row>
    <row r="526" spans="1:3" ht="14.1" customHeight="1" x14ac:dyDescent="0.2">
      <c r="A526" s="1637"/>
      <c r="B526" s="1637"/>
      <c r="C526" s="1435"/>
    </row>
    <row r="527" spans="1:3" ht="14.1" customHeight="1" x14ac:dyDescent="0.2">
      <c r="A527" s="1637"/>
      <c r="B527" s="1637"/>
      <c r="C527" s="1435"/>
    </row>
    <row r="528" spans="1:3" ht="14.1" customHeight="1" x14ac:dyDescent="0.2">
      <c r="A528" s="1637"/>
      <c r="B528" s="1637"/>
      <c r="C528" s="1435"/>
    </row>
    <row r="529" spans="1:3" ht="14.1" customHeight="1" x14ac:dyDescent="0.2">
      <c r="A529" s="1637"/>
      <c r="B529" s="1637"/>
      <c r="C529" s="1435"/>
    </row>
    <row r="530" spans="1:3" ht="14.1" customHeight="1" x14ac:dyDescent="0.2">
      <c r="A530" s="1637"/>
      <c r="B530" s="1637"/>
      <c r="C530" s="1435"/>
    </row>
    <row r="531" spans="1:3" ht="14.1" customHeight="1" x14ac:dyDescent="0.2">
      <c r="A531" s="1637"/>
      <c r="B531" s="1637"/>
      <c r="C531" s="1435"/>
    </row>
    <row r="532" spans="1:3" ht="14.1" customHeight="1" x14ac:dyDescent="0.2">
      <c r="A532" s="1637"/>
      <c r="B532" s="1637"/>
      <c r="C532" s="1435"/>
    </row>
    <row r="533" spans="1:3" ht="14.1" customHeight="1" x14ac:dyDescent="0.2">
      <c r="A533" s="1637"/>
      <c r="B533" s="1637"/>
      <c r="C533" s="1435"/>
    </row>
    <row r="534" spans="1:3" ht="14.1" customHeight="1" x14ac:dyDescent="0.2">
      <c r="A534" s="1637"/>
      <c r="B534" s="1637"/>
      <c r="C534" s="1435"/>
    </row>
    <row r="535" spans="1:3" ht="14.1" customHeight="1" x14ac:dyDescent="0.2">
      <c r="A535" s="1637"/>
      <c r="B535" s="1637"/>
      <c r="C535" s="1435"/>
    </row>
    <row r="536" spans="1:3" ht="14.1" customHeight="1" x14ac:dyDescent="0.2">
      <c r="A536" s="1637"/>
      <c r="B536" s="1637"/>
      <c r="C536" s="1435"/>
    </row>
    <row r="537" spans="1:3" ht="14.1" customHeight="1" x14ac:dyDescent="0.2">
      <c r="A537" s="1637"/>
      <c r="B537" s="1637"/>
      <c r="C537" s="1435"/>
    </row>
    <row r="538" spans="1:3" ht="14.1" customHeight="1" x14ac:dyDescent="0.2">
      <c r="A538" s="1637"/>
      <c r="B538" s="1637"/>
      <c r="C538" s="1435"/>
    </row>
    <row r="539" spans="1:3" ht="14.1" customHeight="1" x14ac:dyDescent="0.2">
      <c r="A539" s="1637"/>
      <c r="B539" s="1637"/>
      <c r="C539" s="1435"/>
    </row>
    <row r="540" spans="1:3" ht="14.1" customHeight="1" x14ac:dyDescent="0.2">
      <c r="A540" s="1637"/>
      <c r="B540" s="1637"/>
      <c r="C540" s="1435"/>
    </row>
    <row r="541" spans="1:3" ht="14.1" customHeight="1" x14ac:dyDescent="0.2">
      <c r="A541" s="1637"/>
      <c r="B541" s="1637"/>
      <c r="C541" s="1435"/>
    </row>
    <row r="542" spans="1:3" ht="14.1" customHeight="1" x14ac:dyDescent="0.2">
      <c r="A542" s="1637"/>
      <c r="B542" s="1637"/>
      <c r="C542" s="1435"/>
    </row>
    <row r="543" spans="1:3" ht="14.1" customHeight="1" x14ac:dyDescent="0.2">
      <c r="A543" s="1637"/>
      <c r="B543" s="1637"/>
      <c r="C543" s="1435"/>
    </row>
    <row r="544" spans="1:3" ht="14.1" customHeight="1" x14ac:dyDescent="0.2">
      <c r="A544" s="1637"/>
      <c r="B544" s="1637"/>
      <c r="C544" s="1435"/>
    </row>
    <row r="545" spans="1:3" ht="14.1" customHeight="1" x14ac:dyDescent="0.2">
      <c r="A545" s="1637"/>
      <c r="B545" s="1637"/>
      <c r="C545" s="1435"/>
    </row>
    <row r="546" spans="1:3" ht="14.1" customHeight="1" x14ac:dyDescent="0.2">
      <c r="A546" s="1637"/>
      <c r="B546" s="1637"/>
      <c r="C546" s="1435"/>
    </row>
    <row r="547" spans="1:3" ht="14.1" customHeight="1" x14ac:dyDescent="0.2">
      <c r="A547" s="1637"/>
      <c r="B547" s="1637"/>
      <c r="C547" s="1435"/>
    </row>
    <row r="548" spans="1:3" ht="14.1" customHeight="1" x14ac:dyDescent="0.2">
      <c r="A548" s="1637"/>
      <c r="B548" s="1637"/>
      <c r="C548" s="1435"/>
    </row>
    <row r="549" spans="1:3" ht="14.1" customHeight="1" x14ac:dyDescent="0.2">
      <c r="A549" s="1637"/>
      <c r="B549" s="1637"/>
      <c r="C549" s="1435"/>
    </row>
    <row r="550" spans="1:3" ht="14.1" customHeight="1" x14ac:dyDescent="0.2">
      <c r="A550" s="1637"/>
      <c r="B550" s="1637"/>
      <c r="C550" s="1435"/>
    </row>
    <row r="551" spans="1:3" ht="14.1" customHeight="1" x14ac:dyDescent="0.2">
      <c r="A551" s="1637"/>
      <c r="B551" s="1637"/>
      <c r="C551" s="1435"/>
    </row>
    <row r="552" spans="1:3" ht="14.1" customHeight="1" x14ac:dyDescent="0.2">
      <c r="A552" s="1637"/>
      <c r="B552" s="1637"/>
    </row>
    <row r="553" spans="1:3" ht="14.1" customHeight="1" x14ac:dyDescent="0.2">
      <c r="A553" s="1637"/>
      <c r="B553" s="1637"/>
    </row>
    <row r="554" spans="1:3" ht="14.1" customHeight="1" x14ac:dyDescent="0.2">
      <c r="A554" s="1637"/>
      <c r="B554" s="1637"/>
    </row>
    <row r="555" spans="1:3" ht="14.1" customHeight="1" x14ac:dyDescent="0.2">
      <c r="A555" s="1637"/>
      <c r="B555" s="1637"/>
    </row>
    <row r="556" spans="1:3" ht="14.1" customHeight="1" x14ac:dyDescent="0.2">
      <c r="A556" s="1637"/>
      <c r="B556" s="1637"/>
    </row>
    <row r="557" spans="1:3" ht="14.1" customHeight="1" x14ac:dyDescent="0.2">
      <c r="A557" s="1637"/>
      <c r="B557" s="1637"/>
    </row>
    <row r="558" spans="1:3" ht="14.1" customHeight="1" x14ac:dyDescent="0.2">
      <c r="A558" s="1637"/>
      <c r="B558" s="1637"/>
    </row>
    <row r="559" spans="1:3" ht="14.1" customHeight="1" x14ac:dyDescent="0.2">
      <c r="A559" s="1637"/>
      <c r="B559" s="1637"/>
    </row>
    <row r="560" spans="1:3" ht="14.1" customHeight="1" x14ac:dyDescent="0.2">
      <c r="A560" s="1637"/>
      <c r="B560" s="1637"/>
    </row>
    <row r="561" spans="1:2" ht="14.1" customHeight="1" x14ac:dyDescent="0.2">
      <c r="A561" s="1637"/>
      <c r="B561" s="1637"/>
    </row>
    <row r="562" spans="1:2" ht="14.1" customHeight="1" x14ac:dyDescent="0.2">
      <c r="A562" s="1637"/>
      <c r="B562" s="1637"/>
    </row>
    <row r="563" spans="1:2" ht="14.1" customHeight="1" x14ac:dyDescent="0.2">
      <c r="A563" s="1637"/>
      <c r="B563" s="1637"/>
    </row>
    <row r="564" spans="1:2" ht="14.1" customHeight="1" x14ac:dyDescent="0.2">
      <c r="A564" s="1637"/>
      <c r="B564" s="1637"/>
    </row>
    <row r="565" spans="1:2" ht="14.1" customHeight="1" x14ac:dyDescent="0.2">
      <c r="A565" s="1637"/>
      <c r="B565" s="1637"/>
    </row>
    <row r="566" spans="1:2" ht="14.1" customHeight="1" x14ac:dyDescent="0.2">
      <c r="A566" s="1637"/>
      <c r="B566" s="1637"/>
    </row>
    <row r="567" spans="1:2" ht="14.1" customHeight="1" x14ac:dyDescent="0.2">
      <c r="A567" s="1637"/>
      <c r="B567" s="1637"/>
    </row>
    <row r="568" spans="1:2" ht="14.1" customHeight="1" x14ac:dyDescent="0.2">
      <c r="A568" s="1637"/>
      <c r="B568" s="1637"/>
    </row>
    <row r="569" spans="1:2" ht="14.1" customHeight="1" x14ac:dyDescent="0.2">
      <c r="A569" s="1637"/>
      <c r="B569" s="1637"/>
    </row>
    <row r="570" spans="1:2" ht="14.1" customHeight="1" x14ac:dyDescent="0.2">
      <c r="A570" s="1637"/>
      <c r="B570" s="1637"/>
    </row>
    <row r="571" spans="1:2" ht="14.1" customHeight="1" x14ac:dyDescent="0.2">
      <c r="A571" s="1637"/>
      <c r="B571" s="1637"/>
    </row>
    <row r="572" spans="1:2" ht="14.1" customHeight="1" x14ac:dyDescent="0.2">
      <c r="A572" s="1637"/>
      <c r="B572" s="1637"/>
    </row>
    <row r="573" spans="1:2" ht="14.1" customHeight="1" x14ac:dyDescent="0.2">
      <c r="A573" s="1637"/>
      <c r="B573" s="1637"/>
    </row>
    <row r="574" spans="1:2" ht="14.1" customHeight="1" x14ac:dyDescent="0.2">
      <c r="A574" s="1637"/>
      <c r="B574" s="1637"/>
    </row>
    <row r="575" spans="1:2" ht="14.1" customHeight="1" x14ac:dyDescent="0.2">
      <c r="A575" s="1637"/>
      <c r="B575" s="1637"/>
    </row>
    <row r="576" spans="1:2" ht="14.1" customHeight="1" x14ac:dyDescent="0.2">
      <c r="A576" s="1637"/>
      <c r="B576" s="1637"/>
    </row>
    <row r="577" spans="1:2" ht="14.1" customHeight="1" x14ac:dyDescent="0.2">
      <c r="A577" s="1637"/>
      <c r="B577" s="1637"/>
    </row>
    <row r="578" spans="1:2" ht="14.1" customHeight="1" x14ac:dyDescent="0.2">
      <c r="A578" s="1637"/>
      <c r="B578" s="1637"/>
    </row>
    <row r="579" spans="1:2" ht="14.1" customHeight="1" x14ac:dyDescent="0.2">
      <c r="A579" s="1637"/>
      <c r="B579" s="1637"/>
    </row>
    <row r="580" spans="1:2" ht="14.1" customHeight="1" x14ac:dyDescent="0.2">
      <c r="A580" s="1637"/>
      <c r="B580" s="1637"/>
    </row>
    <row r="581" spans="1:2" ht="14.1" customHeight="1" x14ac:dyDescent="0.2">
      <c r="A581" s="1637"/>
      <c r="B581" s="1637"/>
    </row>
    <row r="582" spans="1:2" ht="14.1" customHeight="1" x14ac:dyDescent="0.2">
      <c r="A582" s="1637"/>
      <c r="B582" s="1637"/>
    </row>
    <row r="583" spans="1:2" ht="14.1" customHeight="1" x14ac:dyDescent="0.2">
      <c r="A583" s="1637"/>
      <c r="B583" s="1637"/>
    </row>
    <row r="584" spans="1:2" ht="14.1" customHeight="1" x14ac:dyDescent="0.2">
      <c r="A584" s="1637"/>
      <c r="B584" s="1637"/>
    </row>
    <row r="585" spans="1:2" ht="14.1" customHeight="1" x14ac:dyDescent="0.2">
      <c r="A585" s="1637"/>
      <c r="B585" s="1637"/>
    </row>
    <row r="586" spans="1:2" ht="14.1" customHeight="1" x14ac:dyDescent="0.2">
      <c r="A586" s="1637"/>
      <c r="B586" s="1637"/>
    </row>
    <row r="587" spans="1:2" ht="14.1" customHeight="1" x14ac:dyDescent="0.2">
      <c r="A587" s="1637"/>
      <c r="B587" s="1637"/>
    </row>
    <row r="588" spans="1:2" ht="14.1" customHeight="1" x14ac:dyDescent="0.2">
      <c r="A588" s="1637"/>
      <c r="B588" s="1637"/>
    </row>
    <row r="589" spans="1:2" ht="14.1" customHeight="1" x14ac:dyDescent="0.2">
      <c r="A589" s="1637"/>
      <c r="B589" s="1637"/>
    </row>
    <row r="590" spans="1:2" ht="14.1" customHeight="1" x14ac:dyDescent="0.2">
      <c r="A590" s="1637"/>
      <c r="B590" s="1637"/>
    </row>
    <row r="591" spans="1:2" ht="14.1" customHeight="1" x14ac:dyDescent="0.2">
      <c r="A591" s="1637"/>
      <c r="B591" s="1637"/>
    </row>
    <row r="592" spans="1:2" ht="14.1" customHeight="1" x14ac:dyDescent="0.2">
      <c r="A592" s="1637"/>
      <c r="B592" s="1637"/>
    </row>
    <row r="593" spans="1:2" ht="14.1" customHeight="1" x14ac:dyDescent="0.2">
      <c r="A593" s="1637"/>
      <c r="B593" s="1637"/>
    </row>
    <row r="594" spans="1:2" ht="14.1" customHeight="1" x14ac:dyDescent="0.2">
      <c r="A594" s="1637"/>
      <c r="B594" s="1637"/>
    </row>
    <row r="595" spans="1:2" ht="14.1" customHeight="1" x14ac:dyDescent="0.2">
      <c r="A595" s="1637"/>
      <c r="B595" s="1637"/>
    </row>
    <row r="596" spans="1:2" ht="14.1" customHeight="1" x14ac:dyDescent="0.2">
      <c r="A596" s="1637"/>
      <c r="B596" s="1637"/>
    </row>
    <row r="597" spans="1:2" ht="14.1" customHeight="1" x14ac:dyDescent="0.2">
      <c r="A597" s="1637"/>
      <c r="B597" s="1637"/>
    </row>
    <row r="598" spans="1:2" ht="14.1" customHeight="1" x14ac:dyDescent="0.2">
      <c r="A598" s="1637"/>
      <c r="B598" s="1637"/>
    </row>
    <row r="599" spans="1:2" ht="14.1" customHeight="1" x14ac:dyDescent="0.2">
      <c r="A599" s="1637"/>
      <c r="B599" s="1637"/>
    </row>
    <row r="600" spans="1:2" ht="14.1" customHeight="1" x14ac:dyDescent="0.2">
      <c r="A600" s="1637"/>
      <c r="B600" s="1637"/>
    </row>
    <row r="601" spans="1:2" ht="14.1" customHeight="1" x14ac:dyDescent="0.2">
      <c r="A601" s="1637"/>
      <c r="B601" s="1637"/>
    </row>
    <row r="602" spans="1:2" ht="14.1" customHeight="1" x14ac:dyDescent="0.2">
      <c r="A602" s="1637"/>
      <c r="B602" s="1637"/>
    </row>
    <row r="603" spans="1:2" ht="14.1" customHeight="1" x14ac:dyDescent="0.2">
      <c r="A603" s="1637"/>
      <c r="B603" s="1637"/>
    </row>
    <row r="604" spans="1:2" ht="14.1" customHeight="1" x14ac:dyDescent="0.2">
      <c r="A604" s="1637"/>
      <c r="B604" s="1637"/>
    </row>
    <row r="605" spans="1:2" ht="14.1" customHeight="1" x14ac:dyDescent="0.2">
      <c r="A605" s="1637"/>
      <c r="B605" s="1637"/>
    </row>
    <row r="606" spans="1:2" ht="14.1" customHeight="1" x14ac:dyDescent="0.2">
      <c r="A606" s="1637"/>
      <c r="B606" s="1637"/>
    </row>
    <row r="607" spans="1:2" ht="14.1" customHeight="1" x14ac:dyDescent="0.2">
      <c r="A607" s="1637"/>
      <c r="B607" s="1637"/>
    </row>
    <row r="608" spans="1:2" ht="14.1" customHeight="1" x14ac:dyDescent="0.2">
      <c r="A608" s="1637"/>
      <c r="B608" s="1637"/>
    </row>
    <row r="609" spans="1:2" ht="14.1" customHeight="1" x14ac:dyDescent="0.2">
      <c r="A609" s="1637"/>
      <c r="B609" s="1637"/>
    </row>
    <row r="610" spans="1:2" ht="14.1" customHeight="1" x14ac:dyDescent="0.2">
      <c r="A610" s="1637"/>
      <c r="B610" s="1637"/>
    </row>
    <row r="611" spans="1:2" ht="14.1" customHeight="1" x14ac:dyDescent="0.2">
      <c r="A611" s="1637"/>
      <c r="B611" s="1637"/>
    </row>
    <row r="612" spans="1:2" ht="14.1" customHeight="1" x14ac:dyDescent="0.2">
      <c r="A612" s="1637"/>
      <c r="B612" s="1637"/>
    </row>
    <row r="613" spans="1:2" ht="14.1" customHeight="1" x14ac:dyDescent="0.2">
      <c r="A613" s="1637"/>
      <c r="B613" s="1637"/>
    </row>
    <row r="614" spans="1:2" ht="14.1" customHeight="1" x14ac:dyDescent="0.2">
      <c r="A614" s="1637"/>
      <c r="B614" s="1637"/>
    </row>
    <row r="615" spans="1:2" ht="14.1" customHeight="1" x14ac:dyDescent="0.2">
      <c r="A615" s="1637"/>
      <c r="B615" s="1637"/>
    </row>
    <row r="616" spans="1:2" ht="14.1" customHeight="1" x14ac:dyDescent="0.2">
      <c r="A616" s="1637"/>
      <c r="B616" s="1637"/>
    </row>
    <row r="617" spans="1:2" ht="14.1" customHeight="1" x14ac:dyDescent="0.2">
      <c r="A617" s="1637"/>
      <c r="B617" s="1637"/>
    </row>
    <row r="618" spans="1:2" ht="14.1" customHeight="1" x14ac:dyDescent="0.2">
      <c r="A618" s="1637"/>
      <c r="B618" s="1637"/>
    </row>
    <row r="619" spans="1:2" ht="14.1" customHeight="1" x14ac:dyDescent="0.2">
      <c r="A619" s="1637"/>
      <c r="B619" s="1637"/>
    </row>
    <row r="620" spans="1:2" ht="14.1" customHeight="1" x14ac:dyDescent="0.2">
      <c r="A620" s="1637"/>
      <c r="B620" s="1637"/>
    </row>
    <row r="621" spans="1:2" ht="14.1" customHeight="1" x14ac:dyDescent="0.2">
      <c r="A621" s="1637"/>
      <c r="B621" s="1637"/>
    </row>
    <row r="622" spans="1:2" ht="14.1" customHeight="1" x14ac:dyDescent="0.2">
      <c r="A622" s="1637"/>
      <c r="B622" s="1637"/>
    </row>
    <row r="623" spans="1:2" ht="14.1" customHeight="1" x14ac:dyDescent="0.2">
      <c r="A623" s="1637"/>
      <c r="B623" s="1637"/>
    </row>
    <row r="624" spans="1:2" ht="14.1" customHeight="1" x14ac:dyDescent="0.2">
      <c r="A624" s="1637"/>
      <c r="B624" s="1637"/>
    </row>
    <row r="625" spans="1:2" ht="14.1" customHeight="1" x14ac:dyDescent="0.2">
      <c r="A625" s="1637"/>
      <c r="B625" s="1637"/>
    </row>
    <row r="626" spans="1:2" ht="14.1" customHeight="1" x14ac:dyDescent="0.2">
      <c r="A626" s="1637"/>
      <c r="B626" s="1637"/>
    </row>
    <row r="627" spans="1:2" ht="14.1" customHeight="1" x14ac:dyDescent="0.2">
      <c r="A627" s="1637"/>
      <c r="B627" s="1637"/>
    </row>
    <row r="628" spans="1:2" ht="14.1" customHeight="1" x14ac:dyDescent="0.2">
      <c r="A628" s="1637"/>
      <c r="B628" s="1637"/>
    </row>
    <row r="629" spans="1:2" ht="14.1" customHeight="1" x14ac:dyDescent="0.2">
      <c r="A629" s="1637"/>
      <c r="B629" s="1637"/>
    </row>
    <row r="630" spans="1:2" ht="14.1" customHeight="1" x14ac:dyDescent="0.2">
      <c r="A630" s="1637"/>
      <c r="B630" s="1637"/>
    </row>
    <row r="631" spans="1:2" ht="14.1" customHeight="1" x14ac:dyDescent="0.2">
      <c r="A631" s="1637"/>
      <c r="B631" s="1637"/>
    </row>
    <row r="632" spans="1:2" x14ac:dyDescent="0.2">
      <c r="A632" s="1637"/>
      <c r="B632" s="1637"/>
    </row>
    <row r="633" spans="1:2" x14ac:dyDescent="0.2">
      <c r="A633" s="1637"/>
      <c r="B633" s="1637"/>
    </row>
    <row r="634" spans="1:2" x14ac:dyDescent="0.2">
      <c r="A634" s="1637"/>
      <c r="B634" s="1637"/>
    </row>
    <row r="635" spans="1:2" x14ac:dyDescent="0.2">
      <c r="A635" s="1637"/>
      <c r="B635" s="1637"/>
    </row>
    <row r="636" spans="1:2" x14ac:dyDescent="0.2">
      <c r="A636" s="1637"/>
      <c r="B636" s="1637"/>
    </row>
    <row r="637" spans="1:2" x14ac:dyDescent="0.2">
      <c r="A637" s="1637"/>
      <c r="B637" s="1637"/>
    </row>
    <row r="638" spans="1:2" x14ac:dyDescent="0.2">
      <c r="A638" s="1637"/>
      <c r="B638" s="1637"/>
    </row>
    <row r="639" spans="1:2" x14ac:dyDescent="0.2">
      <c r="A639" s="1637"/>
      <c r="B639" s="1637"/>
    </row>
    <row r="640" spans="1:2" x14ac:dyDescent="0.2">
      <c r="A640" s="1637"/>
      <c r="B640" s="1637"/>
    </row>
  </sheetData>
  <mergeCells count="2">
    <mergeCell ref="A2:F2"/>
    <mergeCell ref="A1:F1"/>
  </mergeCells>
  <phoneticPr fontId="4" type="noConversion"/>
  <hyperlinks>
    <hyperlink ref="A3" r:id="rId1" display="School Code, Section 10-20.21 - Contracts"/>
  </hyperlinks>
  <pageMargins left="0.45" right="0.22" top="0.7" bottom="0.38" header="0.39" footer="0.17"/>
  <pageSetup firstPageNumber="28" orientation="landscape" useFirstPageNumber="1" r:id="rId2"/>
  <headerFooter alignWithMargins="0">
    <oddHeader>&amp;L&amp;7Page &amp;P&amp;R&amp;7Page &amp;P</oddHeader>
    <oddFooter>&amp;L&amp;8&amp;Z&amp;F&amp;R&amp;8&amp;D</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140"/>
  <sheetViews>
    <sheetView workbookViewId="0">
      <selection activeCell="C62" sqref="C62"/>
    </sheetView>
  </sheetViews>
  <sheetFormatPr defaultColWidth="8.85546875" defaultRowHeight="12.75" x14ac:dyDescent="0.2"/>
  <cols>
    <col min="1" max="1" width="8.85546875" style="1720"/>
    <col min="2" max="2" width="39.85546875" style="1712" customWidth="1"/>
    <col min="3" max="3" width="15.7109375" style="1712" customWidth="1"/>
    <col min="4" max="5" width="17.140625" style="1712" customWidth="1"/>
    <col min="6" max="6" width="16.42578125" style="1712" customWidth="1"/>
    <col min="7" max="7" width="20.42578125" style="1712" customWidth="1"/>
    <col min="8" max="8" width="8.85546875" style="1712"/>
    <col min="9" max="9" width="64.42578125" style="1712" customWidth="1"/>
    <col min="10" max="10" width="47.7109375" style="1712" customWidth="1"/>
    <col min="11" max="11" width="39.85546875" style="1712" customWidth="1"/>
    <col min="12" max="12" width="39.140625" style="1712" customWidth="1"/>
    <col min="13" max="16384" width="8.85546875" style="1712"/>
  </cols>
  <sheetData>
    <row r="1" spans="1:17" ht="18.75" x14ac:dyDescent="0.2">
      <c r="A1" s="1899" t="s">
        <v>904</v>
      </c>
      <c r="B1" s="1899"/>
      <c r="C1" s="1899"/>
      <c r="D1" s="1899"/>
      <c r="E1" s="1899"/>
      <c r="F1" s="1899"/>
      <c r="G1" s="1899"/>
      <c r="H1" s="1899"/>
    </row>
    <row r="2" spans="1:17" ht="27" customHeight="1" x14ac:dyDescent="0.25">
      <c r="A2" s="1713"/>
      <c r="B2" s="1900" t="s">
        <v>905</v>
      </c>
      <c r="C2" s="1901"/>
      <c r="D2" s="1901"/>
      <c r="E2" s="1901"/>
      <c r="F2" s="1901"/>
      <c r="G2" s="1901"/>
      <c r="H2" s="1901"/>
    </row>
    <row r="3" spans="1:17" ht="63" customHeight="1" x14ac:dyDescent="0.2">
      <c r="A3" s="1714"/>
      <c r="B3" s="1900" t="s">
        <v>906</v>
      </c>
      <c r="C3" s="1900"/>
      <c r="D3" s="1900"/>
      <c r="E3" s="1900"/>
      <c r="F3" s="1900"/>
      <c r="G3" s="1900"/>
      <c r="H3" s="1900"/>
    </row>
    <row r="4" spans="1:17" ht="78.75" customHeight="1" x14ac:dyDescent="0.2">
      <c r="A4" s="1715"/>
      <c r="B4" s="1902" t="s">
        <v>907</v>
      </c>
      <c r="C4" s="1902"/>
      <c r="D4" s="1902"/>
      <c r="E4" s="1902"/>
      <c r="F4" s="1902"/>
      <c r="G4" s="1902"/>
      <c r="H4" s="1902"/>
    </row>
    <row r="5" spans="1:17" ht="92.25" customHeight="1" x14ac:dyDescent="0.2">
      <c r="A5" s="1715"/>
      <c r="B5" s="1903" t="s">
        <v>908</v>
      </c>
      <c r="C5" s="1903"/>
      <c r="D5" s="1903"/>
      <c r="E5" s="1903"/>
      <c r="F5" s="1903"/>
      <c r="G5" s="1903"/>
      <c r="H5" s="1903"/>
      <c r="I5" s="1716" t="s">
        <v>909</v>
      </c>
      <c r="Q5" s="1712" t="s">
        <v>910</v>
      </c>
    </row>
    <row r="6" spans="1:17" x14ac:dyDescent="0.2">
      <c r="A6" s="1715"/>
      <c r="B6" s="1717"/>
    </row>
    <row r="7" spans="1:17" ht="15" x14ac:dyDescent="0.2">
      <c r="A7" s="1904" t="s">
        <v>911</v>
      </c>
      <c r="B7" s="1904"/>
      <c r="C7" s="1904"/>
      <c r="D7" s="1904"/>
      <c r="E7" s="1904"/>
      <c r="F7" s="1904"/>
      <c r="G7" s="1904"/>
      <c r="H7" s="1904"/>
    </row>
    <row r="8" spans="1:17" ht="30.75" customHeight="1" x14ac:dyDescent="0.2">
      <c r="A8" s="1718" t="s">
        <v>912</v>
      </c>
      <c r="B8" s="1898" t="s">
        <v>913</v>
      </c>
      <c r="C8" s="1898"/>
      <c r="D8" s="1898"/>
      <c r="E8" s="1898"/>
      <c r="F8" s="1898"/>
      <c r="G8" s="1898"/>
      <c r="H8" s="1898"/>
    </row>
    <row r="9" spans="1:17" ht="26.25" x14ac:dyDescent="0.25">
      <c r="A9" s="1719" t="s">
        <v>914</v>
      </c>
      <c r="B9" s="1905" t="s">
        <v>915</v>
      </c>
      <c r="C9" s="1905"/>
      <c r="D9" s="1905"/>
      <c r="E9" s="1905"/>
      <c r="F9" s="1905"/>
      <c r="G9" s="1905"/>
      <c r="H9" s="1905"/>
      <c r="I9" s="1716" t="s">
        <v>916</v>
      </c>
    </row>
    <row r="10" spans="1:17" ht="30" x14ac:dyDescent="0.2">
      <c r="B10" s="1721" t="s">
        <v>917</v>
      </c>
      <c r="C10" s="1722"/>
    </row>
    <row r="11" spans="1:17" ht="60" x14ac:dyDescent="0.2">
      <c r="B11" s="1723" t="s">
        <v>918</v>
      </c>
      <c r="C11" s="1724"/>
    </row>
    <row r="12" spans="1:17" ht="30" x14ac:dyDescent="0.2">
      <c r="B12" s="1723" t="s">
        <v>919</v>
      </c>
      <c r="C12" s="1724"/>
    </row>
    <row r="13" spans="1:17" ht="30" x14ac:dyDescent="0.2">
      <c r="B13" s="1723" t="s">
        <v>920</v>
      </c>
      <c r="C13" s="1724"/>
    </row>
    <row r="14" spans="1:17" ht="30" x14ac:dyDescent="0.2">
      <c r="B14" s="1723" t="s">
        <v>921</v>
      </c>
      <c r="C14" s="1724"/>
    </row>
    <row r="15" spans="1:17" ht="45" x14ac:dyDescent="0.2">
      <c r="B15" s="1723" t="s">
        <v>922</v>
      </c>
      <c r="C15" s="1724"/>
    </row>
    <row r="16" spans="1:17" ht="15" x14ac:dyDescent="0.2">
      <c r="B16" s="1725" t="s">
        <v>923</v>
      </c>
      <c r="C16" s="1726"/>
    </row>
    <row r="17" spans="1:9" ht="54" customHeight="1" x14ac:dyDescent="0.25">
      <c r="A17" s="1719" t="s">
        <v>914</v>
      </c>
      <c r="B17" s="1905" t="s">
        <v>924</v>
      </c>
      <c r="C17" s="1905"/>
      <c r="D17" s="1905"/>
      <c r="E17" s="1905"/>
      <c r="F17" s="1905"/>
      <c r="G17" s="1905"/>
      <c r="H17" s="1905"/>
      <c r="I17" s="1716" t="s">
        <v>925</v>
      </c>
    </row>
    <row r="18" spans="1:9" ht="30" x14ac:dyDescent="0.2">
      <c r="B18" s="1721" t="s">
        <v>926</v>
      </c>
      <c r="C18" s="1722"/>
    </row>
    <row r="19" spans="1:9" ht="30" x14ac:dyDescent="0.2">
      <c r="B19" s="1727" t="s">
        <v>927</v>
      </c>
      <c r="C19" s="1724"/>
    </row>
    <row r="20" spans="1:9" ht="30" x14ac:dyDescent="0.2">
      <c r="B20" s="1727" t="s">
        <v>928</v>
      </c>
      <c r="C20" s="1724"/>
    </row>
    <row r="21" spans="1:9" ht="30" x14ac:dyDescent="0.2">
      <c r="B21" s="1727" t="s">
        <v>929</v>
      </c>
      <c r="C21" s="1724"/>
    </row>
    <row r="22" spans="1:9" ht="30" x14ac:dyDescent="0.2">
      <c r="B22" s="1727" t="s">
        <v>930</v>
      </c>
      <c r="C22" s="1724"/>
    </row>
    <row r="23" spans="1:9" ht="45" x14ac:dyDescent="0.2">
      <c r="B23" s="1723" t="s">
        <v>931</v>
      </c>
      <c r="C23" s="1724"/>
    </row>
    <row r="24" spans="1:9" ht="30" x14ac:dyDescent="0.2">
      <c r="B24" s="1723" t="s">
        <v>932</v>
      </c>
      <c r="C24" s="1724"/>
    </row>
    <row r="25" spans="1:9" ht="45" x14ac:dyDescent="0.25">
      <c r="A25" s="1719" t="s">
        <v>914</v>
      </c>
      <c r="B25" s="1728" t="s">
        <v>933</v>
      </c>
      <c r="C25" s="1906"/>
      <c r="D25" s="1906"/>
      <c r="E25" s="1906"/>
      <c r="F25" s="1906"/>
      <c r="G25" s="1906"/>
      <c r="H25" s="1906"/>
      <c r="I25" s="1716" t="s">
        <v>925</v>
      </c>
    </row>
    <row r="26" spans="1:9" ht="15" x14ac:dyDescent="0.2">
      <c r="A26" s="1904" t="s">
        <v>934</v>
      </c>
      <c r="B26" s="1904"/>
      <c r="C26" s="1904"/>
      <c r="D26" s="1904"/>
      <c r="E26" s="1904"/>
      <c r="F26" s="1904"/>
      <c r="G26" s="1904"/>
      <c r="H26" s="1904"/>
    </row>
    <row r="27" spans="1:9" ht="54.75" customHeight="1" x14ac:dyDescent="0.2">
      <c r="A27" s="1718" t="s">
        <v>912</v>
      </c>
      <c r="B27" s="1898" t="s">
        <v>935</v>
      </c>
      <c r="C27" s="1898"/>
      <c r="D27" s="1898"/>
      <c r="E27" s="1898"/>
      <c r="F27" s="1898"/>
      <c r="G27" s="1898"/>
      <c r="H27" s="1898"/>
      <c r="I27" s="1716" t="s">
        <v>925</v>
      </c>
    </row>
    <row r="28" spans="1:9" ht="124.5" customHeight="1" x14ac:dyDescent="0.25">
      <c r="A28" s="1729" t="s">
        <v>936</v>
      </c>
      <c r="B28" s="1907" t="s">
        <v>937</v>
      </c>
      <c r="C28" s="1907"/>
      <c r="D28" s="1907"/>
      <c r="E28" s="1907"/>
      <c r="F28" s="1907"/>
      <c r="G28" s="1907"/>
      <c r="H28" s="1907"/>
    </row>
    <row r="29" spans="1:9" ht="49.5" customHeight="1" x14ac:dyDescent="0.25">
      <c r="A29" s="1719" t="s">
        <v>914</v>
      </c>
      <c r="B29" s="1908" t="s">
        <v>938</v>
      </c>
      <c r="C29" s="1908"/>
      <c r="D29" s="1908"/>
      <c r="E29" s="1908"/>
      <c r="F29" s="1908"/>
      <c r="G29" s="1908"/>
      <c r="H29" s="1908"/>
      <c r="I29" s="1716" t="s">
        <v>925</v>
      </c>
    </row>
    <row r="30" spans="1:9" ht="30" x14ac:dyDescent="0.2">
      <c r="B30" s="1721" t="s">
        <v>939</v>
      </c>
      <c r="C30" s="1722"/>
    </row>
    <row r="31" spans="1:9" ht="15" x14ac:dyDescent="0.2">
      <c r="B31" s="1723" t="s">
        <v>940</v>
      </c>
      <c r="C31" s="1724"/>
    </row>
    <row r="32" spans="1:9" ht="30" x14ac:dyDescent="0.2">
      <c r="B32" s="1723" t="s">
        <v>941</v>
      </c>
      <c r="C32" s="1724"/>
    </row>
    <row r="33" spans="1:9" ht="30" x14ac:dyDescent="0.2">
      <c r="B33" s="1723" t="s">
        <v>942</v>
      </c>
      <c r="C33" s="1724"/>
    </row>
    <row r="34" spans="1:9" ht="15" x14ac:dyDescent="0.2">
      <c r="B34" s="1723" t="s">
        <v>943</v>
      </c>
      <c r="C34" s="1724"/>
    </row>
    <row r="35" spans="1:9" ht="15" x14ac:dyDescent="0.2">
      <c r="B35" s="1723" t="s">
        <v>944</v>
      </c>
      <c r="C35" s="1724"/>
    </row>
    <row r="36" spans="1:9" ht="15" x14ac:dyDescent="0.2">
      <c r="B36" s="1723" t="s">
        <v>945</v>
      </c>
      <c r="C36" s="1724"/>
    </row>
    <row r="37" spans="1:9" ht="15" x14ac:dyDescent="0.2">
      <c r="B37" s="1723" t="s">
        <v>946</v>
      </c>
      <c r="C37" s="1724"/>
    </row>
    <row r="38" spans="1:9" ht="15" x14ac:dyDescent="0.2">
      <c r="B38" s="1723" t="s">
        <v>947</v>
      </c>
      <c r="C38" s="1724"/>
    </row>
    <row r="39" spans="1:9" ht="15" x14ac:dyDescent="0.2">
      <c r="B39" s="1723" t="s">
        <v>948</v>
      </c>
      <c r="C39" s="1724"/>
    </row>
    <row r="40" spans="1:9" ht="15" x14ac:dyDescent="0.2">
      <c r="B40" s="1723" t="s">
        <v>949</v>
      </c>
      <c r="C40" s="1724"/>
    </row>
    <row r="41" spans="1:9" ht="30" x14ac:dyDescent="0.2">
      <c r="B41" s="1723" t="s">
        <v>950</v>
      </c>
      <c r="C41" s="1724"/>
    </row>
    <row r="42" spans="1:9" ht="15" x14ac:dyDescent="0.2">
      <c r="B42" s="1723" t="s">
        <v>951</v>
      </c>
      <c r="C42" s="1724"/>
    </row>
    <row r="43" spans="1:9" ht="15" x14ac:dyDescent="0.2">
      <c r="B43" s="1723" t="s">
        <v>952</v>
      </c>
      <c r="C43" s="1726"/>
    </row>
    <row r="44" spans="1:9" ht="66.75" customHeight="1" x14ac:dyDescent="0.25">
      <c r="A44" s="1719" t="s">
        <v>914</v>
      </c>
      <c r="B44" s="1730" t="s">
        <v>953</v>
      </c>
      <c r="C44" s="1909"/>
      <c r="D44" s="1909"/>
      <c r="E44" s="1909"/>
      <c r="F44" s="1909"/>
      <c r="G44" s="1909"/>
      <c r="H44" s="1909"/>
      <c r="I44" s="1716" t="s">
        <v>925</v>
      </c>
    </row>
    <row r="45" spans="1:9" ht="50.25" customHeight="1" x14ac:dyDescent="0.25">
      <c r="A45" s="1719" t="s">
        <v>914</v>
      </c>
      <c r="B45" s="1910" t="s">
        <v>954</v>
      </c>
      <c r="C45" s="1910"/>
      <c r="D45" s="1910"/>
      <c r="E45" s="1910"/>
      <c r="F45" s="1910"/>
      <c r="G45" s="1910"/>
      <c r="H45" s="1910"/>
      <c r="I45" s="1716" t="s">
        <v>925</v>
      </c>
    </row>
    <row r="46" spans="1:9" ht="30" x14ac:dyDescent="0.2">
      <c r="B46" s="1721" t="s">
        <v>955</v>
      </c>
      <c r="C46" s="1722"/>
      <c r="I46" s="1716" t="s">
        <v>956</v>
      </c>
    </row>
    <row r="47" spans="1:9" ht="30" x14ac:dyDescent="0.2">
      <c r="B47" s="1723" t="s">
        <v>957</v>
      </c>
      <c r="C47" s="1724"/>
    </row>
    <row r="48" spans="1:9" ht="15" x14ac:dyDescent="0.2">
      <c r="B48" s="1723" t="s">
        <v>958</v>
      </c>
      <c r="C48" s="1724"/>
    </row>
    <row r="49" spans="1:9" ht="15" x14ac:dyDescent="0.2">
      <c r="B49" s="1723" t="s">
        <v>959</v>
      </c>
      <c r="C49" s="1724"/>
    </row>
    <row r="50" spans="1:9" ht="30" x14ac:dyDescent="0.2">
      <c r="B50" s="1723" t="s">
        <v>960</v>
      </c>
      <c r="C50" s="1724"/>
    </row>
    <row r="51" spans="1:9" ht="30" x14ac:dyDescent="0.2">
      <c r="B51" s="1723" t="s">
        <v>961</v>
      </c>
      <c r="C51" s="1724"/>
    </row>
    <row r="52" spans="1:9" ht="30" x14ac:dyDescent="0.2">
      <c r="B52" s="1723" t="s">
        <v>962</v>
      </c>
      <c r="C52" s="1724"/>
    </row>
    <row r="53" spans="1:9" ht="15" x14ac:dyDescent="0.2">
      <c r="B53" s="1723" t="s">
        <v>963</v>
      </c>
      <c r="C53" s="1724"/>
    </row>
    <row r="54" spans="1:9" ht="15" x14ac:dyDescent="0.2">
      <c r="B54" s="1723" t="s">
        <v>964</v>
      </c>
      <c r="C54" s="1724"/>
    </row>
    <row r="55" spans="1:9" ht="105" x14ac:dyDescent="0.25">
      <c r="A55" s="1719" t="s">
        <v>914</v>
      </c>
      <c r="B55" s="1728" t="s">
        <v>965</v>
      </c>
      <c r="C55" s="1906"/>
      <c r="D55" s="1906"/>
      <c r="E55" s="1906"/>
      <c r="F55" s="1906"/>
      <c r="G55" s="1906"/>
      <c r="H55" s="1906"/>
      <c r="I55" s="1716" t="s">
        <v>925</v>
      </c>
    </row>
    <row r="56" spans="1:9" ht="26.25" x14ac:dyDescent="0.25">
      <c r="A56" s="1719" t="s">
        <v>914</v>
      </c>
      <c r="B56" s="1910" t="s">
        <v>966</v>
      </c>
      <c r="C56" s="1910"/>
      <c r="D56" s="1910"/>
      <c r="E56" s="1910"/>
      <c r="F56" s="1910"/>
      <c r="G56" s="1910"/>
      <c r="H56" s="1910"/>
      <c r="I56" s="1716" t="s">
        <v>925</v>
      </c>
    </row>
    <row r="57" spans="1:9" ht="30" x14ac:dyDescent="0.2">
      <c r="A57" s="1719"/>
      <c r="B57" s="1721" t="s">
        <v>955</v>
      </c>
      <c r="C57" s="1722"/>
      <c r="I57" s="1716" t="s">
        <v>956</v>
      </c>
    </row>
    <row r="58" spans="1:9" ht="30" x14ac:dyDescent="0.2">
      <c r="A58" s="1719"/>
      <c r="B58" s="1723" t="s">
        <v>957</v>
      </c>
      <c r="C58" s="1724"/>
    </row>
    <row r="59" spans="1:9" ht="15" x14ac:dyDescent="0.2">
      <c r="A59" s="1719"/>
      <c r="B59" s="1723" t="s">
        <v>958</v>
      </c>
      <c r="C59" s="1724"/>
    </row>
    <row r="60" spans="1:9" ht="15" x14ac:dyDescent="0.2">
      <c r="A60" s="1719"/>
      <c r="B60" s="1723" t="s">
        <v>959</v>
      </c>
      <c r="C60" s="1724"/>
    </row>
    <row r="61" spans="1:9" ht="30" x14ac:dyDescent="0.2">
      <c r="A61" s="1719"/>
      <c r="B61" s="1723" t="s">
        <v>960</v>
      </c>
      <c r="C61" s="1724"/>
    </row>
    <row r="62" spans="1:9" ht="30" x14ac:dyDescent="0.2">
      <c r="A62" s="1719"/>
      <c r="B62" s="1723" t="s">
        <v>967</v>
      </c>
      <c r="C62" s="1724"/>
    </row>
    <row r="63" spans="1:9" ht="30" x14ac:dyDescent="0.2">
      <c r="A63" s="1719"/>
      <c r="B63" s="1723" t="s">
        <v>962</v>
      </c>
      <c r="C63" s="1724"/>
    </row>
    <row r="64" spans="1:9" ht="15" x14ac:dyDescent="0.2">
      <c r="A64" s="1719"/>
      <c r="B64" s="1723" t="s">
        <v>963</v>
      </c>
      <c r="C64" s="1724"/>
    </row>
    <row r="65" spans="1:12" ht="15" x14ac:dyDescent="0.2">
      <c r="A65" s="1719"/>
      <c r="B65" s="1723" t="s">
        <v>964</v>
      </c>
      <c r="C65" s="1724"/>
    </row>
    <row r="66" spans="1:12" ht="75" x14ac:dyDescent="0.25">
      <c r="A66" s="1719"/>
      <c r="B66" s="1728" t="s">
        <v>968</v>
      </c>
      <c r="C66" s="1722"/>
      <c r="E66" s="1731"/>
      <c r="I66" s="1716" t="s">
        <v>925</v>
      </c>
    </row>
    <row r="67" spans="1:12" ht="33" customHeight="1" x14ac:dyDescent="0.2">
      <c r="A67" s="1911" t="s">
        <v>969</v>
      </c>
      <c r="B67" s="1911"/>
      <c r="C67" s="1911"/>
      <c r="D67" s="1911"/>
      <c r="E67" s="1911"/>
      <c r="F67" s="1911"/>
      <c r="G67" s="1911"/>
      <c r="H67" s="1911"/>
    </row>
    <row r="68" spans="1:12" ht="138" customHeight="1" x14ac:dyDescent="0.2">
      <c r="A68" s="1718" t="s">
        <v>912</v>
      </c>
      <c r="B68" s="1898" t="s">
        <v>970</v>
      </c>
      <c r="C68" s="1898"/>
      <c r="D68" s="1898"/>
      <c r="E68" s="1898"/>
      <c r="F68" s="1898"/>
      <c r="G68" s="1898"/>
      <c r="H68" s="1898"/>
      <c r="I68" s="1716" t="s">
        <v>925</v>
      </c>
    </row>
    <row r="69" spans="1:12" ht="81.75" customHeight="1" x14ac:dyDescent="0.25">
      <c r="A69" s="1729" t="s">
        <v>936</v>
      </c>
      <c r="B69" s="1907" t="s">
        <v>971</v>
      </c>
      <c r="C69" s="1907"/>
      <c r="D69" s="1907"/>
      <c r="E69" s="1907"/>
      <c r="F69" s="1907"/>
      <c r="G69" s="1907"/>
      <c r="H69" s="1907"/>
      <c r="I69" s="1716" t="s">
        <v>925</v>
      </c>
    </row>
    <row r="70" spans="1:12" ht="210.75" customHeight="1" x14ac:dyDescent="0.25">
      <c r="A70" s="1719" t="s">
        <v>972</v>
      </c>
      <c r="B70" s="1905" t="s">
        <v>973</v>
      </c>
      <c r="C70" s="1905"/>
      <c r="D70" s="1905"/>
      <c r="E70" s="1905"/>
      <c r="F70" s="1905"/>
      <c r="G70" s="1905"/>
      <c r="H70" s="1905"/>
      <c r="I70" s="1716" t="s">
        <v>925</v>
      </c>
    </row>
    <row r="71" spans="1:12" ht="90" x14ac:dyDescent="0.2">
      <c r="B71" s="1732" t="s">
        <v>974</v>
      </c>
      <c r="C71" s="1733" t="s">
        <v>975</v>
      </c>
      <c r="D71" s="1733" t="s">
        <v>976</v>
      </c>
      <c r="E71" s="1733" t="s">
        <v>977</v>
      </c>
      <c r="F71" s="1733" t="s">
        <v>978</v>
      </c>
      <c r="G71" s="1734" t="s">
        <v>979</v>
      </c>
      <c r="I71" s="1735" t="s">
        <v>980</v>
      </c>
    </row>
    <row r="72" spans="1:12" ht="141" customHeight="1" x14ac:dyDescent="0.2">
      <c r="B72" s="1723" t="s">
        <v>981</v>
      </c>
      <c r="C72" s="1736"/>
      <c r="D72" s="1737" t="s">
        <v>982</v>
      </c>
      <c r="E72" s="1737" t="s">
        <v>982</v>
      </c>
      <c r="F72" s="1737" t="s">
        <v>982</v>
      </c>
      <c r="G72" s="1738"/>
      <c r="I72" s="1739" t="s">
        <v>983</v>
      </c>
      <c r="J72" s="1739" t="s">
        <v>984</v>
      </c>
      <c r="K72" s="1739" t="s">
        <v>985</v>
      </c>
      <c r="L72" s="1739" t="s">
        <v>986</v>
      </c>
    </row>
    <row r="73" spans="1:12" ht="76.5" x14ac:dyDescent="0.2">
      <c r="B73" s="1723" t="s">
        <v>987</v>
      </c>
      <c r="C73" s="1736"/>
      <c r="D73" s="1737" t="s">
        <v>982</v>
      </c>
      <c r="E73" s="1737" t="s">
        <v>982</v>
      </c>
      <c r="F73" s="1737" t="s">
        <v>982</v>
      </c>
      <c r="G73" s="1738"/>
      <c r="I73" s="1739" t="s">
        <v>988</v>
      </c>
      <c r="J73" s="1739" t="s">
        <v>989</v>
      </c>
    </row>
    <row r="74" spans="1:12" ht="38.25" x14ac:dyDescent="0.2">
      <c r="B74" s="1723" t="s">
        <v>990</v>
      </c>
      <c r="C74" s="1736"/>
      <c r="D74" s="1737" t="s">
        <v>982</v>
      </c>
      <c r="E74" s="1737" t="s">
        <v>982</v>
      </c>
      <c r="F74" s="1737" t="s">
        <v>982</v>
      </c>
      <c r="G74" s="1738"/>
      <c r="I74" s="1739" t="s">
        <v>991</v>
      </c>
    </row>
    <row r="75" spans="1:12" ht="30" x14ac:dyDescent="0.2">
      <c r="B75" s="1740" t="s">
        <v>992</v>
      </c>
      <c r="C75" s="1736"/>
      <c r="D75" s="1737" t="s">
        <v>982</v>
      </c>
      <c r="E75" s="1737" t="s">
        <v>982</v>
      </c>
      <c r="F75" s="1737" t="s">
        <v>982</v>
      </c>
      <c r="G75" s="1738"/>
      <c r="I75" s="1741" t="s">
        <v>993</v>
      </c>
    </row>
    <row r="76" spans="1:12" ht="60" x14ac:dyDescent="0.2">
      <c r="B76" s="1740" t="s">
        <v>994</v>
      </c>
      <c r="C76" s="1736"/>
      <c r="D76" s="1737" t="s">
        <v>982</v>
      </c>
      <c r="E76" s="1737" t="s">
        <v>982</v>
      </c>
      <c r="F76" s="1737" t="s">
        <v>982</v>
      </c>
      <c r="G76" s="1738"/>
      <c r="I76" s="1741" t="s">
        <v>993</v>
      </c>
    </row>
    <row r="77" spans="1:12" ht="45" x14ac:dyDescent="0.2">
      <c r="B77" s="1740" t="s">
        <v>995</v>
      </c>
      <c r="C77" s="1736"/>
      <c r="D77" s="1737" t="s">
        <v>982</v>
      </c>
      <c r="E77" s="1737" t="s">
        <v>982</v>
      </c>
      <c r="F77" s="1737" t="s">
        <v>982</v>
      </c>
      <c r="G77" s="1738"/>
      <c r="I77" s="1741" t="s">
        <v>993</v>
      </c>
    </row>
    <row r="78" spans="1:12" ht="38.25" x14ac:dyDescent="0.2">
      <c r="B78" s="1740" t="s">
        <v>996</v>
      </c>
      <c r="C78" s="1736"/>
      <c r="D78" s="1737" t="s">
        <v>982</v>
      </c>
      <c r="E78" s="1737" t="s">
        <v>982</v>
      </c>
      <c r="F78" s="1737" t="s">
        <v>982</v>
      </c>
      <c r="G78" s="1738"/>
      <c r="I78" s="1739" t="s">
        <v>997</v>
      </c>
    </row>
    <row r="79" spans="1:12" ht="25.5" x14ac:dyDescent="0.2">
      <c r="B79" s="1740" t="s">
        <v>998</v>
      </c>
      <c r="C79" s="1736"/>
      <c r="D79" s="1737" t="s">
        <v>982</v>
      </c>
      <c r="E79" s="1737" t="s">
        <v>982</v>
      </c>
      <c r="F79" s="1737" t="s">
        <v>982</v>
      </c>
      <c r="G79" s="1738"/>
      <c r="I79" s="1739" t="s">
        <v>999</v>
      </c>
    </row>
    <row r="80" spans="1:12" ht="30" x14ac:dyDescent="0.2">
      <c r="B80" s="1740" t="s">
        <v>1000</v>
      </c>
      <c r="C80" s="1736"/>
      <c r="D80" s="1737" t="s">
        <v>982</v>
      </c>
      <c r="E80" s="1737" t="s">
        <v>982</v>
      </c>
      <c r="F80" s="1737" t="s">
        <v>982</v>
      </c>
      <c r="G80" s="1738"/>
      <c r="I80" s="1741" t="s">
        <v>993</v>
      </c>
    </row>
    <row r="81" spans="1:9" ht="15" x14ac:dyDescent="0.2">
      <c r="B81" s="1740" t="s">
        <v>1001</v>
      </c>
      <c r="C81" s="1736"/>
      <c r="D81" s="1737" t="s">
        <v>982</v>
      </c>
      <c r="E81" s="1737" t="s">
        <v>982</v>
      </c>
      <c r="F81" s="1737" t="s">
        <v>982</v>
      </c>
      <c r="G81" s="1738"/>
      <c r="I81" s="1741" t="s">
        <v>993</v>
      </c>
    </row>
    <row r="82" spans="1:9" ht="30" x14ac:dyDescent="0.2">
      <c r="B82" s="1740" t="s">
        <v>1002</v>
      </c>
      <c r="C82" s="1736"/>
      <c r="D82" s="1737" t="s">
        <v>982</v>
      </c>
      <c r="E82" s="1737" t="s">
        <v>982</v>
      </c>
      <c r="F82" s="1737" t="s">
        <v>982</v>
      </c>
      <c r="G82" s="1738"/>
      <c r="I82" s="1741" t="s">
        <v>993</v>
      </c>
    </row>
    <row r="83" spans="1:9" ht="30" x14ac:dyDescent="0.2">
      <c r="B83" s="1740" t="s">
        <v>1003</v>
      </c>
      <c r="C83" s="1736"/>
      <c r="D83" s="1737" t="s">
        <v>982</v>
      </c>
      <c r="E83" s="1737" t="s">
        <v>982</v>
      </c>
      <c r="F83" s="1737" t="s">
        <v>982</v>
      </c>
      <c r="G83" s="1738"/>
      <c r="I83" s="1741" t="s">
        <v>993</v>
      </c>
    </row>
    <row r="84" spans="1:9" ht="15" x14ac:dyDescent="0.2">
      <c r="B84" s="1723" t="s">
        <v>1004</v>
      </c>
      <c r="C84" s="1736"/>
      <c r="D84" s="1737" t="s">
        <v>982</v>
      </c>
      <c r="E84" s="1737" t="s">
        <v>982</v>
      </c>
      <c r="F84" s="1737" t="s">
        <v>982</v>
      </c>
      <c r="G84" s="1738"/>
      <c r="I84" s="1741" t="s">
        <v>993</v>
      </c>
    </row>
    <row r="85" spans="1:9" ht="15" x14ac:dyDescent="0.2">
      <c r="B85" s="1740" t="s">
        <v>1005</v>
      </c>
      <c r="C85" s="1736"/>
      <c r="D85" s="1737" t="s">
        <v>982</v>
      </c>
      <c r="E85" s="1737" t="s">
        <v>982</v>
      </c>
      <c r="F85" s="1737" t="s">
        <v>982</v>
      </c>
      <c r="G85" s="1738"/>
      <c r="I85" s="1741" t="s">
        <v>993</v>
      </c>
    </row>
    <row r="86" spans="1:9" ht="15" x14ac:dyDescent="0.2">
      <c r="B86" s="1740" t="s">
        <v>1006</v>
      </c>
      <c r="C86" s="1736"/>
      <c r="D86" s="1737" t="s">
        <v>982</v>
      </c>
      <c r="E86" s="1737" t="s">
        <v>982</v>
      </c>
      <c r="F86" s="1737" t="s">
        <v>982</v>
      </c>
      <c r="G86" s="1738"/>
      <c r="I86" s="1741" t="s">
        <v>993</v>
      </c>
    </row>
    <row r="87" spans="1:9" ht="30" x14ac:dyDescent="0.2">
      <c r="B87" s="1740" t="s">
        <v>1007</v>
      </c>
      <c r="C87" s="1736"/>
      <c r="D87" s="1737" t="s">
        <v>982</v>
      </c>
      <c r="E87" s="1737" t="s">
        <v>982</v>
      </c>
      <c r="F87" s="1737" t="s">
        <v>982</v>
      </c>
      <c r="G87" s="1738"/>
      <c r="I87" s="1739" t="s">
        <v>1008</v>
      </c>
    </row>
    <row r="88" spans="1:9" ht="15" x14ac:dyDescent="0.2">
      <c r="B88" s="1723" t="s">
        <v>1009</v>
      </c>
      <c r="C88" s="1736"/>
      <c r="D88" s="1737" t="s">
        <v>982</v>
      </c>
      <c r="E88" s="1737" t="s">
        <v>982</v>
      </c>
      <c r="F88" s="1737" t="s">
        <v>982</v>
      </c>
      <c r="G88" s="1738"/>
      <c r="I88" s="1741" t="s">
        <v>993</v>
      </c>
    </row>
    <row r="89" spans="1:9" ht="15" x14ac:dyDescent="0.2">
      <c r="B89" s="1723" t="s">
        <v>923</v>
      </c>
      <c r="C89" s="1736"/>
      <c r="D89" s="1737" t="s">
        <v>982</v>
      </c>
      <c r="E89" s="1737" t="s">
        <v>982</v>
      </c>
      <c r="F89" s="1737" t="s">
        <v>982</v>
      </c>
      <c r="G89" s="1738"/>
    </row>
    <row r="90" spans="1:9" ht="84" customHeight="1" x14ac:dyDescent="0.2">
      <c r="B90" s="1723" t="s">
        <v>1010</v>
      </c>
      <c r="C90" s="1742" t="s">
        <v>1011</v>
      </c>
      <c r="D90" s="1743">
        <f>SUM(D72:D89)</f>
        <v>0</v>
      </c>
      <c r="E90" s="1743">
        <f>SUM(E72:E89)</f>
        <v>0</v>
      </c>
      <c r="F90" s="1743">
        <f>SUM(F72:F89)</f>
        <v>0</v>
      </c>
      <c r="G90" s="1744" t="s">
        <v>1011</v>
      </c>
      <c r="I90" s="1716" t="s">
        <v>1012</v>
      </c>
    </row>
    <row r="91" spans="1:9" ht="105" x14ac:dyDescent="0.25">
      <c r="A91" s="1719" t="s">
        <v>914</v>
      </c>
      <c r="B91" s="1728" t="s">
        <v>1013</v>
      </c>
      <c r="C91" s="1906"/>
      <c r="D91" s="1906"/>
      <c r="E91" s="1906"/>
      <c r="F91" s="1906"/>
      <c r="G91" s="1906"/>
      <c r="H91" s="1906"/>
      <c r="I91" s="1716" t="s">
        <v>925</v>
      </c>
    </row>
    <row r="92" spans="1:9" ht="86.25" customHeight="1" x14ac:dyDescent="0.25">
      <c r="A92" s="1729" t="s">
        <v>936</v>
      </c>
      <c r="B92" s="1907" t="s">
        <v>1014</v>
      </c>
      <c r="C92" s="1907"/>
      <c r="D92" s="1907"/>
      <c r="E92" s="1907"/>
      <c r="F92" s="1907"/>
      <c r="G92" s="1907"/>
      <c r="H92" s="1907"/>
      <c r="I92" s="1716" t="s">
        <v>925</v>
      </c>
    </row>
    <row r="93" spans="1:9" ht="42.75" customHeight="1" x14ac:dyDescent="0.25">
      <c r="A93" s="1719" t="s">
        <v>972</v>
      </c>
      <c r="B93" s="1905" t="s">
        <v>1015</v>
      </c>
      <c r="C93" s="1905"/>
      <c r="D93" s="1905"/>
      <c r="E93" s="1905"/>
      <c r="F93" s="1905"/>
      <c r="G93" s="1905"/>
      <c r="H93" s="1905"/>
      <c r="I93" s="1716" t="s">
        <v>925</v>
      </c>
    </row>
    <row r="94" spans="1:9" ht="15" x14ac:dyDescent="0.2">
      <c r="B94" s="1732" t="s">
        <v>1016</v>
      </c>
      <c r="C94" s="1733" t="s">
        <v>1017</v>
      </c>
      <c r="D94" s="1733" t="s">
        <v>1018</v>
      </c>
    </row>
    <row r="95" spans="1:9" ht="120" x14ac:dyDescent="0.2">
      <c r="B95" s="1723" t="s">
        <v>1019</v>
      </c>
      <c r="C95" s="1736"/>
      <c r="D95" s="1737"/>
      <c r="I95" s="1716" t="s">
        <v>925</v>
      </c>
    </row>
    <row r="96" spans="1:9" ht="150" x14ac:dyDescent="0.2">
      <c r="B96" s="1723" t="s">
        <v>1020</v>
      </c>
      <c r="C96" s="1736"/>
      <c r="D96" s="1737"/>
      <c r="I96" s="1716" t="s">
        <v>925</v>
      </c>
    </row>
    <row r="97" spans="1:9" ht="90" x14ac:dyDescent="0.2">
      <c r="B97" s="1723" t="s">
        <v>1021</v>
      </c>
      <c r="C97" s="1736"/>
      <c r="D97" s="1737"/>
      <c r="I97" s="1716" t="s">
        <v>925</v>
      </c>
    </row>
    <row r="98" spans="1:9" ht="75" x14ac:dyDescent="0.2">
      <c r="B98" s="1723" t="s">
        <v>1022</v>
      </c>
      <c r="C98" s="1745" t="s">
        <v>1023</v>
      </c>
      <c r="D98" s="1737" t="s">
        <v>1024</v>
      </c>
    </row>
    <row r="99" spans="1:9" ht="19.5" customHeight="1" x14ac:dyDescent="0.2">
      <c r="A99" s="1904" t="s">
        <v>1025</v>
      </c>
      <c r="B99" s="1904"/>
      <c r="C99" s="1904"/>
      <c r="D99" s="1904"/>
      <c r="E99" s="1904"/>
      <c r="F99" s="1904"/>
      <c r="G99" s="1904"/>
      <c r="H99" s="1904"/>
    </row>
    <row r="100" spans="1:9" ht="45" customHeight="1" x14ac:dyDescent="0.2">
      <c r="A100" s="1718" t="s">
        <v>912</v>
      </c>
      <c r="B100" s="1898" t="s">
        <v>1026</v>
      </c>
      <c r="C100" s="1898"/>
      <c r="D100" s="1898"/>
      <c r="E100" s="1898"/>
      <c r="F100" s="1898"/>
      <c r="G100" s="1898"/>
      <c r="H100" s="1898"/>
      <c r="I100" s="1716"/>
    </row>
    <row r="101" spans="1:9" ht="26.25" x14ac:dyDescent="0.25">
      <c r="A101" s="1719" t="s">
        <v>914</v>
      </c>
      <c r="B101" s="1912" t="s">
        <v>1027</v>
      </c>
      <c r="C101" s="1912"/>
      <c r="D101" s="1912"/>
      <c r="E101" s="1912"/>
      <c r="F101" s="1912"/>
      <c r="G101" s="1912"/>
      <c r="H101" s="1912"/>
      <c r="I101" s="1716" t="s">
        <v>1028</v>
      </c>
    </row>
    <row r="102" spans="1:9" ht="15" x14ac:dyDescent="0.2">
      <c r="B102" s="1746" t="s">
        <v>1029</v>
      </c>
      <c r="C102" s="1747"/>
    </row>
    <row r="103" spans="1:9" ht="15" x14ac:dyDescent="0.2">
      <c r="B103" s="1746" t="s">
        <v>1030</v>
      </c>
      <c r="C103" s="1738"/>
    </row>
    <row r="104" spans="1:9" ht="15" x14ac:dyDescent="0.2">
      <c r="B104" s="1746" t="s">
        <v>1031</v>
      </c>
      <c r="C104" s="1738"/>
    </row>
    <row r="105" spans="1:9" ht="15" x14ac:dyDescent="0.2">
      <c r="B105" s="1746" t="s">
        <v>1032</v>
      </c>
      <c r="C105" s="1738"/>
    </row>
    <row r="106" spans="1:9" ht="23.25" x14ac:dyDescent="0.25">
      <c r="A106" s="1719" t="s">
        <v>914</v>
      </c>
      <c r="B106" s="1912" t="s">
        <v>1033</v>
      </c>
      <c r="C106" s="1912"/>
      <c r="D106" s="1912"/>
      <c r="E106" s="1912"/>
      <c r="F106" s="1912"/>
      <c r="G106" s="1912"/>
      <c r="H106" s="1912"/>
    </row>
    <row r="107" spans="1:9" ht="15" x14ac:dyDescent="0.2">
      <c r="B107" s="1748" t="s">
        <v>1034</v>
      </c>
      <c r="C107" s="1747"/>
    </row>
    <row r="108" spans="1:9" ht="15" x14ac:dyDescent="0.2">
      <c r="B108" s="1748" t="s">
        <v>1035</v>
      </c>
      <c r="C108" s="1747"/>
    </row>
    <row r="109" spans="1:9" ht="15" x14ac:dyDescent="0.2">
      <c r="B109" s="1748" t="s">
        <v>1036</v>
      </c>
      <c r="C109" s="1747"/>
    </row>
    <row r="110" spans="1:9" ht="15" x14ac:dyDescent="0.2">
      <c r="B110" s="1748" t="s">
        <v>1037</v>
      </c>
      <c r="C110" s="1738"/>
    </row>
    <row r="111" spans="1:9" ht="15" x14ac:dyDescent="0.2">
      <c r="B111" s="1748" t="s">
        <v>1038</v>
      </c>
      <c r="C111" s="1738"/>
    </row>
    <row r="112" spans="1:9" ht="15" x14ac:dyDescent="0.2">
      <c r="B112" s="1748" t="s">
        <v>1039</v>
      </c>
      <c r="C112" s="1738"/>
    </row>
    <row r="113" spans="1:8" ht="15" x14ac:dyDescent="0.2">
      <c r="B113" s="1748" t="s">
        <v>1040</v>
      </c>
      <c r="C113" s="1747"/>
    </row>
    <row r="114" spans="1:8" ht="23.25" x14ac:dyDescent="0.25">
      <c r="A114" s="1719" t="s">
        <v>914</v>
      </c>
      <c r="B114" s="1912" t="s">
        <v>1041</v>
      </c>
      <c r="C114" s="1912"/>
      <c r="D114" s="1912"/>
      <c r="E114" s="1912"/>
      <c r="F114" s="1912"/>
      <c r="G114" s="1912"/>
      <c r="H114" s="1912"/>
    </row>
    <row r="115" spans="1:8" ht="15" x14ac:dyDescent="0.2">
      <c r="B115" s="1746" t="s">
        <v>1042</v>
      </c>
      <c r="C115" s="1747"/>
    </row>
    <row r="116" spans="1:8" ht="15" x14ac:dyDescent="0.2">
      <c r="B116" s="1746" t="s">
        <v>1043</v>
      </c>
      <c r="C116" s="1738"/>
    </row>
    <row r="117" spans="1:8" ht="15" x14ac:dyDescent="0.2">
      <c r="B117" s="1746" t="s">
        <v>1044</v>
      </c>
      <c r="C117" s="1738"/>
    </row>
    <row r="118" spans="1:8" ht="15" x14ac:dyDescent="0.2">
      <c r="B118" s="1746" t="s">
        <v>1045</v>
      </c>
      <c r="C118" s="1738"/>
    </row>
    <row r="119" spans="1:8" ht="15" x14ac:dyDescent="0.2">
      <c r="B119" s="1746" t="s">
        <v>1046</v>
      </c>
      <c r="C119" s="1747"/>
    </row>
    <row r="120" spans="1:8" ht="23.25" x14ac:dyDescent="0.25">
      <c r="A120" s="1719" t="s">
        <v>914</v>
      </c>
      <c r="B120" s="1912" t="s">
        <v>1047</v>
      </c>
      <c r="C120" s="1912"/>
      <c r="D120" s="1912"/>
      <c r="E120" s="1912"/>
      <c r="F120" s="1912"/>
      <c r="G120" s="1912"/>
      <c r="H120" s="1912"/>
    </row>
    <row r="121" spans="1:8" ht="15" x14ac:dyDescent="0.2">
      <c r="B121" s="1746" t="s">
        <v>1048</v>
      </c>
      <c r="C121" s="1747"/>
    </row>
    <row r="122" spans="1:8" ht="15" x14ac:dyDescent="0.2">
      <c r="B122" s="1746" t="s">
        <v>1049</v>
      </c>
      <c r="C122" s="1738"/>
    </row>
    <row r="123" spans="1:8" ht="30" x14ac:dyDescent="0.2">
      <c r="B123" s="1723" t="s">
        <v>1050</v>
      </c>
      <c r="C123" s="1738"/>
    </row>
    <row r="124" spans="1:8" ht="15" x14ac:dyDescent="0.2">
      <c r="B124" s="1746" t="s">
        <v>1051</v>
      </c>
      <c r="C124" s="1738"/>
    </row>
    <row r="125" spans="1:8" ht="15" x14ac:dyDescent="0.2">
      <c r="B125" s="1746" t="s">
        <v>1046</v>
      </c>
      <c r="C125" s="1747"/>
    </row>
    <row r="126" spans="1:8" ht="23.25" x14ac:dyDescent="0.25">
      <c r="A126" s="1719" t="s">
        <v>914</v>
      </c>
      <c r="B126" s="1912" t="s">
        <v>1052</v>
      </c>
      <c r="C126" s="1912"/>
      <c r="D126" s="1912"/>
      <c r="E126" s="1912"/>
      <c r="F126" s="1912"/>
      <c r="G126" s="1912"/>
      <c r="H126" s="1912"/>
    </row>
    <row r="127" spans="1:8" ht="42.75" customHeight="1" x14ac:dyDescent="0.2">
      <c r="B127" s="1721" t="s">
        <v>1053</v>
      </c>
      <c r="C127" s="1747"/>
    </row>
    <row r="128" spans="1:8" ht="60" x14ac:dyDescent="0.2">
      <c r="B128" s="1723" t="s">
        <v>1054</v>
      </c>
      <c r="C128" s="1738"/>
    </row>
    <row r="129" spans="1:8" ht="30" x14ac:dyDescent="0.2">
      <c r="B129" s="1723" t="s">
        <v>1055</v>
      </c>
      <c r="C129" s="1738"/>
    </row>
    <row r="130" spans="1:8" ht="30" x14ac:dyDescent="0.2">
      <c r="B130" s="1723" t="s">
        <v>1056</v>
      </c>
      <c r="C130" s="1738"/>
    </row>
    <row r="131" spans="1:8" ht="23.25" x14ac:dyDescent="0.25">
      <c r="A131" s="1719" t="s">
        <v>914</v>
      </c>
      <c r="B131" s="1912" t="s">
        <v>1057</v>
      </c>
      <c r="C131" s="1912"/>
      <c r="D131" s="1912"/>
      <c r="E131" s="1912"/>
      <c r="F131" s="1912"/>
      <c r="G131" s="1912"/>
      <c r="H131" s="1912"/>
    </row>
    <row r="132" spans="1:8" ht="60" x14ac:dyDescent="0.2">
      <c r="B132" s="1721" t="s">
        <v>1058</v>
      </c>
      <c r="C132" s="1747"/>
    </row>
    <row r="133" spans="1:8" ht="75" x14ac:dyDescent="0.2">
      <c r="B133" s="1723" t="s">
        <v>1059</v>
      </c>
      <c r="C133" s="1738"/>
    </row>
    <row r="134" spans="1:8" ht="60" x14ac:dyDescent="0.2">
      <c r="B134" s="1723" t="s">
        <v>1060</v>
      </c>
      <c r="C134" s="1738"/>
    </row>
    <row r="135" spans="1:8" ht="30" x14ac:dyDescent="0.2">
      <c r="B135" s="1723" t="s">
        <v>1061</v>
      </c>
      <c r="C135" s="1738"/>
    </row>
    <row r="136" spans="1:8" ht="30" x14ac:dyDescent="0.2">
      <c r="B136" s="1723" t="s">
        <v>1062</v>
      </c>
      <c r="C136" s="1738"/>
    </row>
    <row r="137" spans="1:8" ht="23.25" x14ac:dyDescent="0.25">
      <c r="A137" s="1719" t="s">
        <v>914</v>
      </c>
      <c r="B137" s="1912" t="s">
        <v>1063</v>
      </c>
      <c r="C137" s="1912"/>
      <c r="D137" s="1912"/>
      <c r="E137" s="1912"/>
      <c r="F137" s="1912"/>
      <c r="G137" s="1912"/>
      <c r="H137" s="1912"/>
    </row>
    <row r="138" spans="1:8" ht="15" x14ac:dyDescent="0.2">
      <c r="B138" s="1746" t="s">
        <v>1064</v>
      </c>
      <c r="C138" s="1747"/>
    </row>
    <row r="139" spans="1:8" ht="15" x14ac:dyDescent="0.2">
      <c r="B139" s="1746" t="s">
        <v>1065</v>
      </c>
      <c r="C139" s="1738"/>
    </row>
    <row r="140" spans="1:8" ht="15" x14ac:dyDescent="0.2">
      <c r="B140" s="1746" t="s">
        <v>1066</v>
      </c>
      <c r="C140" s="1738"/>
    </row>
  </sheetData>
  <mergeCells count="34">
    <mergeCell ref="B120:H120"/>
    <mergeCell ref="B126:H126"/>
    <mergeCell ref="B131:H131"/>
    <mergeCell ref="B137:H137"/>
    <mergeCell ref="B93:H93"/>
    <mergeCell ref="A99:H99"/>
    <mergeCell ref="B100:H100"/>
    <mergeCell ref="B101:H101"/>
    <mergeCell ref="B106:H106"/>
    <mergeCell ref="B114:H114"/>
    <mergeCell ref="B92:H92"/>
    <mergeCell ref="B28:H28"/>
    <mergeCell ref="B29:H29"/>
    <mergeCell ref="C44:H44"/>
    <mergeCell ref="B45:H45"/>
    <mergeCell ref="C55:H55"/>
    <mergeCell ref="B56:H56"/>
    <mergeCell ref="A67:H67"/>
    <mergeCell ref="B68:H68"/>
    <mergeCell ref="B69:H69"/>
    <mergeCell ref="B70:H70"/>
    <mergeCell ref="C91:H91"/>
    <mergeCell ref="B27:H27"/>
    <mergeCell ref="A1:H1"/>
    <mergeCell ref="B2:H2"/>
    <mergeCell ref="B3:H3"/>
    <mergeCell ref="B4:H4"/>
    <mergeCell ref="B5:H5"/>
    <mergeCell ref="A7:H7"/>
    <mergeCell ref="B8:H8"/>
    <mergeCell ref="B9:H9"/>
    <mergeCell ref="B17:H17"/>
    <mergeCell ref="C25:H25"/>
    <mergeCell ref="A26:H26"/>
  </mergeCells>
  <phoneticPr fontId="4" type="noConversion"/>
  <pageMargins left="0.7" right="0.7" top="0.75" bottom="0.75" header="0.3" footer="0.3"/>
  <pageSetup scale="22" fitToHeight="0"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D51"/>
  <sheetViews>
    <sheetView showGridLines="0" zoomScale="120" zoomScaleNormal="120" workbookViewId="0">
      <selection activeCell="C62" sqref="C62"/>
    </sheetView>
  </sheetViews>
  <sheetFormatPr defaultColWidth="8.85546875" defaultRowHeight="12.75" x14ac:dyDescent="0.2"/>
  <cols>
    <col min="1" max="1" width="3" style="658" bestFit="1" customWidth="1"/>
    <col min="2" max="2" width="90.85546875" style="1540" customWidth="1"/>
    <col min="3" max="3" width="11.42578125" style="1540" customWidth="1"/>
    <col min="4" max="4" width="7.85546875" style="1540" customWidth="1"/>
    <col min="5" max="16384" width="8.85546875" style="658"/>
  </cols>
  <sheetData>
    <row r="1" spans="1:2" x14ac:dyDescent="0.2">
      <c r="A1" s="1665"/>
      <c r="B1" s="1666" t="s">
        <v>412</v>
      </c>
    </row>
    <row r="2" spans="1:2" ht="5.25" customHeight="1" x14ac:dyDescent="0.2">
      <c r="B2" s="1433"/>
    </row>
    <row r="3" spans="1:2" ht="22.5" x14ac:dyDescent="0.2">
      <c r="A3" s="1667">
        <v>1</v>
      </c>
      <c r="B3" s="1668" t="s">
        <v>87</v>
      </c>
    </row>
    <row r="4" spans="1:2" ht="6" customHeight="1" x14ac:dyDescent="0.2">
      <c r="A4" s="1667"/>
      <c r="B4" s="1669"/>
    </row>
    <row r="5" spans="1:2" ht="22.5" x14ac:dyDescent="0.2">
      <c r="A5" s="1667">
        <v>2</v>
      </c>
      <c r="B5" s="1668" t="s">
        <v>379</v>
      </c>
    </row>
    <row r="6" spans="1:2" ht="6" customHeight="1" x14ac:dyDescent="0.2">
      <c r="A6" s="1670"/>
    </row>
    <row r="7" spans="1:2" ht="22.5" x14ac:dyDescent="0.2">
      <c r="A7" s="1671">
        <v>3</v>
      </c>
      <c r="B7" s="1672" t="s">
        <v>240</v>
      </c>
    </row>
    <row r="8" spans="1:2" ht="12" customHeight="1" x14ac:dyDescent="0.2">
      <c r="A8" s="1673" t="s">
        <v>674</v>
      </c>
      <c r="B8" s="1540" t="s">
        <v>675</v>
      </c>
    </row>
    <row r="9" spans="1:2" ht="13.35" customHeight="1" x14ac:dyDescent="0.2">
      <c r="A9" s="1671">
        <v>4</v>
      </c>
      <c r="B9" s="1540" t="s">
        <v>283</v>
      </c>
    </row>
    <row r="10" spans="1:2" ht="13.35" customHeight="1" x14ac:dyDescent="0.2">
      <c r="A10" s="1670"/>
      <c r="B10" s="1540" t="s">
        <v>249</v>
      </c>
    </row>
    <row r="11" spans="1:2" ht="13.35" customHeight="1" x14ac:dyDescent="0.2">
      <c r="A11" s="1670"/>
      <c r="B11" s="1540" t="s">
        <v>439</v>
      </c>
    </row>
    <row r="12" spans="1:2" ht="13.35" customHeight="1" x14ac:dyDescent="0.2">
      <c r="A12" s="1670"/>
      <c r="B12" s="1540" t="s">
        <v>440</v>
      </c>
    </row>
    <row r="13" spans="1:2" ht="13.35" customHeight="1" x14ac:dyDescent="0.2">
      <c r="A13" s="1670"/>
      <c r="B13" s="1540" t="s">
        <v>88</v>
      </c>
    </row>
    <row r="14" spans="1:2" ht="6" customHeight="1" x14ac:dyDescent="0.2">
      <c r="A14" s="1674"/>
      <c r="B14" s="1669"/>
    </row>
    <row r="15" spans="1:2" ht="56.25" x14ac:dyDescent="0.2">
      <c r="A15" s="1671">
        <v>5</v>
      </c>
      <c r="B15" s="1672" t="s">
        <v>63</v>
      </c>
    </row>
    <row r="16" spans="1:2" ht="6" customHeight="1" x14ac:dyDescent="0.2">
      <c r="A16" s="1675"/>
      <c r="B16" s="1676"/>
    </row>
    <row r="17" spans="1:4" ht="33.75" customHeight="1" x14ac:dyDescent="0.2">
      <c r="A17" s="1677">
        <v>6</v>
      </c>
      <c r="B17" s="1462" t="s">
        <v>447</v>
      </c>
    </row>
    <row r="18" spans="1:4" ht="6" customHeight="1" x14ac:dyDescent="0.2">
      <c r="A18" s="1678"/>
      <c r="B18" s="1669"/>
    </row>
    <row r="19" spans="1:4" ht="13.35" customHeight="1" x14ac:dyDescent="0.2">
      <c r="A19" s="1679">
        <v>7</v>
      </c>
      <c r="B19" s="1669" t="s">
        <v>127</v>
      </c>
      <c r="D19" s="1680"/>
    </row>
    <row r="20" spans="1:4" ht="6" customHeight="1" x14ac:dyDescent="0.2">
      <c r="A20" s="1681"/>
      <c r="B20" s="1669"/>
    </row>
    <row r="21" spans="1:4" ht="20.85" customHeight="1" x14ac:dyDescent="0.2">
      <c r="A21" s="1679">
        <v>8</v>
      </c>
      <c r="B21" s="1682" t="s">
        <v>672</v>
      </c>
    </row>
    <row r="22" spans="1:4" ht="6" customHeight="1" x14ac:dyDescent="0.2">
      <c r="A22" s="1679"/>
      <c r="B22" s="1682"/>
    </row>
    <row r="23" spans="1:4" ht="22.5" x14ac:dyDescent="0.2">
      <c r="A23" s="1683">
        <v>9</v>
      </c>
      <c r="B23" s="1682" t="s">
        <v>673</v>
      </c>
    </row>
    <row r="24" spans="1:4" ht="6" customHeight="1" x14ac:dyDescent="0.2">
      <c r="A24" s="1678"/>
      <c r="B24" s="1669"/>
    </row>
    <row r="25" spans="1:4" ht="13.35" customHeight="1" x14ac:dyDescent="0.2">
      <c r="A25" s="1684">
        <v>10</v>
      </c>
      <c r="B25" s="1685" t="s">
        <v>677</v>
      </c>
    </row>
    <row r="26" spans="1:4" ht="6" customHeight="1" x14ac:dyDescent="0.2">
      <c r="A26" s="1470"/>
    </row>
    <row r="27" spans="1:4" ht="13.35" customHeight="1" x14ac:dyDescent="0.2">
      <c r="A27" s="1686">
        <v>11</v>
      </c>
      <c r="B27" s="1687" t="s">
        <v>445</v>
      </c>
    </row>
    <row r="28" spans="1:4" ht="6" customHeight="1" x14ac:dyDescent="0.2"/>
    <row r="29" spans="1:4" ht="22.5" x14ac:dyDescent="0.2">
      <c r="A29" s="1688" t="s">
        <v>474</v>
      </c>
      <c r="B29" s="1689" t="s">
        <v>380</v>
      </c>
    </row>
    <row r="30" spans="1:4" ht="6" customHeight="1" x14ac:dyDescent="0.2">
      <c r="A30" s="1470"/>
    </row>
    <row r="31" spans="1:4" ht="33.75" x14ac:dyDescent="0.2">
      <c r="A31" s="1688" t="s">
        <v>293</v>
      </c>
      <c r="B31" s="1690" t="s">
        <v>441</v>
      </c>
    </row>
    <row r="32" spans="1:4" ht="6" customHeight="1" x14ac:dyDescent="0.2">
      <c r="A32" s="1691"/>
      <c r="B32" s="1692"/>
    </row>
    <row r="33" spans="1:2" ht="20.25" customHeight="1" x14ac:dyDescent="0.2">
      <c r="A33" s="1693">
        <v>14</v>
      </c>
      <c r="B33" s="1694" t="s">
        <v>855</v>
      </c>
    </row>
    <row r="34" spans="1:2" ht="6" customHeight="1" x14ac:dyDescent="0.2"/>
    <row r="35" spans="1:2" ht="22.5" x14ac:dyDescent="0.2">
      <c r="A35" s="1695">
        <v>15</v>
      </c>
      <c r="B35" s="1696" t="s">
        <v>856</v>
      </c>
    </row>
    <row r="36" spans="1:2" ht="8.25" customHeight="1" x14ac:dyDescent="0.2">
      <c r="A36" s="1697"/>
      <c r="B36" s="1698"/>
    </row>
    <row r="37" spans="1:2" ht="11.25" customHeight="1" x14ac:dyDescent="0.2">
      <c r="A37" s="1695">
        <v>16</v>
      </c>
      <c r="B37" s="1699" t="s">
        <v>664</v>
      </c>
    </row>
    <row r="38" spans="1:2" x14ac:dyDescent="0.2">
      <c r="B38" s="1672" t="s">
        <v>665</v>
      </c>
    </row>
    <row r="39" spans="1:2" x14ac:dyDescent="0.2">
      <c r="B39" s="1700" t="s">
        <v>666</v>
      </c>
    </row>
    <row r="40" spans="1:2" x14ac:dyDescent="0.2">
      <c r="B40" s="1540" t="s">
        <v>667</v>
      </c>
    </row>
    <row r="51" spans="4:4" x14ac:dyDescent="0.2">
      <c r="D51" s="1676"/>
    </row>
  </sheetData>
  <sheetProtection algorithmName="SHA-512" hashValue="lFQ0+TqZEW3kE1hm1bbAN9U4+fMQqpczNwkXWYU5y+xGsvnERJ1xFrPWLDNNOCgH2ubTvEbuPd2uixWK/2egyQ==" saltValue="a0ilL3JZFGm4IzRhTA2JxA==" spinCount="100000" sheet="1" objects="1" scenarios="1"/>
  <phoneticPr fontId="4" type="noConversion"/>
  <pageMargins left="0.36" right="0.28999999999999998" top="1.43" bottom="1" header="0.74" footer="0.5"/>
  <pageSetup firstPageNumber="29" orientation="landscape" useFirstPageNumber="1" r:id="rId1"/>
  <headerFooter alignWithMargins="0">
    <oddHeader>&amp;L&amp;7Page &amp;P&amp;C&amp;9REFERENCE PAGE&amp;R&amp;7Page &amp;P</oddHeader>
    <oddFooter>&amp;L&amp;8&amp;Z&amp;F     &amp;D</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C43"/>
  <sheetViews>
    <sheetView showGridLines="0" zoomScale="110" zoomScaleNormal="110" workbookViewId="0">
      <selection activeCell="C62" sqref="C62"/>
    </sheetView>
  </sheetViews>
  <sheetFormatPr defaultColWidth="8.85546875" defaultRowHeight="12.75" x14ac:dyDescent="0.2"/>
  <cols>
    <col min="1" max="1" width="3" style="1661" customWidth="1"/>
    <col min="2" max="2" width="73.7109375" style="1445" customWidth="1"/>
    <col min="3" max="3" width="40.42578125" style="1445" customWidth="1"/>
    <col min="4" max="4" width="7.7109375" style="1445" customWidth="1"/>
    <col min="5" max="7" width="2.85546875" style="1445" customWidth="1"/>
    <col min="8" max="16384" width="8.85546875" style="1445"/>
  </cols>
  <sheetData>
    <row r="1" spans="1:3" x14ac:dyDescent="0.2">
      <c r="A1" s="1917" t="s">
        <v>498</v>
      </c>
      <c r="B1" s="1918"/>
      <c r="C1" s="1919"/>
    </row>
    <row r="2" spans="1:3" x14ac:dyDescent="0.2">
      <c r="A2" s="1920" t="s">
        <v>493</v>
      </c>
      <c r="B2" s="1921"/>
      <c r="C2" s="1922"/>
    </row>
    <row r="3" spans="1:3" x14ac:dyDescent="0.2">
      <c r="A3" s="1920" t="s">
        <v>494</v>
      </c>
      <c r="B3" s="1921"/>
      <c r="C3" s="1922"/>
    </row>
    <row r="4" spans="1:3" ht="13.5" thickBot="1" x14ac:dyDescent="0.25">
      <c r="A4" s="1923" t="s">
        <v>495</v>
      </c>
      <c r="B4" s="1924"/>
      <c r="C4" s="1925"/>
    </row>
    <row r="5" spans="1:3" s="1704" customFormat="1" ht="30" customHeight="1" thickTop="1" thickBot="1" x14ac:dyDescent="0.25">
      <c r="A5" s="1701"/>
      <c r="B5" s="1702" t="s">
        <v>192</v>
      </c>
      <c r="C5" s="1703" t="s">
        <v>462</v>
      </c>
    </row>
    <row r="6" spans="1:3" ht="13.5" thickTop="1" x14ac:dyDescent="0.2">
      <c r="A6" s="1639"/>
      <c r="B6" s="1640" t="s">
        <v>444</v>
      </c>
      <c r="C6" s="1641" t="str">
        <f>IF(AND('DeficitBudgetSum Calc 19'!F5&lt;0,'DeficitBudgetSum Calc 19'!F6&gt;=0,ABS('DeficitBudgetSum Calc 19'!F5*3)&gt;ABS('DeficitBudgetSum Calc 19'!F6)),'DeficitBudgetSum Calc 19'!F15,IF(AND('DeficitBudgetSum Calc 19'!F5&lt;0,'DeficitBudgetSum Calc 19'!F6&gt;0,ABS('DeficitBudgetSum Calc 19'!F5*3)&lt;=ABS('DeficitBudgetSum Calc 19'!F6)),'DeficitBudgetSum Calc 19'!F16,IF(AND('DeficitBudgetSum Calc 19'!F5&lt;0,'DeficitBudgetSum Calc 19'!F6&lt;0),'DeficitBudgetSum Calc 19'!F15,IF('DeficitBudgetSum Calc 19'!F6=0,'DeficitBudgetSum Calc 19'!F18,'DeficitBudgetSum Calc 19'!F17))))</f>
        <v>Congratulations! You have a balanced budget.</v>
      </c>
    </row>
    <row r="7" spans="1:3" x14ac:dyDescent="0.2">
      <c r="A7" s="1642"/>
      <c r="B7" s="1643" t="s">
        <v>826</v>
      </c>
      <c r="C7" s="1644" t="str">
        <f>IF(AND(C6='DeficitBudgetSum Calc 19'!F15,'DefReductPlan 20-24'!Z22&gt;0),"Budget Plan Completed",IF(AND(C6='DeficitBudgetSum Calc 19'!F15,'DefReductPlan 20-24'!Z22=0),"Please complete the deficit reduction plan prior to submission.",""))</f>
        <v/>
      </c>
    </row>
    <row r="8" spans="1:3" x14ac:dyDescent="0.2">
      <c r="A8" s="1645">
        <v>1</v>
      </c>
      <c r="B8" s="1646" t="s">
        <v>463</v>
      </c>
      <c r="C8" s="1647"/>
    </row>
    <row r="9" spans="1:3" x14ac:dyDescent="0.2">
      <c r="A9" s="1648"/>
      <c r="B9" s="1649" t="s">
        <v>543</v>
      </c>
      <c r="C9" s="1650" t="str">
        <f>IF(Cover!B5="X","CASH",IF(Cover!B6="X","ACCRUAL ","PLEASE CHECK AN ACCOUNTING BASIS."))</f>
        <v xml:space="preserve">ACCRUAL </v>
      </c>
    </row>
    <row r="10" spans="1:3" x14ac:dyDescent="0.2">
      <c r="A10" s="1651">
        <v>2</v>
      </c>
      <c r="B10" s="1928" t="s">
        <v>827</v>
      </c>
      <c r="C10" s="1929"/>
    </row>
    <row r="11" spans="1:3" ht="22.5" customHeight="1" x14ac:dyDescent="0.2">
      <c r="A11" s="1652"/>
      <c r="B11" s="1653" t="s">
        <v>902</v>
      </c>
      <c r="C11" s="1654" t="str">
        <f>IF(AND(ISNUMBER('BudgetSum 2-3'!C3),ISNUMBER('BudgetSum 2-3'!D3),ISNUMBER('BudgetSum 2-3'!E3),ISNUMBER('BudgetSum 2-3'!F3),ISNUMBER('BudgetSum 2-3'!G3),ISNUMBER('BudgetSum 2-3'!H3),ISNUMBER('BudgetSum 2-3'!I3),ISNUMBER('BudgetSum 2-3'!J3),ISNUMBER('BudgetSum 2-3'!K3)),"OK","CHECK ERROR- IF ZERO, ENTER NUMER 0 ")</f>
        <v>OK</v>
      </c>
    </row>
    <row r="12" spans="1:3" ht="24" x14ac:dyDescent="0.2">
      <c r="A12" s="1652"/>
      <c r="B12" s="1653" t="s">
        <v>828</v>
      </c>
      <c r="C12" s="1654" t="str">
        <f>IF(SUM('BudgetSum 2-3'!C29:D29,'BudgetSum 2-3'!F29)&lt;&gt;SUM('BudgetSum 2-3'!C52:D52,'BudgetSum 2-3'!F52),"Check Error!","OK")</f>
        <v>OK</v>
      </c>
    </row>
    <row r="13" spans="1:3" ht="24" x14ac:dyDescent="0.2">
      <c r="A13" s="1652"/>
      <c r="B13" s="1653" t="s">
        <v>829</v>
      </c>
      <c r="C13" s="1654" t="str">
        <f>IF(SUM('BudgetSum 2-3'!C30:K30)&lt;&gt;SUM('BudgetSum 2-3'!C53:J53),"Check Error!","OK")</f>
        <v>OK</v>
      </c>
    </row>
    <row r="14" spans="1:3" ht="24" x14ac:dyDescent="0.2">
      <c r="A14" s="1655"/>
      <c r="B14" s="1656" t="s">
        <v>830</v>
      </c>
      <c r="C14" s="1654" t="str">
        <f>IF(('BudgetSum 2-3'!E39)&lt;&gt;SUM('BudgetSum 2-3'!C57:H60),"Check Error!","OK")</f>
        <v>OK</v>
      </c>
    </row>
    <row r="15" spans="1:3" ht="24" x14ac:dyDescent="0.2">
      <c r="A15" s="1655"/>
      <c r="B15" s="1656" t="s">
        <v>831</v>
      </c>
      <c r="C15" s="1654" t="str">
        <f>IF(('BudgetSum 2-3'!E40)&lt;&gt;SUM('BudgetSum 2-3'!C61:H64),"Check Error!","OK")</f>
        <v>OK</v>
      </c>
    </row>
    <row r="16" spans="1:3" ht="24" x14ac:dyDescent="0.2">
      <c r="A16" s="1655"/>
      <c r="B16" s="1656" t="s">
        <v>832</v>
      </c>
      <c r="C16" s="1654" t="str">
        <f>IF(('BudgetSum 2-3'!E41)&lt;&gt;SUM('BudgetSum 2-3'!C65:D68),"Check Error!","OK")</f>
        <v>OK</v>
      </c>
    </row>
    <row r="17" spans="1:3" ht="24" x14ac:dyDescent="0.2">
      <c r="A17" s="1655"/>
      <c r="B17" s="1656" t="s">
        <v>833</v>
      </c>
      <c r="C17" s="1654" t="str">
        <f>IF(('BudgetSum 2-3'!E42)&lt;&gt;SUM('BudgetSum 2-3'!C69:D72),"Check Error!","OK")</f>
        <v>OK</v>
      </c>
    </row>
    <row r="18" spans="1:3" ht="24" x14ac:dyDescent="0.2">
      <c r="A18" s="1655"/>
      <c r="B18" s="1656" t="s">
        <v>834</v>
      </c>
      <c r="C18" s="1654" t="str">
        <f>IF(('BudgetSum 2-3'!H43)&lt;&gt;SUM('BudgetSum 2-3'!C73:D76),"Check Error!","OK")</f>
        <v>OK</v>
      </c>
    </row>
    <row r="19" spans="1:3" x14ac:dyDescent="0.2">
      <c r="A19" s="1657">
        <v>3</v>
      </c>
      <c r="B19" s="1926" t="s">
        <v>882</v>
      </c>
      <c r="C19" s="1927"/>
    </row>
    <row r="20" spans="1:3" x14ac:dyDescent="0.2">
      <c r="A20" s="1658"/>
      <c r="B20" s="1653" t="s">
        <v>835</v>
      </c>
      <c r="C20" s="1654" t="str">
        <f>IF('CashSum 4'!$C$3&lt;0,"Check Error","OK")</f>
        <v>OK</v>
      </c>
    </row>
    <row r="21" spans="1:3" x14ac:dyDescent="0.2">
      <c r="A21" s="1652"/>
      <c r="B21" s="1653" t="s">
        <v>836</v>
      </c>
      <c r="C21" s="1654" t="str">
        <f>IF('CashSum 4'!$D$3&lt;0,"Check Error","OK")</f>
        <v>OK</v>
      </c>
    </row>
    <row r="22" spans="1:3" x14ac:dyDescent="0.2">
      <c r="A22" s="1652"/>
      <c r="B22" s="1653" t="s">
        <v>837</v>
      </c>
      <c r="C22" s="1654" t="str">
        <f>IF('CashSum 4'!$E$3&lt;0,"Check Error","OK")</f>
        <v>OK</v>
      </c>
    </row>
    <row r="23" spans="1:3" x14ac:dyDescent="0.2">
      <c r="A23" s="1652"/>
      <c r="B23" s="1653" t="s">
        <v>838</v>
      </c>
      <c r="C23" s="1654" t="str">
        <f>IF('CashSum 4'!$F$3&lt;0,"Check Error","OK")</f>
        <v>OK</v>
      </c>
    </row>
    <row r="24" spans="1:3" x14ac:dyDescent="0.2">
      <c r="A24" s="1652"/>
      <c r="B24" s="1653" t="s">
        <v>839</v>
      </c>
      <c r="C24" s="1654" t="str">
        <f>IF('CashSum 4'!$G$3&lt;0,"Check Error","OK")</f>
        <v>OK</v>
      </c>
    </row>
    <row r="25" spans="1:3" x14ac:dyDescent="0.2">
      <c r="A25" s="1652"/>
      <c r="B25" s="1653" t="s">
        <v>840</v>
      </c>
      <c r="C25" s="1654" t="str">
        <f>IF('CashSum 4'!$H$3&lt;0,"Check Error","OK")</f>
        <v>OK</v>
      </c>
    </row>
    <row r="26" spans="1:3" x14ac:dyDescent="0.2">
      <c r="A26" s="1652"/>
      <c r="B26" s="1653" t="s">
        <v>841</v>
      </c>
      <c r="C26" s="1654" t="str">
        <f>IF('CashSum 4'!$I$3&lt;0,"Check Error","OK")</f>
        <v>OK</v>
      </c>
    </row>
    <row r="27" spans="1:3" x14ac:dyDescent="0.2">
      <c r="A27" s="1652"/>
      <c r="B27" s="1653" t="s">
        <v>842</v>
      </c>
      <c r="C27" s="1654" t="str">
        <f>IF('CashSum 4'!$J$3&lt;0,"Check Error","OK")</f>
        <v>OK</v>
      </c>
    </row>
    <row r="28" spans="1:3" x14ac:dyDescent="0.2">
      <c r="A28" s="1652"/>
      <c r="B28" s="1653" t="s">
        <v>843</v>
      </c>
      <c r="C28" s="1654" t="str">
        <f>IF('CashSum 4'!$K$3&lt;0,"Check Error","OK")</f>
        <v>OK</v>
      </c>
    </row>
    <row r="29" spans="1:3" x14ac:dyDescent="0.2">
      <c r="A29" s="1659">
        <v>4</v>
      </c>
      <c r="B29" s="1913" t="s">
        <v>883</v>
      </c>
      <c r="C29" s="1914"/>
    </row>
    <row r="30" spans="1:3" x14ac:dyDescent="0.2">
      <c r="A30" s="1652"/>
      <c r="B30" s="1660" t="s">
        <v>844</v>
      </c>
      <c r="C30" s="1654" t="str">
        <f>IF('CashSum 4'!$C$21&lt;0,"Check Error!","OK")</f>
        <v>OK</v>
      </c>
    </row>
    <row r="31" spans="1:3" x14ac:dyDescent="0.2">
      <c r="A31" s="1652"/>
      <c r="B31" s="1660" t="s">
        <v>845</v>
      </c>
      <c r="C31" s="1654" t="str">
        <f>IF('CashSum 4'!$D$21&lt;0,"Check Error!","OK")</f>
        <v>OK</v>
      </c>
    </row>
    <row r="32" spans="1:3" x14ac:dyDescent="0.2">
      <c r="A32" s="1652"/>
      <c r="B32" s="1653" t="s">
        <v>846</v>
      </c>
      <c r="C32" s="1654" t="str">
        <f>IF('CashSum 4'!$E$21&lt;0,"Check Error!","OK")</f>
        <v>OK</v>
      </c>
    </row>
    <row r="33" spans="1:3" x14ac:dyDescent="0.2">
      <c r="A33" s="1652"/>
      <c r="B33" s="1660" t="s">
        <v>847</v>
      </c>
      <c r="C33" s="1654" t="str">
        <f>IF('CashSum 4'!$F$21&lt;0,"Check Error!","OK")</f>
        <v>OK</v>
      </c>
    </row>
    <row r="34" spans="1:3" x14ac:dyDescent="0.2">
      <c r="A34" s="1652"/>
      <c r="B34" s="1660" t="s">
        <v>848</v>
      </c>
      <c r="C34" s="1654" t="str">
        <f>IF('CashSum 4'!$G$21&lt;0,"Check Error!","OK")</f>
        <v>OK</v>
      </c>
    </row>
    <row r="35" spans="1:3" x14ac:dyDescent="0.2">
      <c r="A35" s="1652"/>
      <c r="B35" s="1653" t="s">
        <v>849</v>
      </c>
      <c r="C35" s="1654" t="str">
        <f>IF('CashSum 4'!$H$21&lt;0,"Check Error!","OK")</f>
        <v>OK</v>
      </c>
    </row>
    <row r="36" spans="1:3" x14ac:dyDescent="0.2">
      <c r="A36" s="1652"/>
      <c r="B36" s="1660" t="s">
        <v>850</v>
      </c>
      <c r="C36" s="1654" t="str">
        <f>IF('CashSum 4'!$I$21&lt;0,"Check Error!","OK")</f>
        <v>OK</v>
      </c>
    </row>
    <row r="37" spans="1:3" x14ac:dyDescent="0.2">
      <c r="A37" s="1652"/>
      <c r="B37" s="1653" t="s">
        <v>851</v>
      </c>
      <c r="C37" s="1654" t="str">
        <f>IF('CashSum 4'!$J$21&lt;0,"Check Error!","OK")</f>
        <v>OK</v>
      </c>
    </row>
    <row r="38" spans="1:3" x14ac:dyDescent="0.2">
      <c r="A38" s="1652"/>
      <c r="B38" s="1660" t="s">
        <v>852</v>
      </c>
      <c r="C38" s="1654" t="str">
        <f>IF('CashSum 4'!$K$21&lt;0,"Check Error!","OK")</f>
        <v>OK</v>
      </c>
    </row>
    <row r="39" spans="1:3" ht="28.5" customHeight="1" x14ac:dyDescent="0.2">
      <c r="A39" s="1657">
        <v>5</v>
      </c>
      <c r="B39" s="1915" t="s">
        <v>871</v>
      </c>
      <c r="C39" s="1916"/>
    </row>
    <row r="40" spans="1:3" ht="28.5" customHeight="1" x14ac:dyDescent="0.2">
      <c r="A40" s="1652"/>
      <c r="B40" s="1653" t="s">
        <v>853</v>
      </c>
      <c r="C40" s="1654" t="str">
        <f>IF(SUM('CashSum 4'!C6:K6)&lt;&gt;SUM('CashSum 4'!C15:K15),"Check Error!","OK")</f>
        <v>OK</v>
      </c>
    </row>
    <row r="41" spans="1:3" ht="30" customHeight="1" x14ac:dyDescent="0.2">
      <c r="A41" s="1652"/>
      <c r="B41" s="1653" t="s">
        <v>854</v>
      </c>
      <c r="C41" s="1654" t="str">
        <f>IF(SUM('CashSum 4'!C7:K7)&lt;&gt;SUM('CashSum 4'!C16:K16),"Check Error!","OK")</f>
        <v>OK</v>
      </c>
    </row>
    <row r="42" spans="1:3" x14ac:dyDescent="0.2">
      <c r="B42" s="1662"/>
      <c r="C42" s="1663"/>
    </row>
    <row r="43" spans="1:3" ht="15.75" x14ac:dyDescent="0.2">
      <c r="B43" s="1664" t="s">
        <v>421</v>
      </c>
      <c r="C43" s="1663"/>
    </row>
  </sheetData>
  <sheetProtection algorithmName="SHA-512" hashValue="MILw8CR1IE4rPBwkPL0B4Iyg8hYRwH0/PnRIUeAY54PdG7gElgCKrFtfNMr+50A/gDPqqTj/UxS+AgCHCQe6Mg==" saltValue="ET3D/5g1f2NZ3U7y3OsEhA==" spinCount="100000" sheet="1" objects="1" scenarios="1"/>
  <mergeCells count="8">
    <mergeCell ref="B29:C29"/>
    <mergeCell ref="B39:C39"/>
    <mergeCell ref="A1:C1"/>
    <mergeCell ref="A2:C2"/>
    <mergeCell ref="A3:C3"/>
    <mergeCell ref="A4:C4"/>
    <mergeCell ref="B19:C19"/>
    <mergeCell ref="B10:C10"/>
  </mergeCells>
  <phoneticPr fontId="0" type="noConversion"/>
  <pageMargins left="0.59" right="0.37" top="1.41" bottom="0.47" header="0.39" footer="0.26"/>
  <pageSetup scale="64" firstPageNumber="30" orientation="portrait" useFirstPageNumber="1" verticalDpi="300" r:id="rId1"/>
  <headerFooter alignWithMargins="0">
    <oddHeader>&amp;L&amp;8Page &amp;P&amp;R&amp;8Page &amp;P</oddHeader>
    <oddFooter>&amp;L&amp;8&amp;Z&amp;F&amp;R&amp;8&amp;D</oddFooter>
  </headerFooter>
  <rowBreaks count="1" manualBreakCount="1">
    <brk id="43" max="16383"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dimension ref="A1:E7999"/>
  <sheetViews>
    <sheetView zoomScale="115" workbookViewId="0">
      <selection activeCell="N36" sqref="N36"/>
    </sheetView>
  </sheetViews>
  <sheetFormatPr defaultColWidth="9.140625" defaultRowHeight="12.75" x14ac:dyDescent="0.2"/>
  <cols>
    <col min="1" max="1" width="27.140625" customWidth="1"/>
    <col min="2" max="2" width="12.140625" style="14" customWidth="1"/>
    <col min="3" max="3" width="6" style="5" bestFit="1" customWidth="1"/>
    <col min="4" max="4" width="47.42578125" style="5" bestFit="1" customWidth="1"/>
    <col min="5" max="5" width="10.42578125" style="5" bestFit="1" customWidth="1"/>
    <col min="6" max="6" width="8.140625" bestFit="1" customWidth="1"/>
    <col min="7" max="7" width="10.140625" bestFit="1" customWidth="1"/>
  </cols>
  <sheetData>
    <row r="1" spans="1:4" x14ac:dyDescent="0.2">
      <c r="A1" t="s">
        <v>91</v>
      </c>
      <c r="B1" s="14" t="str">
        <f>Cover!G13</f>
        <v>Glencoe School District #35</v>
      </c>
    </row>
    <row r="2" spans="1:4" x14ac:dyDescent="0.2">
      <c r="A2" t="s">
        <v>93</v>
      </c>
      <c r="B2" s="14" t="str">
        <f>Cover!G14</f>
        <v>05-016-0350-02</v>
      </c>
    </row>
    <row r="3" spans="1:4" x14ac:dyDescent="0.2">
      <c r="A3" t="s">
        <v>94</v>
      </c>
      <c r="B3" s="14" t="s">
        <v>95</v>
      </c>
    </row>
    <row r="4" spans="1:4" x14ac:dyDescent="0.2">
      <c r="A4" t="s">
        <v>344</v>
      </c>
      <c r="B4" s="17" t="str">
        <f>Balancing!C9</f>
        <v xml:space="preserve">ACCRUAL </v>
      </c>
    </row>
    <row r="5" spans="1:4" x14ac:dyDescent="0.2">
      <c r="A5" s="4">
        <v>1</v>
      </c>
      <c r="B5" s="14">
        <f>'BudgetSum 2-3'!C18</f>
        <v>100000</v>
      </c>
      <c r="C5" s="5">
        <f>A5-B5</f>
        <v>-99999</v>
      </c>
      <c r="D5" s="7"/>
    </row>
    <row r="6" spans="1:4" x14ac:dyDescent="0.2">
      <c r="A6" s="4">
        <v>2</v>
      </c>
      <c r="B6" s="14">
        <f>'BudgetSum 2-3'!D18</f>
        <v>25000</v>
      </c>
      <c r="C6" s="5">
        <f t="shared" ref="C6:C69" si="0">A6-B6</f>
        <v>-24998</v>
      </c>
      <c r="D6" s="7"/>
    </row>
    <row r="7" spans="1:4" x14ac:dyDescent="0.2">
      <c r="A7" s="4">
        <v>3</v>
      </c>
      <c r="B7" s="14">
        <f>'BudgetSum 2-3'!E18</f>
        <v>0</v>
      </c>
      <c r="C7" s="5">
        <f t="shared" si="0"/>
        <v>3</v>
      </c>
      <c r="D7" s="7"/>
    </row>
    <row r="8" spans="1:4" x14ac:dyDescent="0.2">
      <c r="A8">
        <v>4</v>
      </c>
      <c r="B8" s="14">
        <f>'BudgetSum 2-3'!F18</f>
        <v>0</v>
      </c>
      <c r="C8" s="5">
        <f t="shared" si="0"/>
        <v>4</v>
      </c>
      <c r="D8" s="6"/>
    </row>
    <row r="9" spans="1:4" x14ac:dyDescent="0.2">
      <c r="A9">
        <v>5</v>
      </c>
      <c r="B9" s="14">
        <f>'BudgetSum 2-3'!G18</f>
        <v>0</v>
      </c>
      <c r="C9" s="5">
        <f t="shared" si="0"/>
        <v>5</v>
      </c>
      <c r="D9" s="6"/>
    </row>
    <row r="10" spans="1:4" x14ac:dyDescent="0.2">
      <c r="A10" s="4">
        <v>6</v>
      </c>
      <c r="B10" s="14">
        <f>'BudgetSum 2-3'!H18</f>
        <v>0</v>
      </c>
      <c r="C10" s="5">
        <f t="shared" si="0"/>
        <v>6</v>
      </c>
      <c r="D10" s="7"/>
    </row>
    <row r="11" spans="1:4" x14ac:dyDescent="0.2">
      <c r="A11" s="4">
        <v>7</v>
      </c>
      <c r="B11" s="14">
        <f>'BudgetSum 2-3'!K18</f>
        <v>0</v>
      </c>
      <c r="C11" s="5">
        <f t="shared" si="0"/>
        <v>7</v>
      </c>
      <c r="D11" s="7"/>
    </row>
    <row r="12" spans="1:4" x14ac:dyDescent="0.2">
      <c r="A12">
        <v>8</v>
      </c>
      <c r="B12" s="14">
        <f>'CashSum 4'!C4</f>
        <v>24108184</v>
      </c>
      <c r="C12" s="5">
        <f t="shared" si="0"/>
        <v>-24108176</v>
      </c>
      <c r="D12" s="6"/>
    </row>
    <row r="13" spans="1:4" x14ac:dyDescent="0.2">
      <c r="A13">
        <v>9</v>
      </c>
      <c r="B13" s="14">
        <f>'CashSum 4'!C7</f>
        <v>0</v>
      </c>
      <c r="C13" s="5">
        <f t="shared" si="0"/>
        <v>9</v>
      </c>
      <c r="D13" s="6"/>
    </row>
    <row r="14" spans="1:4" x14ac:dyDescent="0.2">
      <c r="A14" s="4">
        <v>10</v>
      </c>
      <c r="B14" s="14">
        <f>'CashSum 4'!C10</f>
        <v>0</v>
      </c>
      <c r="C14" s="5">
        <f t="shared" si="0"/>
        <v>10</v>
      </c>
      <c r="D14" s="7"/>
    </row>
    <row r="15" spans="1:4" x14ac:dyDescent="0.2">
      <c r="A15">
        <v>11</v>
      </c>
      <c r="B15" s="14">
        <f>'CashSum 4'!C11</f>
        <v>24108184</v>
      </c>
      <c r="C15" s="5">
        <f t="shared" si="0"/>
        <v>-24108173</v>
      </c>
      <c r="D15" s="6"/>
    </row>
    <row r="16" spans="1:4" x14ac:dyDescent="0.2">
      <c r="A16">
        <v>12</v>
      </c>
      <c r="B16" s="14">
        <f>'CashSum 4'!C12</f>
        <v>54898029</v>
      </c>
      <c r="C16" s="5">
        <f t="shared" si="0"/>
        <v>-54898017</v>
      </c>
      <c r="D16" s="6"/>
    </row>
    <row r="17" spans="1:4" x14ac:dyDescent="0.2">
      <c r="A17" s="4">
        <v>13</v>
      </c>
      <c r="B17" s="14">
        <f>'CashSum 4'!C13</f>
        <v>21721326</v>
      </c>
      <c r="C17" s="5">
        <f t="shared" si="0"/>
        <v>-21721313</v>
      </c>
      <c r="D17" s="7"/>
    </row>
    <row r="18" spans="1:4" x14ac:dyDescent="0.2">
      <c r="A18" s="4">
        <v>14</v>
      </c>
      <c r="B18" s="14">
        <f>'CashSum 4'!C15</f>
        <v>0</v>
      </c>
      <c r="C18" s="5">
        <f t="shared" si="0"/>
        <v>14</v>
      </c>
      <c r="D18" s="7"/>
    </row>
    <row r="19" spans="1:4" x14ac:dyDescent="0.2">
      <c r="A19">
        <v>15</v>
      </c>
      <c r="B19" s="14">
        <f>'CashSum 4'!C16</f>
        <v>0</v>
      </c>
      <c r="C19" s="5">
        <f t="shared" si="0"/>
        <v>15</v>
      </c>
      <c r="D19" s="6"/>
    </row>
    <row r="20" spans="1:4" x14ac:dyDescent="0.2">
      <c r="A20" s="3">
        <v>16</v>
      </c>
      <c r="D20" s="6" t="s">
        <v>345</v>
      </c>
    </row>
    <row r="21" spans="1:4" x14ac:dyDescent="0.2">
      <c r="A21" s="4">
        <v>17</v>
      </c>
      <c r="B21" s="14">
        <f>'CashSum 4'!C17</f>
        <v>0</v>
      </c>
      <c r="C21" s="5">
        <f t="shared" si="0"/>
        <v>17</v>
      </c>
      <c r="D21" s="7"/>
    </row>
    <row r="22" spans="1:4" x14ac:dyDescent="0.2">
      <c r="A22" s="4">
        <v>18</v>
      </c>
      <c r="B22" s="14">
        <f>'CashSum 4'!C8</f>
        <v>0</v>
      </c>
      <c r="C22" s="5">
        <f t="shared" si="0"/>
        <v>18</v>
      </c>
      <c r="D22" s="6"/>
    </row>
    <row r="23" spans="1:4" x14ac:dyDescent="0.2">
      <c r="A23" s="3">
        <v>19</v>
      </c>
      <c r="D23" s="6" t="s">
        <v>345</v>
      </c>
    </row>
    <row r="24" spans="1:4" x14ac:dyDescent="0.2">
      <c r="A24" s="3">
        <v>20</v>
      </c>
      <c r="D24" s="6" t="s">
        <v>345</v>
      </c>
    </row>
    <row r="25" spans="1:4" x14ac:dyDescent="0.2">
      <c r="A25" s="4">
        <v>21</v>
      </c>
      <c r="B25" s="14">
        <f>'CashSum 4'!C18</f>
        <v>0</v>
      </c>
      <c r="C25" s="5">
        <f t="shared" si="0"/>
        <v>21</v>
      </c>
      <c r="D25" s="7"/>
    </row>
    <row r="26" spans="1:4" x14ac:dyDescent="0.2">
      <c r="A26">
        <v>22</v>
      </c>
      <c r="B26" s="14">
        <f>'CashSum 4'!C19</f>
        <v>0</v>
      </c>
      <c r="C26" s="5">
        <f t="shared" si="0"/>
        <v>22</v>
      </c>
      <c r="D26" s="6"/>
    </row>
    <row r="27" spans="1:4" x14ac:dyDescent="0.2">
      <c r="A27">
        <v>23</v>
      </c>
      <c r="B27" s="14">
        <f>'CashSum 4'!C20</f>
        <v>21721326</v>
      </c>
      <c r="C27" s="5">
        <f t="shared" si="0"/>
        <v>-21721303</v>
      </c>
      <c r="D27" s="6"/>
    </row>
    <row r="28" spans="1:4" x14ac:dyDescent="0.2">
      <c r="A28">
        <v>24</v>
      </c>
      <c r="B28" s="14">
        <f>'CashSum 4'!C21</f>
        <v>33176703</v>
      </c>
      <c r="C28" s="5">
        <f t="shared" si="0"/>
        <v>-33176679</v>
      </c>
      <c r="D28" s="6"/>
    </row>
    <row r="29" spans="1:4" x14ac:dyDescent="0.2">
      <c r="A29">
        <v>25</v>
      </c>
      <c r="B29" s="14">
        <f>'CashSum 4'!D4</f>
        <v>2725000</v>
      </c>
      <c r="C29" s="5">
        <f t="shared" si="0"/>
        <v>-2724975</v>
      </c>
      <c r="D29" s="6"/>
    </row>
    <row r="30" spans="1:4" x14ac:dyDescent="0.2">
      <c r="A30" s="4">
        <v>26</v>
      </c>
      <c r="B30" s="14">
        <f>'CashSum 4'!D7</f>
        <v>0</v>
      </c>
      <c r="C30" s="5">
        <f t="shared" si="0"/>
        <v>26</v>
      </c>
      <c r="D30" s="7"/>
    </row>
    <row r="31" spans="1:4" x14ac:dyDescent="0.2">
      <c r="A31">
        <v>27</v>
      </c>
      <c r="B31" s="14">
        <f>'CashSum 4'!D10</f>
        <v>0</v>
      </c>
      <c r="C31" s="5">
        <f t="shared" si="0"/>
        <v>27</v>
      </c>
      <c r="D31" s="6"/>
    </row>
    <row r="32" spans="1:4" x14ac:dyDescent="0.2">
      <c r="A32">
        <v>28</v>
      </c>
      <c r="B32" s="14">
        <f>'CashSum 4'!D11</f>
        <v>2725000</v>
      </c>
      <c r="C32" s="5">
        <f t="shared" si="0"/>
        <v>-2724972</v>
      </c>
      <c r="D32" s="6"/>
    </row>
    <row r="33" spans="1:4" x14ac:dyDescent="0.2">
      <c r="A33" s="4">
        <v>29</v>
      </c>
      <c r="B33" s="14">
        <f>'CashSum 4'!D12</f>
        <v>3758516</v>
      </c>
      <c r="C33" s="5">
        <f t="shared" si="0"/>
        <v>-3758487</v>
      </c>
      <c r="D33" s="7"/>
    </row>
    <row r="34" spans="1:4" x14ac:dyDescent="0.2">
      <c r="A34">
        <v>30</v>
      </c>
      <c r="B34" s="14">
        <f>'CashSum 4'!D13</f>
        <v>3571528</v>
      </c>
      <c r="C34" s="5">
        <f t="shared" si="0"/>
        <v>-3571498</v>
      </c>
      <c r="D34" s="6"/>
    </row>
    <row r="35" spans="1:4" x14ac:dyDescent="0.2">
      <c r="A35">
        <v>31</v>
      </c>
      <c r="B35" s="14">
        <f>'CashSum 4'!D15</f>
        <v>0</v>
      </c>
      <c r="C35" s="5">
        <f t="shared" si="0"/>
        <v>31</v>
      </c>
      <c r="D35" s="6"/>
    </row>
    <row r="36" spans="1:4" x14ac:dyDescent="0.2">
      <c r="A36">
        <v>32</v>
      </c>
      <c r="B36" s="14">
        <f>'CashSum 4'!D16</f>
        <v>0</v>
      </c>
      <c r="C36" s="5">
        <f t="shared" si="0"/>
        <v>32</v>
      </c>
      <c r="D36" s="6"/>
    </row>
    <row r="37" spans="1:4" x14ac:dyDescent="0.2">
      <c r="A37" s="3">
        <v>33</v>
      </c>
      <c r="D37" s="6" t="s">
        <v>345</v>
      </c>
    </row>
    <row r="38" spans="1:4" x14ac:dyDescent="0.2">
      <c r="A38" s="4">
        <v>34</v>
      </c>
      <c r="B38" s="14">
        <f>'CashSum 4'!D17</f>
        <v>0</v>
      </c>
      <c r="C38" s="5">
        <f t="shared" si="0"/>
        <v>34</v>
      </c>
      <c r="D38" s="7"/>
    </row>
    <row r="39" spans="1:4" x14ac:dyDescent="0.2">
      <c r="A39" s="3">
        <v>35</v>
      </c>
      <c r="D39" s="6" t="s">
        <v>345</v>
      </c>
    </row>
    <row r="40" spans="1:4" x14ac:dyDescent="0.2">
      <c r="A40" s="3">
        <v>36</v>
      </c>
      <c r="D40" s="6" t="s">
        <v>345</v>
      </c>
    </row>
    <row r="41" spans="1:4" x14ac:dyDescent="0.2">
      <c r="A41" s="3">
        <v>37</v>
      </c>
      <c r="D41" s="6" t="s">
        <v>345</v>
      </c>
    </row>
    <row r="42" spans="1:4" x14ac:dyDescent="0.2">
      <c r="A42" s="4">
        <v>38</v>
      </c>
      <c r="B42" s="14">
        <f>'CashSum 4'!D18</f>
        <v>0</v>
      </c>
      <c r="C42" s="5">
        <f t="shared" si="0"/>
        <v>38</v>
      </c>
      <c r="D42" s="7"/>
    </row>
    <row r="43" spans="1:4" x14ac:dyDescent="0.2">
      <c r="A43" s="4">
        <v>39</v>
      </c>
      <c r="B43" s="14">
        <f>'CashSum 4'!D19</f>
        <v>0</v>
      </c>
      <c r="C43" s="5">
        <f t="shared" si="0"/>
        <v>39</v>
      </c>
      <c r="D43" s="7"/>
    </row>
    <row r="44" spans="1:4" x14ac:dyDescent="0.2">
      <c r="A44">
        <v>40</v>
      </c>
      <c r="B44" s="14">
        <f>'CashSum 4'!D20</f>
        <v>3571528</v>
      </c>
      <c r="C44" s="5">
        <f t="shared" si="0"/>
        <v>-3571488</v>
      </c>
      <c r="D44" s="6"/>
    </row>
    <row r="45" spans="1:4" x14ac:dyDescent="0.2">
      <c r="A45">
        <v>41</v>
      </c>
      <c r="B45" s="14">
        <f>'CashSum 4'!D21</f>
        <v>186988</v>
      </c>
      <c r="C45" s="5">
        <f t="shared" si="0"/>
        <v>-186947</v>
      </c>
      <c r="D45" s="6"/>
    </row>
    <row r="46" spans="1:4" x14ac:dyDescent="0.2">
      <c r="A46" s="4">
        <v>42</v>
      </c>
      <c r="B46" s="14">
        <f>'CashSum 4'!E4</f>
        <v>1934870</v>
      </c>
      <c r="C46" s="5">
        <f t="shared" si="0"/>
        <v>-1934828</v>
      </c>
      <c r="D46" s="7"/>
    </row>
    <row r="47" spans="1:4" x14ac:dyDescent="0.2">
      <c r="A47">
        <v>43</v>
      </c>
      <c r="B47" s="14">
        <f>'CashSum 4'!E10</f>
        <v>0</v>
      </c>
      <c r="C47" s="5">
        <f t="shared" si="0"/>
        <v>43</v>
      </c>
      <c r="D47" s="6"/>
    </row>
    <row r="48" spans="1:4" x14ac:dyDescent="0.2">
      <c r="A48">
        <v>44</v>
      </c>
      <c r="B48" s="14">
        <f>'CashSum 4'!E11</f>
        <v>1934870</v>
      </c>
      <c r="C48" s="5">
        <f t="shared" si="0"/>
        <v>-1934826</v>
      </c>
      <c r="D48" s="6"/>
    </row>
    <row r="49" spans="1:4" x14ac:dyDescent="0.2">
      <c r="A49" s="4">
        <v>45</v>
      </c>
      <c r="B49" s="14">
        <f>'CashSum 4'!E12</f>
        <v>2698031</v>
      </c>
      <c r="C49" s="5">
        <f t="shared" si="0"/>
        <v>-2697986</v>
      </c>
      <c r="D49" s="7"/>
    </row>
    <row r="50" spans="1:4" x14ac:dyDescent="0.2">
      <c r="A50" s="4">
        <v>46</v>
      </c>
      <c r="B50" s="14">
        <f>'CashSum 4'!E13</f>
        <v>1793013</v>
      </c>
      <c r="C50" s="5">
        <f t="shared" si="0"/>
        <v>-1792967</v>
      </c>
      <c r="D50" s="7"/>
    </row>
    <row r="51" spans="1:4" x14ac:dyDescent="0.2">
      <c r="A51">
        <v>47</v>
      </c>
      <c r="B51" s="14">
        <f>'CashSum 4'!E16</f>
        <v>0</v>
      </c>
      <c r="C51" s="5">
        <f t="shared" si="0"/>
        <v>47</v>
      </c>
      <c r="D51" s="6"/>
    </row>
    <row r="52" spans="1:4" x14ac:dyDescent="0.2">
      <c r="A52" s="3">
        <v>48</v>
      </c>
      <c r="D52" s="6" t="s">
        <v>345</v>
      </c>
    </row>
    <row r="53" spans="1:4" x14ac:dyDescent="0.2">
      <c r="A53" s="3">
        <v>49</v>
      </c>
      <c r="D53" s="6" t="s">
        <v>345</v>
      </c>
    </row>
    <row r="54" spans="1:4" x14ac:dyDescent="0.2">
      <c r="A54">
        <v>50</v>
      </c>
      <c r="B54" s="14">
        <f>'CashSum 4'!D8</f>
        <v>0</v>
      </c>
      <c r="C54" s="5">
        <f t="shared" si="0"/>
        <v>50</v>
      </c>
      <c r="D54" s="6"/>
    </row>
    <row r="55" spans="1:4" x14ac:dyDescent="0.2">
      <c r="A55" s="3">
        <v>51</v>
      </c>
      <c r="D55" s="6" t="s">
        <v>346</v>
      </c>
    </row>
    <row r="56" spans="1:4" x14ac:dyDescent="0.2">
      <c r="A56" s="4">
        <v>52</v>
      </c>
      <c r="B56" s="14">
        <f>'CashSum 4'!E18</f>
        <v>0</v>
      </c>
      <c r="C56" s="5">
        <f t="shared" si="0"/>
        <v>52</v>
      </c>
      <c r="D56" s="7"/>
    </row>
    <row r="57" spans="1:4" x14ac:dyDescent="0.2">
      <c r="A57">
        <v>53</v>
      </c>
      <c r="B57" s="14">
        <f>'CashSum 4'!E19</f>
        <v>0</v>
      </c>
      <c r="C57" s="5">
        <f t="shared" si="0"/>
        <v>53</v>
      </c>
      <c r="D57" s="6"/>
    </row>
    <row r="58" spans="1:4" x14ac:dyDescent="0.2">
      <c r="A58">
        <v>54</v>
      </c>
      <c r="B58" s="14">
        <f>'CashSum 4'!E20</f>
        <v>1793013</v>
      </c>
      <c r="C58" s="5">
        <f t="shared" si="0"/>
        <v>-1792959</v>
      </c>
      <c r="D58" s="6"/>
    </row>
    <row r="59" spans="1:4" x14ac:dyDescent="0.2">
      <c r="A59">
        <v>55</v>
      </c>
      <c r="B59" s="14">
        <f>'CashSum 4'!E21</f>
        <v>905018</v>
      </c>
      <c r="C59" s="5">
        <f t="shared" si="0"/>
        <v>-904963</v>
      </c>
      <c r="D59" s="6"/>
    </row>
    <row r="60" spans="1:4" x14ac:dyDescent="0.2">
      <c r="A60">
        <v>56</v>
      </c>
      <c r="B60" s="14">
        <f>'CashSum 4'!F4</f>
        <v>830000</v>
      </c>
      <c r="C60" s="5">
        <f t="shared" si="0"/>
        <v>-829944</v>
      </c>
      <c r="D60" s="6"/>
    </row>
    <row r="61" spans="1:4" x14ac:dyDescent="0.2">
      <c r="A61" s="4">
        <v>57</v>
      </c>
      <c r="B61" s="14">
        <f>'CashSum 4'!F7</f>
        <v>0</v>
      </c>
      <c r="C61" s="5">
        <f t="shared" si="0"/>
        <v>57</v>
      </c>
      <c r="D61" s="7"/>
    </row>
    <row r="62" spans="1:4" x14ac:dyDescent="0.2">
      <c r="A62">
        <v>58</v>
      </c>
      <c r="B62" s="14">
        <f>'CashSum 4'!F10</f>
        <v>0</v>
      </c>
      <c r="C62" s="5">
        <f t="shared" si="0"/>
        <v>58</v>
      </c>
      <c r="D62" s="6"/>
    </row>
    <row r="63" spans="1:4" x14ac:dyDescent="0.2">
      <c r="A63">
        <v>59</v>
      </c>
      <c r="B63" s="14">
        <f>'CashSum 4'!F11</f>
        <v>830000</v>
      </c>
      <c r="C63" s="5">
        <f t="shared" si="0"/>
        <v>-829941</v>
      </c>
      <c r="D63" s="6"/>
    </row>
    <row r="64" spans="1:4" x14ac:dyDescent="0.2">
      <c r="A64" s="4">
        <v>60</v>
      </c>
      <c r="B64" s="14">
        <f>'CashSum 4'!F12</f>
        <v>1483163</v>
      </c>
      <c r="C64" s="5">
        <f t="shared" si="0"/>
        <v>-1483103</v>
      </c>
      <c r="D64" s="7"/>
    </row>
    <row r="65" spans="1:4" x14ac:dyDescent="0.2">
      <c r="A65">
        <v>61</v>
      </c>
      <c r="B65" s="14">
        <f>'CashSum 4'!F13</f>
        <v>777805</v>
      </c>
      <c r="C65" s="5">
        <f t="shared" si="0"/>
        <v>-777744</v>
      </c>
      <c r="D65" s="6"/>
    </row>
    <row r="66" spans="1:4" x14ac:dyDescent="0.2">
      <c r="A66">
        <v>62</v>
      </c>
      <c r="B66" s="14">
        <f>'CashSum 4'!F15</f>
        <v>0</v>
      </c>
      <c r="C66" s="5">
        <f t="shared" si="0"/>
        <v>62</v>
      </c>
      <c r="D66" s="6"/>
    </row>
    <row r="67" spans="1:4" x14ac:dyDescent="0.2">
      <c r="A67">
        <v>63</v>
      </c>
      <c r="B67" s="14">
        <f>'CashSum 4'!F16</f>
        <v>0</v>
      </c>
      <c r="C67" s="5">
        <f t="shared" si="0"/>
        <v>63</v>
      </c>
      <c r="D67" s="6"/>
    </row>
    <row r="68" spans="1:4" x14ac:dyDescent="0.2">
      <c r="A68" s="3">
        <v>64</v>
      </c>
      <c r="D68" s="6" t="s">
        <v>345</v>
      </c>
    </row>
    <row r="69" spans="1:4" x14ac:dyDescent="0.2">
      <c r="A69">
        <v>65</v>
      </c>
      <c r="B69" s="14">
        <f>'CashSum 4'!F17</f>
        <v>0</v>
      </c>
      <c r="C69" s="5">
        <f t="shared" si="0"/>
        <v>65</v>
      </c>
      <c r="D69" s="6"/>
    </row>
    <row r="70" spans="1:4" x14ac:dyDescent="0.2">
      <c r="A70" s="3">
        <v>66</v>
      </c>
      <c r="D70" s="6" t="s">
        <v>345</v>
      </c>
    </row>
    <row r="71" spans="1:4" x14ac:dyDescent="0.2">
      <c r="A71" s="3">
        <v>67</v>
      </c>
      <c r="D71" s="6" t="s">
        <v>345</v>
      </c>
    </row>
    <row r="72" spans="1:4" x14ac:dyDescent="0.2">
      <c r="A72" s="3">
        <v>68</v>
      </c>
      <c r="D72" s="6" t="s">
        <v>345</v>
      </c>
    </row>
    <row r="73" spans="1:4" x14ac:dyDescent="0.2">
      <c r="A73">
        <v>69</v>
      </c>
      <c r="B73" s="14">
        <f>'CashSum 4'!F18</f>
        <v>0</v>
      </c>
      <c r="C73" s="5">
        <f t="shared" ref="C73:C131" si="1">A73-B73</f>
        <v>69</v>
      </c>
      <c r="D73" s="6"/>
    </row>
    <row r="74" spans="1:4" x14ac:dyDescent="0.2">
      <c r="A74">
        <v>70</v>
      </c>
      <c r="B74" s="14">
        <f>'CashSum 4'!F19</f>
        <v>0</v>
      </c>
      <c r="C74" s="5">
        <f t="shared" si="1"/>
        <v>70</v>
      </c>
      <c r="D74" s="6"/>
    </row>
    <row r="75" spans="1:4" x14ac:dyDescent="0.2">
      <c r="A75">
        <v>71</v>
      </c>
      <c r="B75" s="14">
        <f>'CashSum 4'!F20</f>
        <v>777805</v>
      </c>
      <c r="C75" s="5">
        <f t="shared" si="1"/>
        <v>-777734</v>
      </c>
      <c r="D75" s="6"/>
    </row>
    <row r="76" spans="1:4" x14ac:dyDescent="0.2">
      <c r="A76">
        <v>72</v>
      </c>
      <c r="B76" s="14">
        <f>'CashSum 4'!F21</f>
        <v>705358</v>
      </c>
      <c r="C76" s="5">
        <f t="shared" si="1"/>
        <v>-705286</v>
      </c>
      <c r="D76" s="6"/>
    </row>
    <row r="77" spans="1:4" x14ac:dyDescent="0.2">
      <c r="A77">
        <v>73</v>
      </c>
      <c r="B77" s="14">
        <f>'CashSum 4'!G4</f>
        <v>703870</v>
      </c>
      <c r="C77" s="5">
        <f t="shared" si="1"/>
        <v>-703797</v>
      </c>
      <c r="D77" s="6"/>
    </row>
    <row r="78" spans="1:4" x14ac:dyDescent="0.2">
      <c r="A78">
        <v>74</v>
      </c>
      <c r="B78" s="14">
        <f>'CashSum 4'!G10</f>
        <v>0</v>
      </c>
      <c r="C78" s="5">
        <f t="shared" si="1"/>
        <v>74</v>
      </c>
      <c r="D78" s="6"/>
    </row>
    <row r="79" spans="1:4" x14ac:dyDescent="0.2">
      <c r="A79" s="4">
        <v>75</v>
      </c>
      <c r="B79" s="14">
        <f>'CashSum 4'!G11</f>
        <v>703870</v>
      </c>
      <c r="C79" s="5">
        <f t="shared" si="1"/>
        <v>-703795</v>
      </c>
      <c r="D79" s="7"/>
    </row>
    <row r="80" spans="1:4" x14ac:dyDescent="0.2">
      <c r="A80" s="4">
        <v>76</v>
      </c>
      <c r="B80" s="14">
        <f>'CashSum 4'!G12</f>
        <v>1843268</v>
      </c>
      <c r="C80" s="5">
        <f t="shared" si="1"/>
        <v>-1843192</v>
      </c>
      <c r="D80" s="7"/>
    </row>
    <row r="81" spans="1:4" x14ac:dyDescent="0.2">
      <c r="A81" s="4">
        <v>77</v>
      </c>
      <c r="B81" s="14">
        <f>'CashSum 4'!G13</f>
        <v>699100</v>
      </c>
      <c r="C81" s="5">
        <f t="shared" si="1"/>
        <v>-699023</v>
      </c>
      <c r="D81" s="7"/>
    </row>
    <row r="82" spans="1:4" x14ac:dyDescent="0.2">
      <c r="A82">
        <v>78</v>
      </c>
      <c r="B82" s="14">
        <f>'CashSum 4'!G16</f>
        <v>0</v>
      </c>
      <c r="C82" s="5">
        <f t="shared" si="1"/>
        <v>78</v>
      </c>
      <c r="D82" s="6"/>
    </row>
    <row r="83" spans="1:4" x14ac:dyDescent="0.2">
      <c r="A83" s="3">
        <v>79</v>
      </c>
      <c r="D83" s="6" t="s">
        <v>345</v>
      </c>
    </row>
    <row r="84" spans="1:4" x14ac:dyDescent="0.2">
      <c r="A84">
        <v>80</v>
      </c>
      <c r="B84" s="14">
        <f>'CashSum 4'!G17</f>
        <v>0</v>
      </c>
      <c r="C84" s="5">
        <f t="shared" si="1"/>
        <v>80</v>
      </c>
      <c r="D84" s="6"/>
    </row>
    <row r="85" spans="1:4" x14ac:dyDescent="0.2">
      <c r="A85" s="3">
        <v>81</v>
      </c>
      <c r="B85" s="14">
        <v>0</v>
      </c>
      <c r="C85" s="5">
        <f t="shared" si="1"/>
        <v>81</v>
      </c>
      <c r="D85" s="7"/>
    </row>
    <row r="86" spans="1:4" x14ac:dyDescent="0.2">
      <c r="A86" s="3">
        <v>82</v>
      </c>
      <c r="D86" s="6" t="s">
        <v>345</v>
      </c>
    </row>
    <row r="87" spans="1:4" x14ac:dyDescent="0.2">
      <c r="A87" s="4">
        <v>83</v>
      </c>
      <c r="B87" s="14">
        <f>'CashSum 4'!G18</f>
        <v>0</v>
      </c>
      <c r="C87" s="5">
        <f t="shared" si="1"/>
        <v>83</v>
      </c>
      <c r="D87" s="7"/>
    </row>
    <row r="88" spans="1:4" x14ac:dyDescent="0.2">
      <c r="A88">
        <v>84</v>
      </c>
      <c r="B88" s="14">
        <f>'CashSum 4'!G19</f>
        <v>0</v>
      </c>
      <c r="C88" s="5">
        <f t="shared" si="1"/>
        <v>84</v>
      </c>
      <c r="D88" s="6"/>
    </row>
    <row r="89" spans="1:4" x14ac:dyDescent="0.2">
      <c r="A89">
        <v>85</v>
      </c>
      <c r="B89" s="14">
        <f>'CashSum 4'!G20</f>
        <v>699100</v>
      </c>
      <c r="C89" s="5">
        <f t="shared" si="1"/>
        <v>-699015</v>
      </c>
      <c r="D89" s="6"/>
    </row>
    <row r="90" spans="1:4" x14ac:dyDescent="0.2">
      <c r="A90" s="4">
        <v>86</v>
      </c>
      <c r="B90" s="14">
        <f>'CashSum 4'!G21</f>
        <v>1144168</v>
      </c>
      <c r="C90" s="5">
        <f t="shared" si="1"/>
        <v>-1144082</v>
      </c>
      <c r="D90" s="7"/>
    </row>
    <row r="91" spans="1:4" x14ac:dyDescent="0.2">
      <c r="A91" s="4">
        <v>87</v>
      </c>
      <c r="B91" s="14">
        <f>'CashSum 4'!H4</f>
        <v>20000</v>
      </c>
      <c r="C91" s="5">
        <f t="shared" si="1"/>
        <v>-19913</v>
      </c>
      <c r="D91" s="7"/>
    </row>
    <row r="92" spans="1:4" x14ac:dyDescent="0.2">
      <c r="A92">
        <v>88</v>
      </c>
      <c r="B92" s="14">
        <f>'CashSum 4'!H10</f>
        <v>0</v>
      </c>
      <c r="C92" s="5">
        <f t="shared" si="1"/>
        <v>88</v>
      </c>
      <c r="D92" s="6"/>
    </row>
    <row r="93" spans="1:4" x14ac:dyDescent="0.2">
      <c r="A93">
        <v>89</v>
      </c>
      <c r="B93" s="14">
        <f>'CashSum 4'!H11</f>
        <v>20000</v>
      </c>
      <c r="C93" s="5">
        <f t="shared" si="1"/>
        <v>-19911</v>
      </c>
      <c r="D93" s="6"/>
    </row>
    <row r="94" spans="1:4" x14ac:dyDescent="0.2">
      <c r="A94" s="4">
        <v>90</v>
      </c>
      <c r="B94" s="14">
        <f>'CashSum 4'!H12</f>
        <v>3820970</v>
      </c>
      <c r="C94" s="5">
        <f t="shared" si="1"/>
        <v>-3820880</v>
      </c>
      <c r="D94" s="7"/>
    </row>
    <row r="95" spans="1:4" x14ac:dyDescent="0.2">
      <c r="A95">
        <v>91</v>
      </c>
      <c r="B95" s="14">
        <f>'CashSum 4'!H13</f>
        <v>3800000</v>
      </c>
      <c r="C95" s="5">
        <f t="shared" si="1"/>
        <v>-3799909</v>
      </c>
      <c r="D95" s="6"/>
    </row>
    <row r="96" spans="1:4" x14ac:dyDescent="0.2">
      <c r="A96">
        <v>92</v>
      </c>
      <c r="B96" s="14">
        <f>'CashSum 4'!H16</f>
        <v>0</v>
      </c>
      <c r="C96" s="5">
        <f t="shared" si="1"/>
        <v>92</v>
      </c>
      <c r="D96" s="6"/>
    </row>
    <row r="97" spans="1:4" x14ac:dyDescent="0.2">
      <c r="A97" s="3">
        <v>93</v>
      </c>
      <c r="D97" s="6" t="s">
        <v>345</v>
      </c>
    </row>
    <row r="98" spans="1:4" x14ac:dyDescent="0.2">
      <c r="A98" s="4">
        <v>94</v>
      </c>
      <c r="B98" s="14">
        <f>'CashSum 4'!H19</f>
        <v>0</v>
      </c>
      <c r="C98" s="5">
        <f t="shared" si="1"/>
        <v>94</v>
      </c>
      <c r="D98" s="7"/>
    </row>
    <row r="99" spans="1:4" x14ac:dyDescent="0.2">
      <c r="A99">
        <v>95</v>
      </c>
      <c r="B99" s="14">
        <f>'CashSum 4'!H20</f>
        <v>3800000</v>
      </c>
      <c r="C99" s="5">
        <f t="shared" si="1"/>
        <v>-3799905</v>
      </c>
      <c r="D99" s="6"/>
    </row>
    <row r="100" spans="1:4" x14ac:dyDescent="0.2">
      <c r="A100">
        <v>96</v>
      </c>
      <c r="B100" s="14">
        <f>'CashSum 4'!H21</f>
        <v>20970</v>
      </c>
      <c r="C100" s="5">
        <f t="shared" si="1"/>
        <v>-20874</v>
      </c>
      <c r="D100" s="6"/>
    </row>
    <row r="101" spans="1:4" x14ac:dyDescent="0.2">
      <c r="A101" s="4">
        <v>97</v>
      </c>
      <c r="B101" s="14">
        <f>'CashSum 4'!I4</f>
        <v>0</v>
      </c>
      <c r="C101" s="5">
        <f t="shared" si="1"/>
        <v>97</v>
      </c>
      <c r="D101" s="7"/>
    </row>
    <row r="102" spans="1:4" x14ac:dyDescent="0.2">
      <c r="A102">
        <v>98</v>
      </c>
      <c r="B102" s="14">
        <f>'CashSum 4'!I7</f>
        <v>0</v>
      </c>
      <c r="C102" s="5">
        <f t="shared" si="1"/>
        <v>98</v>
      </c>
      <c r="D102" s="6"/>
    </row>
    <row r="103" spans="1:4" x14ac:dyDescent="0.2">
      <c r="A103">
        <v>99</v>
      </c>
      <c r="B103" s="14">
        <f>'CashSum 4'!I10</f>
        <v>0</v>
      </c>
      <c r="C103" s="5">
        <f t="shared" si="1"/>
        <v>99</v>
      </c>
      <c r="D103" s="6"/>
    </row>
    <row r="104" spans="1:4" x14ac:dyDescent="0.2">
      <c r="A104">
        <v>100</v>
      </c>
      <c r="B104" s="14">
        <f>'CashSum 4'!I11</f>
        <v>0</v>
      </c>
      <c r="C104" s="5">
        <f t="shared" si="1"/>
        <v>100</v>
      </c>
      <c r="D104" s="7"/>
    </row>
    <row r="105" spans="1:4" x14ac:dyDescent="0.2">
      <c r="A105" s="4">
        <v>101</v>
      </c>
      <c r="B105" s="14">
        <f>'CashSum 4'!I12</f>
        <v>0</v>
      </c>
      <c r="C105" s="5">
        <f t="shared" si="1"/>
        <v>101</v>
      </c>
      <c r="D105" s="6"/>
    </row>
    <row r="106" spans="1:4" x14ac:dyDescent="0.2">
      <c r="A106">
        <v>102</v>
      </c>
      <c r="B106" s="14">
        <f>'CashSum 4'!I13</f>
        <v>0</v>
      </c>
      <c r="C106" s="5">
        <f t="shared" si="1"/>
        <v>102</v>
      </c>
      <c r="D106" s="6"/>
    </row>
    <row r="107" spans="1:4" x14ac:dyDescent="0.2">
      <c r="A107">
        <v>103</v>
      </c>
      <c r="B107" s="14">
        <f>'CashSum 4'!I15</f>
        <v>0</v>
      </c>
      <c r="C107" s="5">
        <f t="shared" si="1"/>
        <v>103</v>
      </c>
      <c r="D107" s="6"/>
    </row>
    <row r="108" spans="1:4" x14ac:dyDescent="0.2">
      <c r="A108" s="3">
        <v>104</v>
      </c>
      <c r="D108" s="6" t="s">
        <v>345</v>
      </c>
    </row>
    <row r="109" spans="1:4" x14ac:dyDescent="0.2">
      <c r="A109">
        <v>105</v>
      </c>
      <c r="B109" s="14">
        <f>'CashSum 4'!I19</f>
        <v>0</v>
      </c>
      <c r="C109" s="5">
        <f t="shared" si="1"/>
        <v>105</v>
      </c>
      <c r="D109" s="6"/>
    </row>
    <row r="110" spans="1:4" x14ac:dyDescent="0.2">
      <c r="A110">
        <v>106</v>
      </c>
      <c r="B110" s="14">
        <f>'CashSum 4'!I20</f>
        <v>0</v>
      </c>
      <c r="C110" s="5">
        <f t="shared" si="1"/>
        <v>106</v>
      </c>
      <c r="D110" s="6"/>
    </row>
    <row r="111" spans="1:4" x14ac:dyDescent="0.2">
      <c r="A111" s="4">
        <v>107</v>
      </c>
      <c r="B111" s="14">
        <f>'CashSum 4'!I21</f>
        <v>0</v>
      </c>
      <c r="C111" s="5">
        <f t="shared" si="1"/>
        <v>107</v>
      </c>
      <c r="D111" s="6"/>
    </row>
    <row r="112" spans="1:4" x14ac:dyDescent="0.2">
      <c r="A112" s="3">
        <v>108</v>
      </c>
      <c r="D112" s="6" t="s">
        <v>345</v>
      </c>
    </row>
    <row r="113" spans="1:4" x14ac:dyDescent="0.2">
      <c r="A113" s="3">
        <v>109</v>
      </c>
      <c r="D113" s="6" t="s">
        <v>345</v>
      </c>
    </row>
    <row r="114" spans="1:4" x14ac:dyDescent="0.2">
      <c r="A114" s="3">
        <v>110</v>
      </c>
      <c r="D114" s="6" t="s">
        <v>345</v>
      </c>
    </row>
    <row r="115" spans="1:4" x14ac:dyDescent="0.2">
      <c r="A115" s="3">
        <v>111</v>
      </c>
      <c r="D115" s="6" t="s">
        <v>345</v>
      </c>
    </row>
    <row r="116" spans="1:4" x14ac:dyDescent="0.2">
      <c r="A116" s="3">
        <v>112</v>
      </c>
      <c r="D116" s="6" t="s">
        <v>345</v>
      </c>
    </row>
    <row r="117" spans="1:4" x14ac:dyDescent="0.2">
      <c r="A117" s="3">
        <v>113</v>
      </c>
      <c r="D117" s="6" t="s">
        <v>345</v>
      </c>
    </row>
    <row r="118" spans="1:4" x14ac:dyDescent="0.2">
      <c r="A118" s="3">
        <v>114</v>
      </c>
      <c r="D118" s="6" t="s">
        <v>345</v>
      </c>
    </row>
    <row r="119" spans="1:4" x14ac:dyDescent="0.2">
      <c r="A119" s="3">
        <v>115</v>
      </c>
      <c r="D119" s="6" t="s">
        <v>345</v>
      </c>
    </row>
    <row r="120" spans="1:4" x14ac:dyDescent="0.2">
      <c r="A120" s="3">
        <v>116</v>
      </c>
      <c r="D120" s="6" t="s">
        <v>345</v>
      </c>
    </row>
    <row r="121" spans="1:4" x14ac:dyDescent="0.2">
      <c r="A121" s="3">
        <v>117</v>
      </c>
      <c r="D121" s="6" t="s">
        <v>345</v>
      </c>
    </row>
    <row r="122" spans="1:4" x14ac:dyDescent="0.2">
      <c r="A122" s="3">
        <v>118</v>
      </c>
      <c r="D122" s="6" t="s">
        <v>345</v>
      </c>
    </row>
    <row r="123" spans="1:4" x14ac:dyDescent="0.2">
      <c r="A123" s="3">
        <v>119</v>
      </c>
      <c r="D123" s="6" t="s">
        <v>345</v>
      </c>
    </row>
    <row r="124" spans="1:4" x14ac:dyDescent="0.2">
      <c r="A124" s="4">
        <v>120</v>
      </c>
      <c r="B124" s="14">
        <f>'CashSum 4'!K4</f>
        <v>0</v>
      </c>
      <c r="C124" s="5">
        <f t="shared" si="1"/>
        <v>120</v>
      </c>
      <c r="D124" s="6"/>
    </row>
    <row r="125" spans="1:4" x14ac:dyDescent="0.2">
      <c r="A125">
        <v>121</v>
      </c>
      <c r="B125" s="14">
        <f>'CashSum 4'!K10</f>
        <v>0</v>
      </c>
      <c r="C125" s="5">
        <f t="shared" si="1"/>
        <v>121</v>
      </c>
      <c r="D125" s="6"/>
    </row>
    <row r="126" spans="1:4" x14ac:dyDescent="0.2">
      <c r="A126">
        <v>122</v>
      </c>
      <c r="B126" s="14">
        <f>'CashSum 4'!K11</f>
        <v>0</v>
      </c>
      <c r="C126" s="5">
        <f t="shared" si="1"/>
        <v>122</v>
      </c>
      <c r="D126" s="6"/>
    </row>
    <row r="127" spans="1:4" x14ac:dyDescent="0.2">
      <c r="A127">
        <v>123</v>
      </c>
      <c r="B127" s="14">
        <f>'CashSum 4'!K12</f>
        <v>0</v>
      </c>
      <c r="C127" s="5">
        <f t="shared" si="1"/>
        <v>123</v>
      </c>
      <c r="D127" s="6"/>
    </row>
    <row r="128" spans="1:4" x14ac:dyDescent="0.2">
      <c r="A128">
        <v>124</v>
      </c>
      <c r="B128" s="14">
        <f>'CashSum 4'!K13</f>
        <v>0</v>
      </c>
      <c r="C128" s="5">
        <f t="shared" si="1"/>
        <v>124</v>
      </c>
      <c r="D128" s="6"/>
    </row>
    <row r="129" spans="1:4" x14ac:dyDescent="0.2">
      <c r="A129">
        <v>125</v>
      </c>
      <c r="B129" s="14">
        <f>'CashSum 4'!K16</f>
        <v>0</v>
      </c>
      <c r="C129" s="5">
        <f t="shared" si="1"/>
        <v>125</v>
      </c>
      <c r="D129" s="6"/>
    </row>
    <row r="130" spans="1:4" x14ac:dyDescent="0.2">
      <c r="A130" s="3">
        <v>126</v>
      </c>
      <c r="D130" s="6" t="s">
        <v>345</v>
      </c>
    </row>
    <row r="131" spans="1:4" x14ac:dyDescent="0.2">
      <c r="A131" s="4">
        <v>127</v>
      </c>
      <c r="B131" s="14">
        <f>'CashSum 4'!K17</f>
        <v>0</v>
      </c>
      <c r="C131" s="5">
        <f t="shared" si="1"/>
        <v>127</v>
      </c>
      <c r="D131" s="6"/>
    </row>
    <row r="132" spans="1:4" x14ac:dyDescent="0.2">
      <c r="A132" s="3">
        <v>128</v>
      </c>
      <c r="D132" s="6" t="s">
        <v>345</v>
      </c>
    </row>
    <row r="133" spans="1:4" x14ac:dyDescent="0.2">
      <c r="A133" s="3">
        <v>129</v>
      </c>
      <c r="D133" s="6" t="s">
        <v>345</v>
      </c>
    </row>
    <row r="134" spans="1:4" x14ac:dyDescent="0.2">
      <c r="A134" s="4">
        <v>130</v>
      </c>
      <c r="B134" s="14">
        <f>'CashSum 4'!K19</f>
        <v>0</v>
      </c>
      <c r="C134" s="5">
        <f t="shared" ref="C134:C158" si="2">A134-B134</f>
        <v>130</v>
      </c>
      <c r="D134" s="7"/>
    </row>
    <row r="135" spans="1:4" x14ac:dyDescent="0.2">
      <c r="A135" s="4">
        <v>131</v>
      </c>
      <c r="B135" s="14">
        <f>'CashSum 4'!K20</f>
        <v>0</v>
      </c>
      <c r="C135" s="5">
        <f t="shared" si="2"/>
        <v>131</v>
      </c>
      <c r="D135" s="7"/>
    </row>
    <row r="136" spans="1:4" x14ac:dyDescent="0.2">
      <c r="A136" s="4">
        <v>132</v>
      </c>
      <c r="B136" s="14">
        <f>'CashSum 4'!K21</f>
        <v>0</v>
      </c>
      <c r="C136" s="5">
        <f t="shared" si="2"/>
        <v>132</v>
      </c>
      <c r="D136" s="7"/>
    </row>
    <row r="137" spans="1:4" x14ac:dyDescent="0.2">
      <c r="A137" s="3">
        <v>133</v>
      </c>
      <c r="D137" s="6" t="s">
        <v>345</v>
      </c>
    </row>
    <row r="138" spans="1:4" x14ac:dyDescent="0.2">
      <c r="A138" s="3">
        <v>134</v>
      </c>
      <c r="D138" s="6" t="s">
        <v>345</v>
      </c>
    </row>
    <row r="139" spans="1:4" x14ac:dyDescent="0.2">
      <c r="A139" s="3">
        <v>135</v>
      </c>
      <c r="D139" s="6" t="s">
        <v>345</v>
      </c>
    </row>
    <row r="140" spans="1:4" x14ac:dyDescent="0.2">
      <c r="A140" s="3">
        <v>136</v>
      </c>
      <c r="D140" s="6" t="s">
        <v>345</v>
      </c>
    </row>
    <row r="141" spans="1:4" x14ac:dyDescent="0.2">
      <c r="A141" s="3">
        <v>137</v>
      </c>
      <c r="D141" s="6" t="s">
        <v>345</v>
      </c>
    </row>
    <row r="142" spans="1:4" x14ac:dyDescent="0.2">
      <c r="A142">
        <v>138</v>
      </c>
      <c r="B142" s="14">
        <f>'EstExp 11-17'!H113</f>
        <v>100000</v>
      </c>
      <c r="C142" s="5">
        <f t="shared" si="2"/>
        <v>-99862</v>
      </c>
      <c r="D142" s="6"/>
    </row>
    <row r="143" spans="1:4" x14ac:dyDescent="0.2">
      <c r="A143" s="3">
        <v>139</v>
      </c>
      <c r="D143" s="6" t="s">
        <v>345</v>
      </c>
    </row>
    <row r="144" spans="1:4" x14ac:dyDescent="0.2">
      <c r="A144" s="3">
        <v>140</v>
      </c>
      <c r="D144" s="6" t="s">
        <v>345</v>
      </c>
    </row>
    <row r="145" spans="1:4" x14ac:dyDescent="0.2">
      <c r="A145">
        <v>141</v>
      </c>
      <c r="B145" s="14">
        <f>'EstExp 11-17'!K113</f>
        <v>100000</v>
      </c>
      <c r="C145" s="5">
        <f t="shared" si="2"/>
        <v>-99859</v>
      </c>
      <c r="D145" s="6"/>
    </row>
    <row r="146" spans="1:4" x14ac:dyDescent="0.2">
      <c r="A146">
        <v>142</v>
      </c>
      <c r="B146" s="14">
        <f>'EstExp 11-17'!H150</f>
        <v>25000</v>
      </c>
      <c r="C146" s="5">
        <f t="shared" si="2"/>
        <v>-24858</v>
      </c>
      <c r="D146" s="6"/>
    </row>
    <row r="147" spans="1:4" x14ac:dyDescent="0.2">
      <c r="A147" s="4">
        <v>143</v>
      </c>
      <c r="B147" s="14">
        <f>'EstExp 11-17'!K150</f>
        <v>25000</v>
      </c>
      <c r="C147" s="5">
        <f t="shared" si="2"/>
        <v>-24857</v>
      </c>
      <c r="D147" s="7"/>
    </row>
    <row r="148" spans="1:4" x14ac:dyDescent="0.2">
      <c r="A148" s="4">
        <v>144</v>
      </c>
      <c r="B148" s="14">
        <f>'EstExp 11-17'!H173</f>
        <v>0</v>
      </c>
      <c r="C148" s="5">
        <f t="shared" si="2"/>
        <v>144</v>
      </c>
      <c r="D148" s="7"/>
    </row>
    <row r="149" spans="1:4" x14ac:dyDescent="0.2">
      <c r="A149">
        <v>145</v>
      </c>
      <c r="B149" s="14">
        <f>'EstExp 11-17'!K173</f>
        <v>0</v>
      </c>
      <c r="C149" s="5">
        <f t="shared" si="2"/>
        <v>145</v>
      </c>
      <c r="D149" s="6"/>
    </row>
    <row r="150" spans="1:4" x14ac:dyDescent="0.2">
      <c r="A150" s="4">
        <v>146</v>
      </c>
      <c r="B150" s="14">
        <f>'EstExp 11-17'!H209</f>
        <v>0</v>
      </c>
      <c r="C150" s="5">
        <f t="shared" si="2"/>
        <v>146</v>
      </c>
      <c r="D150" s="7"/>
    </row>
    <row r="151" spans="1:4" x14ac:dyDescent="0.2">
      <c r="A151">
        <v>147</v>
      </c>
      <c r="B151" s="14">
        <f>'EstExp 11-17'!K209</f>
        <v>0</v>
      </c>
      <c r="C151" s="5">
        <f t="shared" si="2"/>
        <v>147</v>
      </c>
      <c r="D151" s="6"/>
    </row>
    <row r="152" spans="1:4" x14ac:dyDescent="0.2">
      <c r="A152">
        <v>148</v>
      </c>
      <c r="B152" s="14">
        <f>'EstExp 11-17'!H294</f>
        <v>0</v>
      </c>
      <c r="C152" s="5">
        <f t="shared" si="2"/>
        <v>148</v>
      </c>
      <c r="D152" s="6"/>
    </row>
    <row r="153" spans="1:4" x14ac:dyDescent="0.2">
      <c r="A153" s="4">
        <v>149</v>
      </c>
      <c r="B153" s="14">
        <f>'EstExp 11-17'!K294</f>
        <v>0</v>
      </c>
      <c r="C153" s="5">
        <f t="shared" si="2"/>
        <v>149</v>
      </c>
      <c r="D153" s="6"/>
    </row>
    <row r="154" spans="1:4" x14ac:dyDescent="0.2">
      <c r="A154" s="4">
        <v>150</v>
      </c>
      <c r="B154" s="14">
        <f>'EstExp 11-17'!H311</f>
        <v>0</v>
      </c>
      <c r="C154" s="5">
        <f t="shared" si="2"/>
        <v>150</v>
      </c>
      <c r="D154" s="6"/>
    </row>
    <row r="155" spans="1:4" x14ac:dyDescent="0.2">
      <c r="A155">
        <v>151</v>
      </c>
      <c r="B155" s="14">
        <f>'EstExp 11-17'!K311</f>
        <v>0</v>
      </c>
      <c r="C155" s="5">
        <f t="shared" si="2"/>
        <v>151</v>
      </c>
      <c r="D155" s="6"/>
    </row>
    <row r="156" spans="1:4" x14ac:dyDescent="0.2">
      <c r="A156">
        <v>152</v>
      </c>
      <c r="B156" s="14">
        <f>'EstExp 11-17'!H366</f>
        <v>0</v>
      </c>
      <c r="C156" s="5">
        <f t="shared" si="2"/>
        <v>152</v>
      </c>
      <c r="D156" s="6"/>
    </row>
    <row r="157" spans="1:4" x14ac:dyDescent="0.2">
      <c r="A157" s="4">
        <v>153</v>
      </c>
      <c r="B157" s="14">
        <f>'EstExp 11-17'!K366</f>
        <v>0</v>
      </c>
      <c r="C157" s="5">
        <f t="shared" si="2"/>
        <v>153</v>
      </c>
      <c r="D157" s="7"/>
    </row>
    <row r="158" spans="1:4" x14ac:dyDescent="0.2">
      <c r="A158" s="4">
        <v>154</v>
      </c>
      <c r="B158" s="15">
        <f>'EstExp 11-17'!J18</f>
        <v>0</v>
      </c>
      <c r="C158" s="5">
        <f t="shared" si="2"/>
        <v>154</v>
      </c>
      <c r="D158" s="7"/>
    </row>
    <row r="159" spans="1:4" x14ac:dyDescent="0.2">
      <c r="A159" s="3">
        <v>155</v>
      </c>
      <c r="D159" s="7"/>
    </row>
    <row r="160" spans="1:4" x14ac:dyDescent="0.2">
      <c r="A160" s="3">
        <v>156</v>
      </c>
      <c r="D160" s="7"/>
    </row>
    <row r="161" spans="1:4" x14ac:dyDescent="0.2">
      <c r="A161" s="3">
        <v>157</v>
      </c>
      <c r="D161" s="7"/>
    </row>
    <row r="162" spans="1:4" x14ac:dyDescent="0.2">
      <c r="A162" s="3">
        <v>158</v>
      </c>
      <c r="D162" s="7"/>
    </row>
    <row r="163" spans="1:4" x14ac:dyDescent="0.2">
      <c r="A163" s="3">
        <v>159</v>
      </c>
      <c r="D163" s="7"/>
    </row>
    <row r="164" spans="1:4" x14ac:dyDescent="0.2">
      <c r="A164" s="3">
        <v>160</v>
      </c>
      <c r="D164" s="7"/>
    </row>
    <row r="165" spans="1:4" x14ac:dyDescent="0.2">
      <c r="A165" s="3">
        <v>161</v>
      </c>
      <c r="D165" s="7"/>
    </row>
    <row r="166" spans="1:4" x14ac:dyDescent="0.2">
      <c r="A166" s="3">
        <v>162</v>
      </c>
      <c r="D166" s="7"/>
    </row>
    <row r="167" spans="1:4" x14ac:dyDescent="0.2">
      <c r="A167" s="3">
        <v>163</v>
      </c>
      <c r="D167" s="7"/>
    </row>
    <row r="168" spans="1:4" x14ac:dyDescent="0.2">
      <c r="A168" s="3">
        <v>164</v>
      </c>
      <c r="D168" s="7"/>
    </row>
    <row r="169" spans="1:4" x14ac:dyDescent="0.2">
      <c r="A169" s="3">
        <v>165</v>
      </c>
      <c r="D169" s="7"/>
    </row>
    <row r="170" spans="1:4" x14ac:dyDescent="0.2">
      <c r="A170" s="3">
        <v>166</v>
      </c>
      <c r="D170" s="7"/>
    </row>
    <row r="171" spans="1:4" x14ac:dyDescent="0.2">
      <c r="A171" s="3">
        <v>167</v>
      </c>
      <c r="D171" s="7"/>
    </row>
    <row r="172" spans="1:4" x14ac:dyDescent="0.2">
      <c r="A172" s="3">
        <v>168</v>
      </c>
      <c r="D172" s="7"/>
    </row>
    <row r="173" spans="1:4" x14ac:dyDescent="0.2">
      <c r="A173" s="3">
        <v>169</v>
      </c>
      <c r="D173" s="7"/>
    </row>
    <row r="174" spans="1:4" x14ac:dyDescent="0.2">
      <c r="A174" s="3">
        <v>170</v>
      </c>
      <c r="D174" s="7"/>
    </row>
    <row r="175" spans="1:4" x14ac:dyDescent="0.2">
      <c r="A175" s="3">
        <v>171</v>
      </c>
      <c r="D175" s="7"/>
    </row>
    <row r="176" spans="1:4" x14ac:dyDescent="0.2">
      <c r="A176" s="3">
        <v>172</v>
      </c>
      <c r="D176" s="7"/>
    </row>
    <row r="177" spans="1:4" x14ac:dyDescent="0.2">
      <c r="A177" s="3">
        <v>173</v>
      </c>
      <c r="D177" s="6"/>
    </row>
    <row r="178" spans="1:4" x14ac:dyDescent="0.2">
      <c r="A178" s="3">
        <v>174</v>
      </c>
      <c r="D178" s="7"/>
    </row>
    <row r="179" spans="1:4" x14ac:dyDescent="0.2">
      <c r="A179" s="3">
        <v>175</v>
      </c>
      <c r="D179" s="7"/>
    </row>
    <row r="180" spans="1:4" x14ac:dyDescent="0.2">
      <c r="A180" s="3">
        <v>176</v>
      </c>
      <c r="D180" s="7"/>
    </row>
    <row r="181" spans="1:4" x14ac:dyDescent="0.2">
      <c r="A181" s="3">
        <v>177</v>
      </c>
      <c r="D181" s="6"/>
    </row>
    <row r="182" spans="1:4" x14ac:dyDescent="0.2">
      <c r="A182" s="3">
        <v>178</v>
      </c>
      <c r="D182" s="7"/>
    </row>
    <row r="183" spans="1:4" x14ac:dyDescent="0.2">
      <c r="A183" s="3">
        <v>179</v>
      </c>
      <c r="D183" s="6"/>
    </row>
    <row r="184" spans="1:4" x14ac:dyDescent="0.2">
      <c r="A184" s="3">
        <v>180</v>
      </c>
      <c r="D184" s="6"/>
    </row>
    <row r="185" spans="1:4" x14ac:dyDescent="0.2">
      <c r="A185" s="3">
        <v>181</v>
      </c>
      <c r="D185" s="7"/>
    </row>
    <row r="186" spans="1:4" x14ac:dyDescent="0.2">
      <c r="A186" s="3">
        <v>182</v>
      </c>
      <c r="D186" s="7"/>
    </row>
    <row r="187" spans="1:4" x14ac:dyDescent="0.2">
      <c r="A187" s="3">
        <v>183</v>
      </c>
      <c r="D187" s="6"/>
    </row>
    <row r="188" spans="1:4" x14ac:dyDescent="0.2">
      <c r="A188" s="3">
        <v>184</v>
      </c>
      <c r="D188" s="6" t="s">
        <v>345</v>
      </c>
    </row>
    <row r="189" spans="1:4" x14ac:dyDescent="0.2">
      <c r="A189" s="3">
        <v>185</v>
      </c>
      <c r="D189" s="7"/>
    </row>
    <row r="190" spans="1:4" x14ac:dyDescent="0.2">
      <c r="A190" s="3">
        <v>186</v>
      </c>
      <c r="D190" s="6"/>
    </row>
    <row r="191" spans="1:4" x14ac:dyDescent="0.2">
      <c r="A191" s="3">
        <v>187</v>
      </c>
      <c r="D191" s="6"/>
    </row>
    <row r="192" spans="1:4" x14ac:dyDescent="0.2">
      <c r="A192" s="3">
        <v>188</v>
      </c>
      <c r="D192" s="6"/>
    </row>
    <row r="193" spans="1:4" x14ac:dyDescent="0.2">
      <c r="A193" s="3">
        <v>189</v>
      </c>
      <c r="D193" s="7"/>
    </row>
    <row r="194" spans="1:4" x14ac:dyDescent="0.2">
      <c r="A194" s="3">
        <v>190</v>
      </c>
      <c r="D194" s="7"/>
    </row>
    <row r="195" spans="1:4" x14ac:dyDescent="0.2">
      <c r="A195" s="3">
        <v>191</v>
      </c>
      <c r="D195" s="7"/>
    </row>
    <row r="196" spans="1:4" x14ac:dyDescent="0.2">
      <c r="A196" s="3">
        <v>192</v>
      </c>
      <c r="D196" s="7"/>
    </row>
    <row r="197" spans="1:4" x14ac:dyDescent="0.2">
      <c r="A197" s="3">
        <v>193</v>
      </c>
      <c r="D197" s="7"/>
    </row>
    <row r="198" spans="1:4" x14ac:dyDescent="0.2">
      <c r="A198" s="3">
        <v>194</v>
      </c>
      <c r="D198" s="7"/>
    </row>
    <row r="199" spans="1:4" x14ac:dyDescent="0.2">
      <c r="A199" s="3">
        <v>195</v>
      </c>
      <c r="D199" s="7"/>
    </row>
    <row r="200" spans="1:4" x14ac:dyDescent="0.2">
      <c r="A200" s="3">
        <v>196</v>
      </c>
      <c r="D200" s="7"/>
    </row>
    <row r="201" spans="1:4" x14ac:dyDescent="0.2">
      <c r="A201" s="3">
        <v>197</v>
      </c>
      <c r="D201" s="7"/>
    </row>
    <row r="202" spans="1:4" x14ac:dyDescent="0.2">
      <c r="A202" s="3">
        <v>198</v>
      </c>
      <c r="D202" s="7"/>
    </row>
    <row r="203" spans="1:4" x14ac:dyDescent="0.2">
      <c r="A203" s="3">
        <v>199</v>
      </c>
      <c r="D203" s="7"/>
    </row>
    <row r="204" spans="1:4" x14ac:dyDescent="0.2">
      <c r="A204" s="3">
        <v>200</v>
      </c>
      <c r="D204" s="7"/>
    </row>
    <row r="205" spans="1:4" x14ac:dyDescent="0.2">
      <c r="A205" s="3">
        <v>201</v>
      </c>
      <c r="D205" s="7"/>
    </row>
    <row r="206" spans="1:4" x14ac:dyDescent="0.2">
      <c r="A206" s="3">
        <v>202</v>
      </c>
      <c r="D206" s="7"/>
    </row>
    <row r="207" spans="1:4" x14ac:dyDescent="0.2">
      <c r="A207" s="3">
        <v>203</v>
      </c>
      <c r="D207" s="7"/>
    </row>
    <row r="208" spans="1:4" x14ac:dyDescent="0.2">
      <c r="A208" s="3">
        <v>204</v>
      </c>
      <c r="D208" s="7"/>
    </row>
    <row r="209" spans="1:4" x14ac:dyDescent="0.2">
      <c r="A209" s="3">
        <v>205</v>
      </c>
      <c r="D209" s="7"/>
    </row>
    <row r="210" spans="1:4" x14ac:dyDescent="0.2">
      <c r="A210" s="3">
        <v>206</v>
      </c>
      <c r="D210" s="7"/>
    </row>
    <row r="211" spans="1:4" x14ac:dyDescent="0.2">
      <c r="A211" s="3">
        <v>207</v>
      </c>
      <c r="D211" s="7"/>
    </row>
    <row r="212" spans="1:4" x14ac:dyDescent="0.2">
      <c r="A212" s="3">
        <v>208</v>
      </c>
      <c r="D212" s="7"/>
    </row>
    <row r="213" spans="1:4" x14ac:dyDescent="0.2">
      <c r="A213" s="3">
        <v>209</v>
      </c>
      <c r="D213" s="7"/>
    </row>
    <row r="214" spans="1:4" x14ac:dyDescent="0.2">
      <c r="A214" s="3">
        <v>210</v>
      </c>
      <c r="D214" s="7"/>
    </row>
    <row r="215" spans="1:4" x14ac:dyDescent="0.2">
      <c r="A215" s="3">
        <v>211</v>
      </c>
      <c r="D215" s="7"/>
    </row>
    <row r="216" spans="1:4" x14ac:dyDescent="0.2">
      <c r="A216" s="3">
        <v>212</v>
      </c>
      <c r="D216" s="6"/>
    </row>
    <row r="217" spans="1:4" x14ac:dyDescent="0.2">
      <c r="A217" s="3">
        <v>213</v>
      </c>
      <c r="D217" s="6"/>
    </row>
    <row r="218" spans="1:4" x14ac:dyDescent="0.2">
      <c r="A218" s="3">
        <v>214</v>
      </c>
      <c r="D218" s="6"/>
    </row>
    <row r="219" spans="1:4" x14ac:dyDescent="0.2">
      <c r="A219" s="3">
        <v>215</v>
      </c>
      <c r="D219" s="6"/>
    </row>
    <row r="220" spans="1:4" x14ac:dyDescent="0.2">
      <c r="A220" s="3">
        <v>216</v>
      </c>
      <c r="D220" s="7"/>
    </row>
    <row r="221" spans="1:4" x14ac:dyDescent="0.2">
      <c r="A221" s="3">
        <v>217</v>
      </c>
      <c r="D221" s="6"/>
    </row>
    <row r="222" spans="1:4" x14ac:dyDescent="0.2">
      <c r="A222" s="3">
        <v>218</v>
      </c>
      <c r="D222" s="6"/>
    </row>
    <row r="223" spans="1:4" x14ac:dyDescent="0.2">
      <c r="A223" s="3">
        <v>219</v>
      </c>
      <c r="D223" s="6"/>
    </row>
    <row r="224" spans="1:4" x14ac:dyDescent="0.2">
      <c r="A224" s="3">
        <v>220</v>
      </c>
      <c r="D224" s="6"/>
    </row>
    <row r="225" spans="1:4" x14ac:dyDescent="0.2">
      <c r="A225" s="3">
        <v>221</v>
      </c>
      <c r="D225" s="6"/>
    </row>
    <row r="226" spans="1:4" x14ac:dyDescent="0.2">
      <c r="A226" s="3">
        <v>222</v>
      </c>
      <c r="D226" s="6"/>
    </row>
    <row r="227" spans="1:4" x14ac:dyDescent="0.2">
      <c r="A227" s="3">
        <v>223</v>
      </c>
      <c r="D227" s="6"/>
    </row>
    <row r="228" spans="1:4" x14ac:dyDescent="0.2">
      <c r="A228" s="3">
        <v>224</v>
      </c>
      <c r="D228" s="6"/>
    </row>
    <row r="229" spans="1:4" x14ac:dyDescent="0.2">
      <c r="A229" s="3">
        <v>225</v>
      </c>
      <c r="D229" s="7"/>
    </row>
    <row r="230" spans="1:4" x14ac:dyDescent="0.2">
      <c r="A230" s="3">
        <v>226</v>
      </c>
      <c r="D230" s="6"/>
    </row>
    <row r="231" spans="1:4" x14ac:dyDescent="0.2">
      <c r="A231" s="3">
        <v>227</v>
      </c>
      <c r="D231" s="6"/>
    </row>
    <row r="232" spans="1:4" x14ac:dyDescent="0.2">
      <c r="A232" s="3">
        <v>228</v>
      </c>
      <c r="D232" s="7"/>
    </row>
    <row r="233" spans="1:4" x14ac:dyDescent="0.2">
      <c r="A233" s="3">
        <v>229</v>
      </c>
      <c r="D233" s="7"/>
    </row>
    <row r="234" spans="1:4" x14ac:dyDescent="0.2">
      <c r="A234" s="3">
        <v>230</v>
      </c>
      <c r="D234" s="7"/>
    </row>
    <row r="235" spans="1:4" x14ac:dyDescent="0.2">
      <c r="A235" s="3">
        <v>231</v>
      </c>
      <c r="D235" s="7"/>
    </row>
    <row r="236" spans="1:4" x14ac:dyDescent="0.2">
      <c r="A236" s="3">
        <v>232</v>
      </c>
      <c r="D236" s="7"/>
    </row>
    <row r="237" spans="1:4" x14ac:dyDescent="0.2">
      <c r="A237" s="3">
        <v>233</v>
      </c>
      <c r="D237" s="7"/>
    </row>
    <row r="238" spans="1:4" x14ac:dyDescent="0.2">
      <c r="A238" s="3">
        <v>234</v>
      </c>
      <c r="D238" s="7"/>
    </row>
    <row r="239" spans="1:4" x14ac:dyDescent="0.2">
      <c r="A239" s="3">
        <v>235</v>
      </c>
      <c r="D239" s="7"/>
    </row>
    <row r="240" spans="1:4" x14ac:dyDescent="0.2">
      <c r="A240" s="3">
        <v>236</v>
      </c>
      <c r="D240" s="7"/>
    </row>
    <row r="241" spans="1:4" x14ac:dyDescent="0.2">
      <c r="A241" s="3">
        <v>237</v>
      </c>
      <c r="D241" s="7"/>
    </row>
    <row r="242" spans="1:4" x14ac:dyDescent="0.2">
      <c r="A242" s="3">
        <v>238</v>
      </c>
      <c r="D242" s="7"/>
    </row>
    <row r="243" spans="1:4" x14ac:dyDescent="0.2">
      <c r="A243" s="3">
        <v>239</v>
      </c>
      <c r="D243" s="7"/>
    </row>
    <row r="244" spans="1:4" x14ac:dyDescent="0.2">
      <c r="A244" s="3">
        <v>240</v>
      </c>
      <c r="D244" s="7"/>
    </row>
    <row r="245" spans="1:4" x14ac:dyDescent="0.2">
      <c r="A245" s="3">
        <v>241</v>
      </c>
      <c r="D245" s="7"/>
    </row>
    <row r="246" spans="1:4" x14ac:dyDescent="0.2">
      <c r="A246" s="3">
        <v>242</v>
      </c>
      <c r="D246" s="7"/>
    </row>
    <row r="247" spans="1:4" x14ac:dyDescent="0.2">
      <c r="A247" s="3">
        <v>243</v>
      </c>
      <c r="D247" s="7"/>
    </row>
    <row r="248" spans="1:4" x14ac:dyDescent="0.2">
      <c r="A248" s="3">
        <v>244</v>
      </c>
      <c r="D248" s="7"/>
    </row>
    <row r="249" spans="1:4" x14ac:dyDescent="0.2">
      <c r="A249" s="3">
        <v>245</v>
      </c>
      <c r="D249" s="7"/>
    </row>
    <row r="250" spans="1:4" x14ac:dyDescent="0.2">
      <c r="A250" s="3">
        <v>246</v>
      </c>
      <c r="D250" s="7"/>
    </row>
    <row r="251" spans="1:4" x14ac:dyDescent="0.2">
      <c r="A251" s="3">
        <v>247</v>
      </c>
      <c r="D251" s="7"/>
    </row>
    <row r="252" spans="1:4" x14ac:dyDescent="0.2">
      <c r="A252" s="3">
        <v>248</v>
      </c>
      <c r="D252" s="7"/>
    </row>
    <row r="253" spans="1:4" x14ac:dyDescent="0.2">
      <c r="A253" s="3">
        <v>249</v>
      </c>
      <c r="D253" s="7"/>
    </row>
    <row r="254" spans="1:4" x14ac:dyDescent="0.2">
      <c r="A254" s="3">
        <v>250</v>
      </c>
      <c r="D254" s="7"/>
    </row>
    <row r="255" spans="1:4" x14ac:dyDescent="0.2">
      <c r="A255" s="3">
        <v>251</v>
      </c>
      <c r="D255" s="7"/>
    </row>
    <row r="256" spans="1:4" x14ac:dyDescent="0.2">
      <c r="A256" s="3">
        <v>252</v>
      </c>
      <c r="D256" s="7"/>
    </row>
    <row r="257" spans="1:4" x14ac:dyDescent="0.2">
      <c r="A257" s="3">
        <v>253</v>
      </c>
      <c r="D257" s="7"/>
    </row>
    <row r="258" spans="1:4" x14ac:dyDescent="0.2">
      <c r="A258" s="3">
        <v>254</v>
      </c>
      <c r="D258" s="7"/>
    </row>
    <row r="259" spans="1:4" x14ac:dyDescent="0.2">
      <c r="A259" s="3">
        <v>255</v>
      </c>
      <c r="D259" s="7"/>
    </row>
    <row r="260" spans="1:4" x14ac:dyDescent="0.2">
      <c r="A260" s="3">
        <v>256</v>
      </c>
      <c r="D260" s="7"/>
    </row>
    <row r="261" spans="1:4" x14ac:dyDescent="0.2">
      <c r="A261" s="3">
        <v>257</v>
      </c>
      <c r="D261" s="7"/>
    </row>
    <row r="262" spans="1:4" x14ac:dyDescent="0.2">
      <c r="A262" s="3">
        <v>258</v>
      </c>
      <c r="D262" s="7"/>
    </row>
    <row r="263" spans="1:4" x14ac:dyDescent="0.2">
      <c r="A263" s="4">
        <v>259</v>
      </c>
      <c r="B263" s="14">
        <f>'BudgetSum 2-3'!C26</f>
        <v>0</v>
      </c>
      <c r="C263" s="5">
        <f t="shared" ref="C263:C326" si="3">A263-B263</f>
        <v>259</v>
      </c>
      <c r="D263" s="6"/>
    </row>
    <row r="264" spans="1:4" x14ac:dyDescent="0.2">
      <c r="A264">
        <v>260</v>
      </c>
      <c r="B264" s="14">
        <f>'BudgetSum 2-3'!C28</f>
        <v>0</v>
      </c>
      <c r="C264" s="5">
        <f t="shared" si="3"/>
        <v>260</v>
      </c>
      <c r="D264" s="6"/>
    </row>
    <row r="265" spans="1:4" x14ac:dyDescent="0.2">
      <c r="A265" s="3">
        <v>261</v>
      </c>
      <c r="D265" s="7"/>
    </row>
    <row r="266" spans="1:4" x14ac:dyDescent="0.2">
      <c r="A266">
        <v>262</v>
      </c>
      <c r="B266" s="14">
        <f>'BudgetSum 2-3'!C35</f>
        <v>0</v>
      </c>
      <c r="C266" s="5">
        <f t="shared" si="3"/>
        <v>262</v>
      </c>
      <c r="D266" s="6"/>
    </row>
    <row r="267" spans="1:4" x14ac:dyDescent="0.2">
      <c r="A267">
        <v>263</v>
      </c>
      <c r="B267" s="14">
        <f>'BudgetSum 2-3'!C36</f>
        <v>0</v>
      </c>
      <c r="C267" s="5">
        <f t="shared" si="3"/>
        <v>263</v>
      </c>
      <c r="D267" s="6"/>
    </row>
    <row r="268" spans="1:4" x14ac:dyDescent="0.2">
      <c r="A268">
        <v>264</v>
      </c>
      <c r="B268" s="14">
        <f>'BudgetSum 2-3'!C37</f>
        <v>0</v>
      </c>
      <c r="C268" s="5">
        <f t="shared" si="3"/>
        <v>264</v>
      </c>
      <c r="D268" s="6"/>
    </row>
    <row r="269" spans="1:4" x14ac:dyDescent="0.2">
      <c r="A269" s="3">
        <v>265</v>
      </c>
      <c r="C269" s="5">
        <f t="shared" si="3"/>
        <v>265</v>
      </c>
      <c r="D269" s="7"/>
    </row>
    <row r="270" spans="1:4" x14ac:dyDescent="0.2">
      <c r="A270" s="3">
        <v>266</v>
      </c>
      <c r="C270" s="5">
        <f t="shared" si="3"/>
        <v>266</v>
      </c>
      <c r="D270" s="7"/>
    </row>
    <row r="271" spans="1:4" x14ac:dyDescent="0.2">
      <c r="A271" s="3">
        <v>267</v>
      </c>
      <c r="C271" s="5">
        <f t="shared" si="3"/>
        <v>267</v>
      </c>
      <c r="D271" s="7"/>
    </row>
    <row r="272" spans="1:4" x14ac:dyDescent="0.2">
      <c r="A272" s="3">
        <v>268</v>
      </c>
      <c r="C272" s="5">
        <f t="shared" si="3"/>
        <v>268</v>
      </c>
      <c r="D272" s="7"/>
    </row>
    <row r="273" spans="1:4" x14ac:dyDescent="0.2">
      <c r="A273" s="3">
        <v>269</v>
      </c>
      <c r="C273" s="5">
        <f t="shared" si="3"/>
        <v>269</v>
      </c>
      <c r="D273" s="7"/>
    </row>
    <row r="274" spans="1:4" x14ac:dyDescent="0.2">
      <c r="A274" s="3">
        <v>270</v>
      </c>
      <c r="C274" s="5">
        <f t="shared" si="3"/>
        <v>270</v>
      </c>
      <c r="D274" s="7"/>
    </row>
    <row r="275" spans="1:4" x14ac:dyDescent="0.2">
      <c r="A275" s="3">
        <v>271</v>
      </c>
      <c r="C275" s="5">
        <f t="shared" si="3"/>
        <v>271</v>
      </c>
      <c r="D275" s="7"/>
    </row>
    <row r="276" spans="1:4" x14ac:dyDescent="0.2">
      <c r="A276" s="3">
        <v>272</v>
      </c>
      <c r="C276" s="5">
        <f t="shared" si="3"/>
        <v>272</v>
      </c>
      <c r="D276" s="7"/>
    </row>
    <row r="277" spans="1:4" x14ac:dyDescent="0.2">
      <c r="A277" s="3">
        <v>273</v>
      </c>
      <c r="C277" s="5">
        <f t="shared" si="3"/>
        <v>273</v>
      </c>
      <c r="D277" s="7"/>
    </row>
    <row r="278" spans="1:4" x14ac:dyDescent="0.2">
      <c r="A278" s="3">
        <v>274</v>
      </c>
      <c r="C278" s="5">
        <f t="shared" si="3"/>
        <v>274</v>
      </c>
      <c r="D278" s="7"/>
    </row>
    <row r="279" spans="1:4" x14ac:dyDescent="0.2">
      <c r="A279" s="3">
        <v>275</v>
      </c>
      <c r="C279" s="5">
        <f t="shared" si="3"/>
        <v>275</v>
      </c>
      <c r="D279" s="7"/>
    </row>
    <row r="280" spans="1:4" x14ac:dyDescent="0.2">
      <c r="A280" s="3">
        <v>276</v>
      </c>
      <c r="C280" s="5">
        <f t="shared" si="3"/>
        <v>276</v>
      </c>
      <c r="D280" s="7"/>
    </row>
    <row r="281" spans="1:4" x14ac:dyDescent="0.2">
      <c r="A281" s="3">
        <v>277</v>
      </c>
      <c r="C281" s="5">
        <f t="shared" si="3"/>
        <v>277</v>
      </c>
      <c r="D281" s="7"/>
    </row>
    <row r="282" spans="1:4" x14ac:dyDescent="0.2">
      <c r="A282" s="3">
        <v>278</v>
      </c>
      <c r="C282" s="5">
        <f t="shared" si="3"/>
        <v>278</v>
      </c>
      <c r="D282" s="7"/>
    </row>
    <row r="283" spans="1:4" x14ac:dyDescent="0.2">
      <c r="A283" s="3">
        <v>279</v>
      </c>
      <c r="C283" s="5">
        <f t="shared" si="3"/>
        <v>279</v>
      </c>
      <c r="D283" s="7"/>
    </row>
    <row r="284" spans="1:4" x14ac:dyDescent="0.2">
      <c r="A284" s="3">
        <v>280</v>
      </c>
      <c r="C284" s="5">
        <f t="shared" si="3"/>
        <v>280</v>
      </c>
      <c r="D284" s="7"/>
    </row>
    <row r="285" spans="1:4" x14ac:dyDescent="0.2">
      <c r="A285" s="3">
        <v>281</v>
      </c>
      <c r="C285" s="5">
        <f t="shared" si="3"/>
        <v>281</v>
      </c>
      <c r="D285" s="7"/>
    </row>
    <row r="286" spans="1:4" x14ac:dyDescent="0.2">
      <c r="A286" s="3">
        <v>282</v>
      </c>
      <c r="C286" s="5">
        <f t="shared" si="3"/>
        <v>282</v>
      </c>
      <c r="D286" s="7"/>
    </row>
    <row r="287" spans="1:4" x14ac:dyDescent="0.2">
      <c r="A287" s="3">
        <v>283</v>
      </c>
      <c r="C287" s="5">
        <f t="shared" si="3"/>
        <v>283</v>
      </c>
      <c r="D287" s="7"/>
    </row>
    <row r="288" spans="1:4" x14ac:dyDescent="0.2">
      <c r="A288" s="3">
        <v>284</v>
      </c>
      <c r="C288" s="5">
        <f t="shared" si="3"/>
        <v>284</v>
      </c>
      <c r="D288" s="7"/>
    </row>
    <row r="289" spans="1:4" x14ac:dyDescent="0.2">
      <c r="A289" s="3">
        <v>285</v>
      </c>
      <c r="C289" s="5">
        <f t="shared" si="3"/>
        <v>285</v>
      </c>
      <c r="D289" s="7"/>
    </row>
    <row r="290" spans="1:4" x14ac:dyDescent="0.2">
      <c r="A290" s="3">
        <v>286</v>
      </c>
      <c r="C290" s="5">
        <f t="shared" si="3"/>
        <v>286</v>
      </c>
      <c r="D290" s="7"/>
    </row>
    <row r="291" spans="1:4" x14ac:dyDescent="0.2">
      <c r="A291" s="3">
        <v>287</v>
      </c>
      <c r="C291" s="5">
        <f t="shared" si="3"/>
        <v>287</v>
      </c>
      <c r="D291" s="7"/>
    </row>
    <row r="292" spans="1:4" x14ac:dyDescent="0.2">
      <c r="A292" s="3">
        <v>288</v>
      </c>
      <c r="C292" s="5">
        <f t="shared" si="3"/>
        <v>288</v>
      </c>
      <c r="D292" s="7"/>
    </row>
    <row r="293" spans="1:4" x14ac:dyDescent="0.2">
      <c r="A293" s="3">
        <v>289</v>
      </c>
      <c r="C293" s="5">
        <f t="shared" si="3"/>
        <v>289</v>
      </c>
      <c r="D293" s="7"/>
    </row>
    <row r="294" spans="1:4" x14ac:dyDescent="0.2">
      <c r="A294" s="3">
        <v>290</v>
      </c>
      <c r="C294" s="5">
        <f t="shared" si="3"/>
        <v>290</v>
      </c>
      <c r="D294" s="7"/>
    </row>
    <row r="295" spans="1:4" x14ac:dyDescent="0.2">
      <c r="A295" s="3">
        <v>291</v>
      </c>
      <c r="C295" s="5">
        <f t="shared" si="3"/>
        <v>291</v>
      </c>
      <c r="D295" s="7"/>
    </row>
    <row r="296" spans="1:4" x14ac:dyDescent="0.2">
      <c r="A296" s="3">
        <v>292</v>
      </c>
      <c r="C296" s="5">
        <f t="shared" si="3"/>
        <v>292</v>
      </c>
      <c r="D296" s="7"/>
    </row>
    <row r="297" spans="1:4" x14ac:dyDescent="0.2">
      <c r="A297" s="3">
        <v>293</v>
      </c>
      <c r="C297" s="5">
        <f t="shared" si="3"/>
        <v>293</v>
      </c>
      <c r="D297" s="7"/>
    </row>
    <row r="298" spans="1:4" x14ac:dyDescent="0.2">
      <c r="A298" s="3">
        <v>294</v>
      </c>
      <c r="C298" s="5">
        <f t="shared" si="3"/>
        <v>294</v>
      </c>
      <c r="D298" s="7"/>
    </row>
    <row r="299" spans="1:4" x14ac:dyDescent="0.2">
      <c r="A299" s="3">
        <v>295</v>
      </c>
      <c r="C299" s="5">
        <f t="shared" si="3"/>
        <v>295</v>
      </c>
      <c r="D299" s="7"/>
    </row>
    <row r="300" spans="1:4" x14ac:dyDescent="0.2">
      <c r="A300" s="3">
        <v>296</v>
      </c>
      <c r="C300" s="5">
        <f t="shared" si="3"/>
        <v>296</v>
      </c>
      <c r="D300" s="7"/>
    </row>
    <row r="301" spans="1:4" x14ac:dyDescent="0.2">
      <c r="A301" s="3">
        <v>297</v>
      </c>
      <c r="C301" s="5">
        <f t="shared" si="3"/>
        <v>297</v>
      </c>
      <c r="D301" s="7"/>
    </row>
    <row r="302" spans="1:4" x14ac:dyDescent="0.2">
      <c r="A302" s="3">
        <v>298</v>
      </c>
      <c r="C302" s="5">
        <f t="shared" si="3"/>
        <v>298</v>
      </c>
      <c r="D302" s="7"/>
    </row>
    <row r="303" spans="1:4" x14ac:dyDescent="0.2">
      <c r="A303" s="3">
        <v>299</v>
      </c>
      <c r="C303" s="5">
        <f t="shared" si="3"/>
        <v>299</v>
      </c>
      <c r="D303" s="7"/>
    </row>
    <row r="304" spans="1:4" x14ac:dyDescent="0.2">
      <c r="A304" s="3">
        <v>300</v>
      </c>
      <c r="C304" s="5">
        <f t="shared" si="3"/>
        <v>300</v>
      </c>
      <c r="D304" s="7"/>
    </row>
    <row r="305" spans="1:4" x14ac:dyDescent="0.2">
      <c r="A305" s="3">
        <v>301</v>
      </c>
      <c r="C305" s="5">
        <f t="shared" si="3"/>
        <v>301</v>
      </c>
      <c r="D305" s="7"/>
    </row>
    <row r="306" spans="1:4" x14ac:dyDescent="0.2">
      <c r="A306" s="3">
        <v>302</v>
      </c>
      <c r="C306" s="5">
        <f t="shared" si="3"/>
        <v>302</v>
      </c>
      <c r="D306" s="7"/>
    </row>
    <row r="307" spans="1:4" x14ac:dyDescent="0.2">
      <c r="A307" s="3">
        <v>303</v>
      </c>
      <c r="C307" s="5">
        <f t="shared" si="3"/>
        <v>303</v>
      </c>
      <c r="D307" s="7"/>
    </row>
    <row r="308" spans="1:4" x14ac:dyDescent="0.2">
      <c r="A308" s="3">
        <v>304</v>
      </c>
      <c r="C308" s="5">
        <f t="shared" si="3"/>
        <v>304</v>
      </c>
      <c r="D308" s="7"/>
    </row>
    <row r="309" spans="1:4" x14ac:dyDescent="0.2">
      <c r="A309" s="3">
        <v>305</v>
      </c>
      <c r="C309" s="5">
        <f t="shared" si="3"/>
        <v>305</v>
      </c>
      <c r="D309" s="7"/>
    </row>
    <row r="310" spans="1:4" x14ac:dyDescent="0.2">
      <c r="A310" s="3">
        <v>306</v>
      </c>
      <c r="C310" s="5">
        <f t="shared" si="3"/>
        <v>306</v>
      </c>
      <c r="D310" s="7"/>
    </row>
    <row r="311" spans="1:4" x14ac:dyDescent="0.2">
      <c r="A311" s="3">
        <v>307</v>
      </c>
      <c r="C311" s="5">
        <f t="shared" si="3"/>
        <v>307</v>
      </c>
      <c r="D311" s="7"/>
    </row>
    <row r="312" spans="1:4" x14ac:dyDescent="0.2">
      <c r="A312" s="3">
        <v>308</v>
      </c>
      <c r="C312" s="5">
        <f t="shared" si="3"/>
        <v>308</v>
      </c>
      <c r="D312" s="7"/>
    </row>
    <row r="313" spans="1:4" x14ac:dyDescent="0.2">
      <c r="A313" s="3">
        <v>309</v>
      </c>
      <c r="C313" s="5">
        <f t="shared" si="3"/>
        <v>309</v>
      </c>
      <c r="D313" s="7"/>
    </row>
    <row r="314" spans="1:4" x14ac:dyDescent="0.2">
      <c r="A314" s="3">
        <v>310</v>
      </c>
      <c r="C314" s="5">
        <f t="shared" si="3"/>
        <v>310</v>
      </c>
      <c r="D314" s="7"/>
    </row>
    <row r="315" spans="1:4" x14ac:dyDescent="0.2">
      <c r="A315" s="3">
        <v>311</v>
      </c>
      <c r="C315" s="5">
        <f t="shared" si="3"/>
        <v>311</v>
      </c>
      <c r="D315" s="7"/>
    </row>
    <row r="316" spans="1:4" x14ac:dyDescent="0.2">
      <c r="A316" s="3">
        <v>312</v>
      </c>
      <c r="C316" s="5">
        <f t="shared" si="3"/>
        <v>312</v>
      </c>
      <c r="D316" s="7"/>
    </row>
    <row r="317" spans="1:4" x14ac:dyDescent="0.2">
      <c r="A317" s="3">
        <v>313</v>
      </c>
      <c r="C317" s="5">
        <f t="shared" si="3"/>
        <v>313</v>
      </c>
      <c r="D317" s="7"/>
    </row>
    <row r="318" spans="1:4" x14ac:dyDescent="0.2">
      <c r="A318" s="3">
        <v>314</v>
      </c>
      <c r="C318" s="5">
        <f t="shared" si="3"/>
        <v>314</v>
      </c>
      <c r="D318" s="7"/>
    </row>
    <row r="319" spans="1:4" x14ac:dyDescent="0.2">
      <c r="A319" s="3">
        <v>315</v>
      </c>
      <c r="C319" s="5">
        <f t="shared" si="3"/>
        <v>315</v>
      </c>
      <c r="D319" s="7"/>
    </row>
    <row r="320" spans="1:4" x14ac:dyDescent="0.2">
      <c r="A320" s="3">
        <v>316</v>
      </c>
      <c r="C320" s="5">
        <f t="shared" si="3"/>
        <v>316</v>
      </c>
      <c r="D320" s="7"/>
    </row>
    <row r="321" spans="1:4" x14ac:dyDescent="0.2">
      <c r="A321" s="3">
        <v>317</v>
      </c>
      <c r="C321" s="5">
        <f t="shared" si="3"/>
        <v>317</v>
      </c>
      <c r="D321" s="7"/>
    </row>
    <row r="322" spans="1:4" x14ac:dyDescent="0.2">
      <c r="A322" s="3">
        <v>318</v>
      </c>
      <c r="C322" s="5">
        <f t="shared" si="3"/>
        <v>318</v>
      </c>
      <c r="D322" s="7"/>
    </row>
    <row r="323" spans="1:4" x14ac:dyDescent="0.2">
      <c r="A323" s="3">
        <v>319</v>
      </c>
      <c r="C323" s="5">
        <f t="shared" si="3"/>
        <v>319</v>
      </c>
      <c r="D323" s="7"/>
    </row>
    <row r="324" spans="1:4" x14ac:dyDescent="0.2">
      <c r="A324" s="3">
        <v>320</v>
      </c>
      <c r="C324" s="5">
        <f t="shared" si="3"/>
        <v>320</v>
      </c>
      <c r="D324" s="7"/>
    </row>
    <row r="325" spans="1:4" x14ac:dyDescent="0.2">
      <c r="A325" s="3">
        <v>321</v>
      </c>
      <c r="C325" s="5">
        <f t="shared" si="3"/>
        <v>321</v>
      </c>
      <c r="D325" s="7"/>
    </row>
    <row r="326" spans="1:4" x14ac:dyDescent="0.2">
      <c r="A326" s="3">
        <v>322</v>
      </c>
      <c r="C326" s="5">
        <f t="shared" si="3"/>
        <v>322</v>
      </c>
      <c r="D326" s="7"/>
    </row>
    <row r="327" spans="1:4" x14ac:dyDescent="0.2">
      <c r="A327" s="3">
        <v>323</v>
      </c>
      <c r="C327" s="5">
        <f t="shared" ref="C327:C390" si="4">A327-B327</f>
        <v>323</v>
      </c>
      <c r="D327" s="7"/>
    </row>
    <row r="328" spans="1:4" x14ac:dyDescent="0.2">
      <c r="A328" s="3">
        <v>324</v>
      </c>
      <c r="C328" s="5">
        <f t="shared" si="4"/>
        <v>324</v>
      </c>
      <c r="D328" s="7"/>
    </row>
    <row r="329" spans="1:4" x14ac:dyDescent="0.2">
      <c r="A329" s="3">
        <v>325</v>
      </c>
      <c r="C329" s="5">
        <f t="shared" si="4"/>
        <v>325</v>
      </c>
      <c r="D329" s="7"/>
    </row>
    <row r="330" spans="1:4" x14ac:dyDescent="0.2">
      <c r="A330" s="3">
        <v>326</v>
      </c>
      <c r="C330" s="5">
        <f t="shared" si="4"/>
        <v>326</v>
      </c>
      <c r="D330" s="7"/>
    </row>
    <row r="331" spans="1:4" x14ac:dyDescent="0.2">
      <c r="A331" s="3">
        <v>327</v>
      </c>
      <c r="C331" s="5">
        <f t="shared" si="4"/>
        <v>327</v>
      </c>
      <c r="D331" s="7"/>
    </row>
    <row r="332" spans="1:4" x14ac:dyDescent="0.2">
      <c r="A332" s="3">
        <v>328</v>
      </c>
      <c r="C332" s="5">
        <f t="shared" si="4"/>
        <v>328</v>
      </c>
      <c r="D332" s="7"/>
    </row>
    <row r="333" spans="1:4" x14ac:dyDescent="0.2">
      <c r="A333" s="3">
        <v>329</v>
      </c>
      <c r="C333" s="5">
        <f t="shared" si="4"/>
        <v>329</v>
      </c>
      <c r="D333" s="7"/>
    </row>
    <row r="334" spans="1:4" x14ac:dyDescent="0.2">
      <c r="A334" s="3">
        <v>330</v>
      </c>
      <c r="C334" s="5">
        <f t="shared" si="4"/>
        <v>330</v>
      </c>
      <c r="D334" s="7"/>
    </row>
    <row r="335" spans="1:4" x14ac:dyDescent="0.2">
      <c r="A335" s="3">
        <v>331</v>
      </c>
      <c r="C335" s="5">
        <f t="shared" si="4"/>
        <v>331</v>
      </c>
      <c r="D335" s="7"/>
    </row>
    <row r="336" spans="1:4" x14ac:dyDescent="0.2">
      <c r="A336" s="3">
        <v>332</v>
      </c>
      <c r="C336" s="5">
        <f t="shared" si="4"/>
        <v>332</v>
      </c>
      <c r="D336" s="7"/>
    </row>
    <row r="337" spans="1:4" x14ac:dyDescent="0.2">
      <c r="A337" s="3">
        <v>333</v>
      </c>
      <c r="C337" s="5">
        <f t="shared" si="4"/>
        <v>333</v>
      </c>
      <c r="D337" s="7"/>
    </row>
    <row r="338" spans="1:4" x14ac:dyDescent="0.2">
      <c r="A338" s="3">
        <v>334</v>
      </c>
      <c r="C338" s="5">
        <f t="shared" si="4"/>
        <v>334</v>
      </c>
      <c r="D338" s="7"/>
    </row>
    <row r="339" spans="1:4" x14ac:dyDescent="0.2">
      <c r="A339" s="3">
        <v>335</v>
      </c>
      <c r="C339" s="5">
        <f t="shared" si="4"/>
        <v>335</v>
      </c>
      <c r="D339" s="7"/>
    </row>
    <row r="340" spans="1:4" x14ac:dyDescent="0.2">
      <c r="A340" s="3">
        <v>336</v>
      </c>
      <c r="C340" s="5">
        <f t="shared" si="4"/>
        <v>336</v>
      </c>
      <c r="D340" s="7"/>
    </row>
    <row r="341" spans="1:4" x14ac:dyDescent="0.2">
      <c r="A341" s="3">
        <v>337</v>
      </c>
      <c r="C341" s="5">
        <f t="shared" si="4"/>
        <v>337</v>
      </c>
      <c r="D341" s="7"/>
    </row>
    <row r="342" spans="1:4" x14ac:dyDescent="0.2">
      <c r="A342" s="3">
        <v>338</v>
      </c>
      <c r="C342" s="5">
        <f t="shared" si="4"/>
        <v>338</v>
      </c>
      <c r="D342" s="7"/>
    </row>
    <row r="343" spans="1:4" x14ac:dyDescent="0.2">
      <c r="A343" s="3">
        <v>339</v>
      </c>
      <c r="C343" s="5">
        <f t="shared" si="4"/>
        <v>339</v>
      </c>
      <c r="D343" s="7"/>
    </row>
    <row r="344" spans="1:4" x14ac:dyDescent="0.2">
      <c r="A344" s="3">
        <v>340</v>
      </c>
      <c r="C344" s="5">
        <f t="shared" si="4"/>
        <v>340</v>
      </c>
      <c r="D344" s="7"/>
    </row>
    <row r="345" spans="1:4" x14ac:dyDescent="0.2">
      <c r="A345" s="3">
        <v>341</v>
      </c>
      <c r="C345" s="5">
        <f t="shared" si="4"/>
        <v>341</v>
      </c>
      <c r="D345" s="7"/>
    </row>
    <row r="346" spans="1:4" x14ac:dyDescent="0.2">
      <c r="A346" s="3">
        <v>342</v>
      </c>
      <c r="C346" s="5">
        <f t="shared" si="4"/>
        <v>342</v>
      </c>
      <c r="D346" s="7"/>
    </row>
    <row r="347" spans="1:4" x14ac:dyDescent="0.2">
      <c r="A347" s="3">
        <v>343</v>
      </c>
      <c r="C347" s="5">
        <f t="shared" si="4"/>
        <v>343</v>
      </c>
      <c r="D347" s="7"/>
    </row>
    <row r="348" spans="1:4" x14ac:dyDescent="0.2">
      <c r="A348" s="3">
        <v>344</v>
      </c>
      <c r="C348" s="5">
        <f t="shared" si="4"/>
        <v>344</v>
      </c>
      <c r="D348" s="7"/>
    </row>
    <row r="349" spans="1:4" x14ac:dyDescent="0.2">
      <c r="A349" s="3">
        <v>345</v>
      </c>
      <c r="C349" s="5">
        <f t="shared" si="4"/>
        <v>345</v>
      </c>
      <c r="D349" s="7"/>
    </row>
    <row r="350" spans="1:4" x14ac:dyDescent="0.2">
      <c r="A350" s="3">
        <v>346</v>
      </c>
      <c r="C350" s="5">
        <f t="shared" si="4"/>
        <v>346</v>
      </c>
      <c r="D350" s="7"/>
    </row>
    <row r="351" spans="1:4" x14ac:dyDescent="0.2">
      <c r="A351" s="3">
        <v>347</v>
      </c>
      <c r="C351" s="5">
        <f t="shared" si="4"/>
        <v>347</v>
      </c>
      <c r="D351" s="7"/>
    </row>
    <row r="352" spans="1:4" x14ac:dyDescent="0.2">
      <c r="A352" s="3">
        <v>348</v>
      </c>
      <c r="C352" s="5">
        <f t="shared" si="4"/>
        <v>348</v>
      </c>
      <c r="D352" s="7"/>
    </row>
    <row r="353" spans="1:4" x14ac:dyDescent="0.2">
      <c r="A353" s="3">
        <v>349</v>
      </c>
      <c r="C353" s="5">
        <f t="shared" si="4"/>
        <v>349</v>
      </c>
      <c r="D353" s="7"/>
    </row>
    <row r="354" spans="1:4" x14ac:dyDescent="0.2">
      <c r="A354" s="3">
        <v>350</v>
      </c>
      <c r="C354" s="5">
        <f t="shared" si="4"/>
        <v>350</v>
      </c>
      <c r="D354" s="7"/>
    </row>
    <row r="355" spans="1:4" x14ac:dyDescent="0.2">
      <c r="A355" s="3">
        <v>351</v>
      </c>
      <c r="C355" s="5">
        <f t="shared" si="4"/>
        <v>351</v>
      </c>
      <c r="D355" s="7"/>
    </row>
    <row r="356" spans="1:4" x14ac:dyDescent="0.2">
      <c r="A356" s="3">
        <v>352</v>
      </c>
      <c r="C356" s="5">
        <f t="shared" si="4"/>
        <v>352</v>
      </c>
      <c r="D356" s="7"/>
    </row>
    <row r="357" spans="1:4" x14ac:dyDescent="0.2">
      <c r="A357" s="3">
        <v>353</v>
      </c>
      <c r="C357" s="5">
        <f t="shared" si="4"/>
        <v>353</v>
      </c>
      <c r="D357" s="7"/>
    </row>
    <row r="358" spans="1:4" x14ac:dyDescent="0.2">
      <c r="A358" s="3">
        <v>354</v>
      </c>
      <c r="C358" s="5">
        <f t="shared" si="4"/>
        <v>354</v>
      </c>
      <c r="D358" s="7"/>
    </row>
    <row r="359" spans="1:4" x14ac:dyDescent="0.2">
      <c r="A359" s="3">
        <v>355</v>
      </c>
      <c r="C359" s="5">
        <f t="shared" si="4"/>
        <v>355</v>
      </c>
      <c r="D359" s="7"/>
    </row>
    <row r="360" spans="1:4" x14ac:dyDescent="0.2">
      <c r="A360" s="3">
        <v>356</v>
      </c>
      <c r="C360" s="5">
        <f t="shared" si="4"/>
        <v>356</v>
      </c>
      <c r="D360" s="7"/>
    </row>
    <row r="361" spans="1:4" x14ac:dyDescent="0.2">
      <c r="A361" s="3">
        <v>357</v>
      </c>
      <c r="C361" s="5">
        <f t="shared" si="4"/>
        <v>357</v>
      </c>
      <c r="D361" s="7"/>
    </row>
    <row r="362" spans="1:4" x14ac:dyDescent="0.2">
      <c r="A362" s="3">
        <v>358</v>
      </c>
      <c r="C362" s="5">
        <f t="shared" si="4"/>
        <v>358</v>
      </c>
      <c r="D362" s="7"/>
    </row>
    <row r="363" spans="1:4" x14ac:dyDescent="0.2">
      <c r="A363" s="3">
        <v>359</v>
      </c>
      <c r="C363" s="5">
        <f t="shared" si="4"/>
        <v>359</v>
      </c>
      <c r="D363" s="7"/>
    </row>
    <row r="364" spans="1:4" x14ac:dyDescent="0.2">
      <c r="A364" s="3">
        <v>360</v>
      </c>
      <c r="C364" s="5">
        <f t="shared" si="4"/>
        <v>360</v>
      </c>
      <c r="D364" s="7"/>
    </row>
    <row r="365" spans="1:4" x14ac:dyDescent="0.2">
      <c r="A365" s="3">
        <v>361</v>
      </c>
      <c r="C365" s="5">
        <f t="shared" si="4"/>
        <v>361</v>
      </c>
      <c r="D365" s="7"/>
    </row>
    <row r="366" spans="1:4" x14ac:dyDescent="0.2">
      <c r="A366" s="3">
        <v>362</v>
      </c>
      <c r="C366" s="5">
        <f t="shared" si="4"/>
        <v>362</v>
      </c>
      <c r="D366" s="7"/>
    </row>
    <row r="367" spans="1:4" x14ac:dyDescent="0.2">
      <c r="A367" s="3">
        <v>363</v>
      </c>
      <c r="C367" s="5">
        <f t="shared" si="4"/>
        <v>363</v>
      </c>
      <c r="D367" s="7"/>
    </row>
    <row r="368" spans="1:4" x14ac:dyDescent="0.2">
      <c r="A368" s="3">
        <v>364</v>
      </c>
      <c r="C368" s="5">
        <f t="shared" si="4"/>
        <v>364</v>
      </c>
      <c r="D368" s="7"/>
    </row>
    <row r="369" spans="1:4" x14ac:dyDescent="0.2">
      <c r="A369" s="3">
        <v>365</v>
      </c>
      <c r="C369" s="5">
        <f t="shared" si="4"/>
        <v>365</v>
      </c>
      <c r="D369" s="7"/>
    </row>
    <row r="370" spans="1:4" x14ac:dyDescent="0.2">
      <c r="A370" s="3">
        <v>366</v>
      </c>
      <c r="C370" s="5">
        <f t="shared" si="4"/>
        <v>366</v>
      </c>
      <c r="D370" s="7"/>
    </row>
    <row r="371" spans="1:4" x14ac:dyDescent="0.2">
      <c r="A371" s="3">
        <v>367</v>
      </c>
      <c r="C371" s="5">
        <f t="shared" si="4"/>
        <v>367</v>
      </c>
      <c r="D371" s="7"/>
    </row>
    <row r="372" spans="1:4" x14ac:dyDescent="0.2">
      <c r="A372" s="3">
        <v>368</v>
      </c>
      <c r="C372" s="5">
        <f t="shared" si="4"/>
        <v>368</v>
      </c>
      <c r="D372" s="7"/>
    </row>
    <row r="373" spans="1:4" x14ac:dyDescent="0.2">
      <c r="A373" s="3">
        <v>369</v>
      </c>
      <c r="C373" s="5">
        <f t="shared" si="4"/>
        <v>369</v>
      </c>
      <c r="D373" s="7"/>
    </row>
    <row r="374" spans="1:4" x14ac:dyDescent="0.2">
      <c r="A374" s="3">
        <v>370</v>
      </c>
      <c r="C374" s="5">
        <f t="shared" si="4"/>
        <v>370</v>
      </c>
      <c r="D374" s="7"/>
    </row>
    <row r="375" spans="1:4" x14ac:dyDescent="0.2">
      <c r="A375">
        <v>371</v>
      </c>
      <c r="B375" s="14">
        <f>'BudgetSum 2-3'!D28</f>
        <v>0</v>
      </c>
      <c r="C375" s="5">
        <f t="shared" si="4"/>
        <v>371</v>
      </c>
      <c r="D375" s="6"/>
    </row>
    <row r="376" spans="1:4" x14ac:dyDescent="0.2">
      <c r="A376" s="3">
        <v>372</v>
      </c>
      <c r="C376" s="5">
        <f t="shared" si="4"/>
        <v>372</v>
      </c>
      <c r="D376" s="7"/>
    </row>
    <row r="377" spans="1:4" x14ac:dyDescent="0.2">
      <c r="A377" s="3">
        <v>373</v>
      </c>
      <c r="C377" s="5">
        <f t="shared" si="4"/>
        <v>373</v>
      </c>
      <c r="D377" s="7"/>
    </row>
    <row r="378" spans="1:4" x14ac:dyDescent="0.2">
      <c r="A378" s="3">
        <v>374</v>
      </c>
      <c r="C378" s="5">
        <f t="shared" si="4"/>
        <v>374</v>
      </c>
      <c r="D378" s="7"/>
    </row>
    <row r="379" spans="1:4" x14ac:dyDescent="0.2">
      <c r="A379" s="3">
        <v>375</v>
      </c>
      <c r="C379" s="5">
        <f t="shared" si="4"/>
        <v>375</v>
      </c>
      <c r="D379" s="7"/>
    </row>
    <row r="380" spans="1:4" x14ac:dyDescent="0.2">
      <c r="A380" s="3">
        <v>376</v>
      </c>
      <c r="C380" s="5">
        <f t="shared" si="4"/>
        <v>376</v>
      </c>
      <c r="D380" s="7"/>
    </row>
    <row r="381" spans="1:4" x14ac:dyDescent="0.2">
      <c r="A381" s="3">
        <v>377</v>
      </c>
      <c r="C381" s="5">
        <f t="shared" si="4"/>
        <v>377</v>
      </c>
      <c r="D381" s="7"/>
    </row>
    <row r="382" spans="1:4" x14ac:dyDescent="0.2">
      <c r="A382" s="3">
        <v>378</v>
      </c>
      <c r="C382" s="5">
        <f t="shared" si="4"/>
        <v>378</v>
      </c>
      <c r="D382" s="7"/>
    </row>
    <row r="383" spans="1:4" x14ac:dyDescent="0.2">
      <c r="A383" s="3">
        <v>379</v>
      </c>
      <c r="C383" s="5">
        <f t="shared" si="4"/>
        <v>379</v>
      </c>
      <c r="D383" s="7"/>
    </row>
    <row r="384" spans="1:4" x14ac:dyDescent="0.2">
      <c r="A384" s="3">
        <v>380</v>
      </c>
      <c r="C384" s="5">
        <f t="shared" si="4"/>
        <v>380</v>
      </c>
      <c r="D384" s="7"/>
    </row>
    <row r="385" spans="1:4" x14ac:dyDescent="0.2">
      <c r="A385" s="3">
        <v>381</v>
      </c>
      <c r="C385" s="5">
        <f t="shared" si="4"/>
        <v>381</v>
      </c>
      <c r="D385" s="7"/>
    </row>
    <row r="386" spans="1:4" x14ac:dyDescent="0.2">
      <c r="A386" s="3">
        <v>382</v>
      </c>
      <c r="C386" s="5">
        <f t="shared" si="4"/>
        <v>382</v>
      </c>
      <c r="D386" s="7"/>
    </row>
    <row r="387" spans="1:4" x14ac:dyDescent="0.2">
      <c r="A387" s="3">
        <v>383</v>
      </c>
      <c r="C387" s="5">
        <f t="shared" si="4"/>
        <v>383</v>
      </c>
      <c r="D387" s="7"/>
    </row>
    <row r="388" spans="1:4" x14ac:dyDescent="0.2">
      <c r="A388" s="3">
        <v>384</v>
      </c>
      <c r="C388" s="5">
        <f t="shared" si="4"/>
        <v>384</v>
      </c>
      <c r="D388" s="7"/>
    </row>
    <row r="389" spans="1:4" x14ac:dyDescent="0.2">
      <c r="A389" s="3">
        <v>385</v>
      </c>
      <c r="C389" s="5">
        <f t="shared" si="4"/>
        <v>385</v>
      </c>
      <c r="D389" s="7"/>
    </row>
    <row r="390" spans="1:4" x14ac:dyDescent="0.2">
      <c r="A390" s="3">
        <v>386</v>
      </c>
      <c r="C390" s="5">
        <f t="shared" si="4"/>
        <v>386</v>
      </c>
      <c r="D390" s="7"/>
    </row>
    <row r="391" spans="1:4" x14ac:dyDescent="0.2">
      <c r="A391" s="3">
        <v>387</v>
      </c>
      <c r="C391" s="5">
        <f t="shared" ref="C391:C454" si="5">A391-B391</f>
        <v>387</v>
      </c>
      <c r="D391" s="7"/>
    </row>
    <row r="392" spans="1:4" x14ac:dyDescent="0.2">
      <c r="A392" s="3">
        <v>388</v>
      </c>
      <c r="C392" s="5">
        <f t="shared" si="5"/>
        <v>388</v>
      </c>
      <c r="D392" s="7"/>
    </row>
    <row r="393" spans="1:4" x14ac:dyDescent="0.2">
      <c r="A393" s="3">
        <v>389</v>
      </c>
      <c r="C393" s="5">
        <f t="shared" si="5"/>
        <v>389</v>
      </c>
      <c r="D393" s="7"/>
    </row>
    <row r="394" spans="1:4" x14ac:dyDescent="0.2">
      <c r="A394" s="3">
        <v>390</v>
      </c>
      <c r="C394" s="5">
        <f t="shared" si="5"/>
        <v>390</v>
      </c>
      <c r="D394" s="7"/>
    </row>
    <row r="395" spans="1:4" x14ac:dyDescent="0.2">
      <c r="A395" s="3">
        <v>391</v>
      </c>
      <c r="C395" s="5">
        <f t="shared" si="5"/>
        <v>391</v>
      </c>
      <c r="D395" s="7"/>
    </row>
    <row r="396" spans="1:4" x14ac:dyDescent="0.2">
      <c r="A396" s="3">
        <v>392</v>
      </c>
      <c r="C396" s="5">
        <f t="shared" si="5"/>
        <v>392</v>
      </c>
      <c r="D396" s="7"/>
    </row>
    <row r="397" spans="1:4" x14ac:dyDescent="0.2">
      <c r="A397" s="3">
        <v>393</v>
      </c>
      <c r="C397" s="5">
        <f t="shared" si="5"/>
        <v>393</v>
      </c>
      <c r="D397" s="7"/>
    </row>
    <row r="398" spans="1:4" x14ac:dyDescent="0.2">
      <c r="A398" s="3">
        <v>394</v>
      </c>
      <c r="C398" s="5">
        <f t="shared" si="5"/>
        <v>394</v>
      </c>
      <c r="D398" s="7"/>
    </row>
    <row r="399" spans="1:4" x14ac:dyDescent="0.2">
      <c r="A399" s="3">
        <v>395</v>
      </c>
      <c r="C399" s="5">
        <f t="shared" si="5"/>
        <v>395</v>
      </c>
      <c r="D399" s="7"/>
    </row>
    <row r="400" spans="1:4" x14ac:dyDescent="0.2">
      <c r="A400" s="3">
        <v>396</v>
      </c>
      <c r="C400" s="5">
        <f t="shared" si="5"/>
        <v>396</v>
      </c>
      <c r="D400" s="7"/>
    </row>
    <row r="401" spans="1:4" x14ac:dyDescent="0.2">
      <c r="A401" s="3">
        <v>397</v>
      </c>
      <c r="C401" s="5">
        <f t="shared" si="5"/>
        <v>397</v>
      </c>
      <c r="D401" s="7"/>
    </row>
    <row r="402" spans="1:4" x14ac:dyDescent="0.2">
      <c r="A402" s="3">
        <v>398</v>
      </c>
      <c r="C402" s="5">
        <f t="shared" si="5"/>
        <v>398</v>
      </c>
      <c r="D402" s="7"/>
    </row>
    <row r="403" spans="1:4" x14ac:dyDescent="0.2">
      <c r="A403" s="3">
        <v>399</v>
      </c>
      <c r="C403" s="5">
        <f t="shared" si="5"/>
        <v>399</v>
      </c>
      <c r="D403" s="7"/>
    </row>
    <row r="404" spans="1:4" x14ac:dyDescent="0.2">
      <c r="A404" s="3">
        <v>400</v>
      </c>
      <c r="C404" s="5">
        <f t="shared" si="5"/>
        <v>400</v>
      </c>
      <c r="D404" s="7"/>
    </row>
    <row r="405" spans="1:4" x14ac:dyDescent="0.2">
      <c r="A405" s="3">
        <v>401</v>
      </c>
      <c r="C405" s="5">
        <f t="shared" si="5"/>
        <v>401</v>
      </c>
      <c r="D405" s="7"/>
    </row>
    <row r="406" spans="1:4" x14ac:dyDescent="0.2">
      <c r="A406" s="3">
        <v>402</v>
      </c>
      <c r="C406" s="5">
        <f t="shared" si="5"/>
        <v>402</v>
      </c>
      <c r="D406" s="7"/>
    </row>
    <row r="407" spans="1:4" x14ac:dyDescent="0.2">
      <c r="A407" s="3">
        <v>403</v>
      </c>
      <c r="C407" s="5">
        <f t="shared" si="5"/>
        <v>403</v>
      </c>
      <c r="D407" s="7"/>
    </row>
    <row r="408" spans="1:4" x14ac:dyDescent="0.2">
      <c r="A408" s="3">
        <v>404</v>
      </c>
      <c r="C408" s="5">
        <f t="shared" si="5"/>
        <v>404</v>
      </c>
      <c r="D408" s="7"/>
    </row>
    <row r="409" spans="1:4" x14ac:dyDescent="0.2">
      <c r="A409" s="3">
        <v>405</v>
      </c>
      <c r="C409" s="5">
        <f t="shared" si="5"/>
        <v>405</v>
      </c>
      <c r="D409" s="7"/>
    </row>
    <row r="410" spans="1:4" x14ac:dyDescent="0.2">
      <c r="A410" s="3">
        <v>406</v>
      </c>
      <c r="C410" s="5">
        <f t="shared" si="5"/>
        <v>406</v>
      </c>
      <c r="D410" s="7"/>
    </row>
    <row r="411" spans="1:4" x14ac:dyDescent="0.2">
      <c r="A411" s="3">
        <v>407</v>
      </c>
      <c r="C411" s="5">
        <f t="shared" si="5"/>
        <v>407</v>
      </c>
      <c r="D411" s="7"/>
    </row>
    <row r="412" spans="1:4" x14ac:dyDescent="0.2">
      <c r="A412" s="3">
        <v>408</v>
      </c>
      <c r="C412" s="5">
        <f t="shared" si="5"/>
        <v>408</v>
      </c>
      <c r="D412" s="7"/>
    </row>
    <row r="413" spans="1:4" x14ac:dyDescent="0.2">
      <c r="A413" s="3">
        <v>409</v>
      </c>
      <c r="C413" s="5">
        <f t="shared" si="5"/>
        <v>409</v>
      </c>
      <c r="D413" s="7"/>
    </row>
    <row r="414" spans="1:4" x14ac:dyDescent="0.2">
      <c r="A414" s="3">
        <v>410</v>
      </c>
      <c r="C414" s="5">
        <f t="shared" si="5"/>
        <v>410</v>
      </c>
      <c r="D414" s="7"/>
    </row>
    <row r="415" spans="1:4" x14ac:dyDescent="0.2">
      <c r="A415" s="3">
        <v>411</v>
      </c>
      <c r="C415" s="5">
        <f t="shared" si="5"/>
        <v>411</v>
      </c>
      <c r="D415" s="7"/>
    </row>
    <row r="416" spans="1:4" x14ac:dyDescent="0.2">
      <c r="A416" s="3">
        <v>412</v>
      </c>
      <c r="C416" s="5">
        <f t="shared" si="5"/>
        <v>412</v>
      </c>
      <c r="D416" s="7"/>
    </row>
    <row r="417" spans="1:4" x14ac:dyDescent="0.2">
      <c r="A417" s="3">
        <v>413</v>
      </c>
      <c r="C417" s="5">
        <f t="shared" si="5"/>
        <v>413</v>
      </c>
      <c r="D417" s="7"/>
    </row>
    <row r="418" spans="1:4" x14ac:dyDescent="0.2">
      <c r="A418" s="3">
        <v>414</v>
      </c>
      <c r="C418" s="5">
        <f t="shared" si="5"/>
        <v>414</v>
      </c>
      <c r="D418" s="7"/>
    </row>
    <row r="419" spans="1:4" x14ac:dyDescent="0.2">
      <c r="A419" s="3">
        <v>415</v>
      </c>
      <c r="C419" s="5">
        <f t="shared" si="5"/>
        <v>415</v>
      </c>
      <c r="D419" s="7"/>
    </row>
    <row r="420" spans="1:4" x14ac:dyDescent="0.2">
      <c r="A420" s="3">
        <v>416</v>
      </c>
      <c r="C420" s="5">
        <f t="shared" si="5"/>
        <v>416</v>
      </c>
      <c r="D420" s="7"/>
    </row>
    <row r="421" spans="1:4" x14ac:dyDescent="0.2">
      <c r="A421" s="3">
        <v>417</v>
      </c>
      <c r="C421" s="5">
        <f t="shared" si="5"/>
        <v>417</v>
      </c>
      <c r="D421" s="7"/>
    </row>
    <row r="422" spans="1:4" x14ac:dyDescent="0.2">
      <c r="A422" s="3">
        <v>418</v>
      </c>
      <c r="C422" s="5">
        <f t="shared" si="5"/>
        <v>418</v>
      </c>
      <c r="D422" s="7"/>
    </row>
    <row r="423" spans="1:4" x14ac:dyDescent="0.2">
      <c r="A423" s="3">
        <v>419</v>
      </c>
      <c r="C423" s="5">
        <f t="shared" si="5"/>
        <v>419</v>
      </c>
      <c r="D423" s="7"/>
    </row>
    <row r="424" spans="1:4" x14ac:dyDescent="0.2">
      <c r="A424" s="3">
        <v>420</v>
      </c>
      <c r="C424" s="5">
        <f t="shared" si="5"/>
        <v>420</v>
      </c>
      <c r="D424" s="7"/>
    </row>
    <row r="425" spans="1:4" x14ac:dyDescent="0.2">
      <c r="A425" s="3">
        <v>421</v>
      </c>
      <c r="C425" s="5">
        <f t="shared" si="5"/>
        <v>421</v>
      </c>
      <c r="D425" s="7"/>
    </row>
    <row r="426" spans="1:4" x14ac:dyDescent="0.2">
      <c r="A426" s="3">
        <v>422</v>
      </c>
      <c r="C426" s="5">
        <f t="shared" si="5"/>
        <v>422</v>
      </c>
      <c r="D426" s="7"/>
    </row>
    <row r="427" spans="1:4" x14ac:dyDescent="0.2">
      <c r="A427" s="3">
        <v>423</v>
      </c>
      <c r="C427" s="5">
        <f t="shared" si="5"/>
        <v>423</v>
      </c>
      <c r="D427" s="7"/>
    </row>
    <row r="428" spans="1:4" x14ac:dyDescent="0.2">
      <c r="A428" s="3">
        <v>424</v>
      </c>
      <c r="C428" s="5">
        <f t="shared" si="5"/>
        <v>424</v>
      </c>
      <c r="D428" s="7"/>
    </row>
    <row r="429" spans="1:4" x14ac:dyDescent="0.2">
      <c r="A429" s="3">
        <v>425</v>
      </c>
      <c r="C429" s="5">
        <f t="shared" si="5"/>
        <v>425</v>
      </c>
      <c r="D429" s="7"/>
    </row>
    <row r="430" spans="1:4" x14ac:dyDescent="0.2">
      <c r="A430" s="3">
        <v>426</v>
      </c>
      <c r="C430" s="5">
        <f t="shared" si="5"/>
        <v>426</v>
      </c>
      <c r="D430" s="7"/>
    </row>
    <row r="431" spans="1:4" x14ac:dyDescent="0.2">
      <c r="A431" s="3">
        <v>427</v>
      </c>
      <c r="C431" s="5">
        <f t="shared" si="5"/>
        <v>427</v>
      </c>
      <c r="D431" s="7"/>
    </row>
    <row r="432" spans="1:4" x14ac:dyDescent="0.2">
      <c r="A432" s="3">
        <v>428</v>
      </c>
      <c r="C432" s="5">
        <f t="shared" si="5"/>
        <v>428</v>
      </c>
      <c r="D432" s="7"/>
    </row>
    <row r="433" spans="1:4" x14ac:dyDescent="0.2">
      <c r="A433" s="3">
        <v>429</v>
      </c>
      <c r="C433" s="5">
        <f t="shared" si="5"/>
        <v>429</v>
      </c>
      <c r="D433" s="7"/>
    </row>
    <row r="434" spans="1:4" x14ac:dyDescent="0.2">
      <c r="A434" s="3">
        <v>430</v>
      </c>
      <c r="C434" s="5">
        <f t="shared" si="5"/>
        <v>430</v>
      </c>
      <c r="D434" s="7"/>
    </row>
    <row r="435" spans="1:4" x14ac:dyDescent="0.2">
      <c r="A435" s="3">
        <v>431</v>
      </c>
      <c r="C435" s="5">
        <f t="shared" si="5"/>
        <v>431</v>
      </c>
      <c r="D435" s="7"/>
    </row>
    <row r="436" spans="1:4" x14ac:dyDescent="0.2">
      <c r="A436" s="3">
        <v>432</v>
      </c>
      <c r="C436" s="5">
        <f t="shared" si="5"/>
        <v>432</v>
      </c>
      <c r="D436" s="7"/>
    </row>
    <row r="437" spans="1:4" x14ac:dyDescent="0.2">
      <c r="A437" s="3">
        <v>433</v>
      </c>
      <c r="C437" s="5">
        <f t="shared" si="5"/>
        <v>433</v>
      </c>
      <c r="D437" s="7"/>
    </row>
    <row r="438" spans="1:4" x14ac:dyDescent="0.2">
      <c r="A438" s="3">
        <v>434</v>
      </c>
      <c r="C438" s="5">
        <f t="shared" si="5"/>
        <v>434</v>
      </c>
      <c r="D438" s="7"/>
    </row>
    <row r="439" spans="1:4" x14ac:dyDescent="0.2">
      <c r="A439" s="3">
        <v>435</v>
      </c>
      <c r="C439" s="5">
        <f t="shared" si="5"/>
        <v>435</v>
      </c>
      <c r="D439" s="7"/>
    </row>
    <row r="440" spans="1:4" x14ac:dyDescent="0.2">
      <c r="A440" s="3">
        <v>436</v>
      </c>
      <c r="C440" s="5">
        <f t="shared" si="5"/>
        <v>436</v>
      </c>
      <c r="D440" s="7"/>
    </row>
    <row r="441" spans="1:4" x14ac:dyDescent="0.2">
      <c r="A441" s="3">
        <v>437</v>
      </c>
      <c r="C441" s="5">
        <f t="shared" si="5"/>
        <v>437</v>
      </c>
      <c r="D441" s="7"/>
    </row>
    <row r="442" spans="1:4" x14ac:dyDescent="0.2">
      <c r="A442" s="3">
        <v>438</v>
      </c>
      <c r="C442" s="5">
        <f t="shared" si="5"/>
        <v>438</v>
      </c>
      <c r="D442" s="7"/>
    </row>
    <row r="443" spans="1:4" x14ac:dyDescent="0.2">
      <c r="A443">
        <v>439</v>
      </c>
      <c r="B443" s="14">
        <f>'BudgetSum 2-3'!E36</f>
        <v>0</v>
      </c>
      <c r="C443" s="5">
        <f t="shared" si="5"/>
        <v>439</v>
      </c>
      <c r="D443" s="6"/>
    </row>
    <row r="444" spans="1:4" x14ac:dyDescent="0.2">
      <c r="A444">
        <v>440</v>
      </c>
      <c r="B444" s="14">
        <f>'BudgetSum 2-3'!E37</f>
        <v>0</v>
      </c>
      <c r="C444" s="5">
        <f t="shared" si="5"/>
        <v>440</v>
      </c>
      <c r="D444" s="6"/>
    </row>
    <row r="445" spans="1:4" x14ac:dyDescent="0.2">
      <c r="A445" s="3">
        <v>441</v>
      </c>
      <c r="C445" s="5">
        <f t="shared" si="5"/>
        <v>441</v>
      </c>
      <c r="D445" s="7"/>
    </row>
    <row r="446" spans="1:4" x14ac:dyDescent="0.2">
      <c r="A446" s="3">
        <v>442</v>
      </c>
      <c r="C446" s="5">
        <f t="shared" si="5"/>
        <v>442</v>
      </c>
      <c r="D446" s="7"/>
    </row>
    <row r="447" spans="1:4" x14ac:dyDescent="0.2">
      <c r="A447" s="3">
        <v>443</v>
      </c>
      <c r="C447" s="5">
        <f t="shared" si="5"/>
        <v>443</v>
      </c>
      <c r="D447" s="7"/>
    </row>
    <row r="448" spans="1:4" x14ac:dyDescent="0.2">
      <c r="A448" s="3">
        <v>444</v>
      </c>
      <c r="C448" s="5">
        <f t="shared" si="5"/>
        <v>444</v>
      </c>
      <c r="D448" s="7"/>
    </row>
    <row r="449" spans="1:4" x14ac:dyDescent="0.2">
      <c r="A449" s="3">
        <v>445</v>
      </c>
      <c r="C449" s="5">
        <f t="shared" si="5"/>
        <v>445</v>
      </c>
      <c r="D449" s="7"/>
    </row>
    <row r="450" spans="1:4" x14ac:dyDescent="0.2">
      <c r="A450" s="3">
        <v>446</v>
      </c>
      <c r="C450" s="5">
        <f t="shared" si="5"/>
        <v>446</v>
      </c>
      <c r="D450" s="7"/>
    </row>
    <row r="451" spans="1:4" x14ac:dyDescent="0.2">
      <c r="A451" s="3">
        <v>447</v>
      </c>
      <c r="C451" s="5">
        <f t="shared" si="5"/>
        <v>447</v>
      </c>
      <c r="D451" s="7"/>
    </row>
    <row r="452" spans="1:4" x14ac:dyDescent="0.2">
      <c r="A452" s="3">
        <v>448</v>
      </c>
      <c r="C452" s="5">
        <f t="shared" si="5"/>
        <v>448</v>
      </c>
      <c r="D452" s="7"/>
    </row>
    <row r="453" spans="1:4" x14ac:dyDescent="0.2">
      <c r="A453" s="3">
        <v>449</v>
      </c>
      <c r="C453" s="5">
        <f t="shared" si="5"/>
        <v>449</v>
      </c>
      <c r="D453" s="7"/>
    </row>
    <row r="454" spans="1:4" x14ac:dyDescent="0.2">
      <c r="A454" s="3">
        <v>450</v>
      </c>
      <c r="C454" s="5">
        <f t="shared" si="5"/>
        <v>450</v>
      </c>
      <c r="D454" s="7"/>
    </row>
    <row r="455" spans="1:4" x14ac:dyDescent="0.2">
      <c r="A455" s="3">
        <v>451</v>
      </c>
      <c r="C455" s="5">
        <f t="shared" ref="C455:C518" si="6">A455-B455</f>
        <v>451</v>
      </c>
      <c r="D455" s="7"/>
    </row>
    <row r="456" spans="1:4" x14ac:dyDescent="0.2">
      <c r="A456" s="3">
        <v>452</v>
      </c>
      <c r="C456" s="5">
        <f t="shared" si="6"/>
        <v>452</v>
      </c>
      <c r="D456" s="7"/>
    </row>
    <row r="457" spans="1:4" x14ac:dyDescent="0.2">
      <c r="A457" s="3">
        <v>453</v>
      </c>
      <c r="C457" s="5">
        <f t="shared" si="6"/>
        <v>453</v>
      </c>
      <c r="D457" s="7"/>
    </row>
    <row r="458" spans="1:4" x14ac:dyDescent="0.2">
      <c r="A458" s="3">
        <v>454</v>
      </c>
      <c r="C458" s="5">
        <f t="shared" si="6"/>
        <v>454</v>
      </c>
      <c r="D458" s="7"/>
    </row>
    <row r="459" spans="1:4" x14ac:dyDescent="0.2">
      <c r="A459" s="3">
        <v>455</v>
      </c>
      <c r="C459" s="5">
        <f t="shared" si="6"/>
        <v>455</v>
      </c>
      <c r="D459" s="7"/>
    </row>
    <row r="460" spans="1:4" x14ac:dyDescent="0.2">
      <c r="A460" s="3">
        <v>456</v>
      </c>
      <c r="C460" s="5">
        <f t="shared" si="6"/>
        <v>456</v>
      </c>
      <c r="D460" s="7"/>
    </row>
    <row r="461" spans="1:4" x14ac:dyDescent="0.2">
      <c r="A461" s="3">
        <v>457</v>
      </c>
      <c r="C461" s="5">
        <f t="shared" si="6"/>
        <v>457</v>
      </c>
      <c r="D461" s="7"/>
    </row>
    <row r="462" spans="1:4" x14ac:dyDescent="0.2">
      <c r="A462" s="3">
        <v>458</v>
      </c>
      <c r="C462" s="5">
        <f t="shared" si="6"/>
        <v>458</v>
      </c>
      <c r="D462" s="7"/>
    </row>
    <row r="463" spans="1:4" x14ac:dyDescent="0.2">
      <c r="A463" s="3">
        <v>459</v>
      </c>
      <c r="C463" s="5">
        <f t="shared" si="6"/>
        <v>459</v>
      </c>
      <c r="D463" s="7"/>
    </row>
    <row r="464" spans="1:4" x14ac:dyDescent="0.2">
      <c r="A464" s="3">
        <v>460</v>
      </c>
      <c r="C464" s="5">
        <f t="shared" si="6"/>
        <v>460</v>
      </c>
      <c r="D464" s="7"/>
    </row>
    <row r="465" spans="1:4" x14ac:dyDescent="0.2">
      <c r="A465" s="3">
        <v>461</v>
      </c>
      <c r="C465" s="5">
        <f t="shared" si="6"/>
        <v>461</v>
      </c>
      <c r="D465" s="7"/>
    </row>
    <row r="466" spans="1:4" x14ac:dyDescent="0.2">
      <c r="A466" s="3">
        <v>462</v>
      </c>
      <c r="C466" s="5">
        <f t="shared" si="6"/>
        <v>462</v>
      </c>
      <c r="D466" s="7"/>
    </row>
    <row r="467" spans="1:4" x14ac:dyDescent="0.2">
      <c r="A467" s="3">
        <v>463</v>
      </c>
      <c r="C467" s="5">
        <f t="shared" si="6"/>
        <v>463</v>
      </c>
      <c r="D467" s="7"/>
    </row>
    <row r="468" spans="1:4" x14ac:dyDescent="0.2">
      <c r="A468" s="3">
        <v>464</v>
      </c>
      <c r="C468" s="5">
        <f t="shared" si="6"/>
        <v>464</v>
      </c>
      <c r="D468" s="7"/>
    </row>
    <row r="469" spans="1:4" x14ac:dyDescent="0.2">
      <c r="A469" s="3">
        <v>465</v>
      </c>
      <c r="C469" s="5">
        <f t="shared" si="6"/>
        <v>465</v>
      </c>
      <c r="D469" s="7"/>
    </row>
    <row r="470" spans="1:4" x14ac:dyDescent="0.2">
      <c r="A470" s="3">
        <v>466</v>
      </c>
      <c r="C470" s="5">
        <f t="shared" si="6"/>
        <v>466</v>
      </c>
      <c r="D470" s="7"/>
    </row>
    <row r="471" spans="1:4" x14ac:dyDescent="0.2">
      <c r="A471" s="3">
        <v>467</v>
      </c>
      <c r="C471" s="5">
        <f t="shared" si="6"/>
        <v>467</v>
      </c>
      <c r="D471" s="7"/>
    </row>
    <row r="472" spans="1:4" x14ac:dyDescent="0.2">
      <c r="A472" s="3">
        <v>468</v>
      </c>
      <c r="C472" s="5">
        <f t="shared" si="6"/>
        <v>468</v>
      </c>
      <c r="D472" s="7"/>
    </row>
    <row r="473" spans="1:4" x14ac:dyDescent="0.2">
      <c r="A473" s="3">
        <v>469</v>
      </c>
      <c r="C473" s="5">
        <f t="shared" si="6"/>
        <v>469</v>
      </c>
      <c r="D473" s="7"/>
    </row>
    <row r="474" spans="1:4" x14ac:dyDescent="0.2">
      <c r="A474" s="3">
        <v>470</v>
      </c>
      <c r="C474" s="5">
        <f t="shared" si="6"/>
        <v>470</v>
      </c>
      <c r="D474" s="7"/>
    </row>
    <row r="475" spans="1:4" x14ac:dyDescent="0.2">
      <c r="A475" s="3">
        <v>471</v>
      </c>
      <c r="C475" s="5">
        <f t="shared" si="6"/>
        <v>471</v>
      </c>
      <c r="D475" s="7"/>
    </row>
    <row r="476" spans="1:4" x14ac:dyDescent="0.2">
      <c r="A476" s="3">
        <v>472</v>
      </c>
      <c r="C476" s="5">
        <f t="shared" si="6"/>
        <v>472</v>
      </c>
      <c r="D476" s="7"/>
    </row>
    <row r="477" spans="1:4" x14ac:dyDescent="0.2">
      <c r="A477" s="3">
        <v>473</v>
      </c>
      <c r="C477" s="5">
        <f t="shared" si="6"/>
        <v>473</v>
      </c>
      <c r="D477" s="7"/>
    </row>
    <row r="478" spans="1:4" x14ac:dyDescent="0.2">
      <c r="A478" s="3">
        <v>474</v>
      </c>
      <c r="C478" s="5">
        <f t="shared" si="6"/>
        <v>474</v>
      </c>
      <c r="D478" s="7"/>
    </row>
    <row r="479" spans="1:4" x14ac:dyDescent="0.2">
      <c r="A479" s="3">
        <v>475</v>
      </c>
      <c r="C479" s="5">
        <f t="shared" si="6"/>
        <v>475</v>
      </c>
      <c r="D479" s="7"/>
    </row>
    <row r="480" spans="1:4" x14ac:dyDescent="0.2">
      <c r="A480" s="3">
        <v>476</v>
      </c>
      <c r="C480" s="5">
        <f t="shared" si="6"/>
        <v>476</v>
      </c>
      <c r="D480" s="7"/>
    </row>
    <row r="481" spans="1:4" x14ac:dyDescent="0.2">
      <c r="A481" s="3">
        <v>477</v>
      </c>
      <c r="C481" s="5">
        <f t="shared" si="6"/>
        <v>477</v>
      </c>
      <c r="D481" s="7"/>
    </row>
    <row r="482" spans="1:4" x14ac:dyDescent="0.2">
      <c r="A482" s="3">
        <v>478</v>
      </c>
      <c r="C482" s="5">
        <f t="shared" si="6"/>
        <v>478</v>
      </c>
      <c r="D482" s="7"/>
    </row>
    <row r="483" spans="1:4" x14ac:dyDescent="0.2">
      <c r="A483" s="3">
        <v>479</v>
      </c>
      <c r="C483" s="5">
        <f t="shared" si="6"/>
        <v>479</v>
      </c>
      <c r="D483" s="7"/>
    </row>
    <row r="484" spans="1:4" x14ac:dyDescent="0.2">
      <c r="A484" s="3">
        <v>480</v>
      </c>
      <c r="C484" s="5">
        <f t="shared" si="6"/>
        <v>480</v>
      </c>
      <c r="D484" s="7"/>
    </row>
    <row r="485" spans="1:4" x14ac:dyDescent="0.2">
      <c r="A485" s="3">
        <v>481</v>
      </c>
      <c r="C485" s="5">
        <f t="shared" si="6"/>
        <v>481</v>
      </c>
      <c r="D485" s="7"/>
    </row>
    <row r="486" spans="1:4" x14ac:dyDescent="0.2">
      <c r="A486" s="3">
        <v>482</v>
      </c>
      <c r="C486" s="5">
        <f t="shared" si="6"/>
        <v>482</v>
      </c>
      <c r="D486" s="7"/>
    </row>
    <row r="487" spans="1:4" x14ac:dyDescent="0.2">
      <c r="A487" s="3">
        <v>483</v>
      </c>
      <c r="C487" s="5">
        <f t="shared" si="6"/>
        <v>483</v>
      </c>
      <c r="D487" s="7"/>
    </row>
    <row r="488" spans="1:4" x14ac:dyDescent="0.2">
      <c r="A488" s="3">
        <v>484</v>
      </c>
      <c r="C488" s="5">
        <f t="shared" si="6"/>
        <v>484</v>
      </c>
      <c r="D488" s="7"/>
    </row>
    <row r="489" spans="1:4" x14ac:dyDescent="0.2">
      <c r="A489" s="3">
        <v>485</v>
      </c>
      <c r="C489" s="5">
        <f t="shared" si="6"/>
        <v>485</v>
      </c>
      <c r="D489" s="7"/>
    </row>
    <row r="490" spans="1:4" x14ac:dyDescent="0.2">
      <c r="A490" s="3">
        <v>486</v>
      </c>
      <c r="C490" s="5">
        <f t="shared" si="6"/>
        <v>486</v>
      </c>
      <c r="D490" s="7"/>
    </row>
    <row r="491" spans="1:4" x14ac:dyDescent="0.2">
      <c r="A491" s="3">
        <v>487</v>
      </c>
      <c r="C491" s="5">
        <f t="shared" si="6"/>
        <v>487</v>
      </c>
      <c r="D491" s="7"/>
    </row>
    <row r="492" spans="1:4" x14ac:dyDescent="0.2">
      <c r="A492" s="3">
        <v>488</v>
      </c>
      <c r="C492" s="5">
        <f t="shared" si="6"/>
        <v>488</v>
      </c>
      <c r="D492" s="7"/>
    </row>
    <row r="493" spans="1:4" x14ac:dyDescent="0.2">
      <c r="A493" s="3">
        <v>489</v>
      </c>
      <c r="C493" s="5">
        <f t="shared" si="6"/>
        <v>489</v>
      </c>
      <c r="D493" s="7"/>
    </row>
    <row r="494" spans="1:4" x14ac:dyDescent="0.2">
      <c r="A494" s="3">
        <v>490</v>
      </c>
      <c r="C494" s="5">
        <f t="shared" si="6"/>
        <v>490</v>
      </c>
      <c r="D494" s="7"/>
    </row>
    <row r="495" spans="1:4" x14ac:dyDescent="0.2">
      <c r="A495" s="3">
        <v>491</v>
      </c>
      <c r="C495" s="5">
        <f t="shared" si="6"/>
        <v>491</v>
      </c>
      <c r="D495" s="7"/>
    </row>
    <row r="496" spans="1:4" x14ac:dyDescent="0.2">
      <c r="A496" s="3">
        <v>492</v>
      </c>
      <c r="C496" s="5">
        <f t="shared" si="6"/>
        <v>492</v>
      </c>
      <c r="D496" s="7"/>
    </row>
    <row r="497" spans="1:4" x14ac:dyDescent="0.2">
      <c r="A497" s="3">
        <v>493</v>
      </c>
      <c r="C497" s="5">
        <f t="shared" si="6"/>
        <v>493</v>
      </c>
      <c r="D497" s="7"/>
    </row>
    <row r="498" spans="1:4" x14ac:dyDescent="0.2">
      <c r="A498" s="3">
        <v>494</v>
      </c>
      <c r="C498" s="5">
        <f t="shared" si="6"/>
        <v>494</v>
      </c>
      <c r="D498" s="7"/>
    </row>
    <row r="499" spans="1:4" x14ac:dyDescent="0.2">
      <c r="A499" s="3">
        <v>495</v>
      </c>
      <c r="C499" s="5">
        <f t="shared" si="6"/>
        <v>495</v>
      </c>
      <c r="D499" s="7"/>
    </row>
    <row r="500" spans="1:4" x14ac:dyDescent="0.2">
      <c r="A500" s="3">
        <v>496</v>
      </c>
      <c r="C500" s="5">
        <f t="shared" si="6"/>
        <v>496</v>
      </c>
      <c r="D500" s="7"/>
    </row>
    <row r="501" spans="1:4" x14ac:dyDescent="0.2">
      <c r="A501" s="3">
        <v>497</v>
      </c>
      <c r="C501" s="5">
        <f t="shared" si="6"/>
        <v>497</v>
      </c>
      <c r="D501" s="7"/>
    </row>
    <row r="502" spans="1:4" x14ac:dyDescent="0.2">
      <c r="A502" s="3">
        <v>498</v>
      </c>
      <c r="C502" s="5">
        <f t="shared" si="6"/>
        <v>498</v>
      </c>
      <c r="D502" s="7"/>
    </row>
    <row r="503" spans="1:4" x14ac:dyDescent="0.2">
      <c r="A503" s="3">
        <v>499</v>
      </c>
      <c r="C503" s="5">
        <f t="shared" si="6"/>
        <v>499</v>
      </c>
      <c r="D503" s="7"/>
    </row>
    <row r="504" spans="1:4" x14ac:dyDescent="0.2">
      <c r="A504" s="3">
        <v>500</v>
      </c>
      <c r="C504" s="5">
        <f t="shared" si="6"/>
        <v>500</v>
      </c>
      <c r="D504" s="7"/>
    </row>
    <row r="505" spans="1:4" x14ac:dyDescent="0.2">
      <c r="A505" s="3">
        <v>501</v>
      </c>
      <c r="C505" s="5">
        <f t="shared" si="6"/>
        <v>501</v>
      </c>
      <c r="D505" s="7"/>
    </row>
    <row r="506" spans="1:4" x14ac:dyDescent="0.2">
      <c r="A506" s="3">
        <v>502</v>
      </c>
      <c r="C506" s="5">
        <f t="shared" si="6"/>
        <v>502</v>
      </c>
      <c r="D506" s="7"/>
    </row>
    <row r="507" spans="1:4" x14ac:dyDescent="0.2">
      <c r="A507" s="3">
        <v>503</v>
      </c>
      <c r="C507" s="5">
        <f t="shared" si="6"/>
        <v>503</v>
      </c>
      <c r="D507" s="7"/>
    </row>
    <row r="508" spans="1:4" x14ac:dyDescent="0.2">
      <c r="A508" s="3">
        <v>504</v>
      </c>
      <c r="C508" s="5">
        <f t="shared" si="6"/>
        <v>504</v>
      </c>
      <c r="D508" s="7"/>
    </row>
    <row r="509" spans="1:4" x14ac:dyDescent="0.2">
      <c r="A509" s="3">
        <v>505</v>
      </c>
      <c r="C509" s="5">
        <f t="shared" si="6"/>
        <v>505</v>
      </c>
      <c r="D509" s="7"/>
    </row>
    <row r="510" spans="1:4" x14ac:dyDescent="0.2">
      <c r="A510" s="3">
        <v>506</v>
      </c>
      <c r="C510" s="5">
        <f t="shared" si="6"/>
        <v>506</v>
      </c>
      <c r="D510" s="7"/>
    </row>
    <row r="511" spans="1:4" x14ac:dyDescent="0.2">
      <c r="A511" s="3">
        <v>507</v>
      </c>
      <c r="C511" s="5">
        <f t="shared" si="6"/>
        <v>507</v>
      </c>
      <c r="D511" s="7"/>
    </row>
    <row r="512" spans="1:4" x14ac:dyDescent="0.2">
      <c r="A512" s="3">
        <v>508</v>
      </c>
      <c r="C512" s="5">
        <f t="shared" si="6"/>
        <v>508</v>
      </c>
      <c r="D512" s="7"/>
    </row>
    <row r="513" spans="1:4" x14ac:dyDescent="0.2">
      <c r="A513" s="3">
        <v>509</v>
      </c>
      <c r="C513" s="5">
        <f t="shared" si="6"/>
        <v>509</v>
      </c>
      <c r="D513" s="7"/>
    </row>
    <row r="514" spans="1:4" x14ac:dyDescent="0.2">
      <c r="A514" s="3">
        <v>510</v>
      </c>
      <c r="C514" s="5">
        <f t="shared" si="6"/>
        <v>510</v>
      </c>
      <c r="D514" s="7"/>
    </row>
    <row r="515" spans="1:4" x14ac:dyDescent="0.2">
      <c r="A515" s="3">
        <v>511</v>
      </c>
      <c r="C515" s="5">
        <f t="shared" si="6"/>
        <v>511</v>
      </c>
      <c r="D515" s="7"/>
    </row>
    <row r="516" spans="1:4" x14ac:dyDescent="0.2">
      <c r="A516" s="3">
        <v>512</v>
      </c>
      <c r="C516" s="5">
        <f t="shared" si="6"/>
        <v>512</v>
      </c>
      <c r="D516" s="7"/>
    </row>
    <row r="517" spans="1:4" x14ac:dyDescent="0.2">
      <c r="A517" s="3">
        <v>513</v>
      </c>
      <c r="C517" s="5">
        <f t="shared" si="6"/>
        <v>513</v>
      </c>
      <c r="D517" s="7"/>
    </row>
    <row r="518" spans="1:4" x14ac:dyDescent="0.2">
      <c r="A518" s="3">
        <v>514</v>
      </c>
      <c r="C518" s="5">
        <f t="shared" si="6"/>
        <v>514</v>
      </c>
      <c r="D518" s="7"/>
    </row>
    <row r="519" spans="1:4" x14ac:dyDescent="0.2">
      <c r="A519" s="3">
        <v>515</v>
      </c>
      <c r="C519" s="5">
        <f t="shared" ref="C519:C582" si="7">A519-B519</f>
        <v>515</v>
      </c>
      <c r="D519" s="7"/>
    </row>
    <row r="520" spans="1:4" x14ac:dyDescent="0.2">
      <c r="A520" s="3">
        <v>516</v>
      </c>
      <c r="C520" s="5">
        <f t="shared" si="7"/>
        <v>516</v>
      </c>
      <c r="D520" s="7"/>
    </row>
    <row r="521" spans="1:4" x14ac:dyDescent="0.2">
      <c r="A521" s="3">
        <v>517</v>
      </c>
      <c r="C521" s="5">
        <f t="shared" si="7"/>
        <v>517</v>
      </c>
      <c r="D521" s="7"/>
    </row>
    <row r="522" spans="1:4" x14ac:dyDescent="0.2">
      <c r="A522" s="3">
        <v>518</v>
      </c>
      <c r="C522" s="5">
        <f t="shared" si="7"/>
        <v>518</v>
      </c>
      <c r="D522" s="7"/>
    </row>
    <row r="523" spans="1:4" x14ac:dyDescent="0.2">
      <c r="A523" s="3">
        <v>519</v>
      </c>
      <c r="C523" s="5">
        <f t="shared" si="7"/>
        <v>519</v>
      </c>
      <c r="D523" s="7"/>
    </row>
    <row r="524" spans="1:4" x14ac:dyDescent="0.2">
      <c r="A524" s="3">
        <v>520</v>
      </c>
      <c r="C524" s="5">
        <f t="shared" si="7"/>
        <v>520</v>
      </c>
      <c r="D524" s="7"/>
    </row>
    <row r="525" spans="1:4" x14ac:dyDescent="0.2">
      <c r="A525" s="3">
        <v>521</v>
      </c>
      <c r="C525" s="5">
        <f t="shared" si="7"/>
        <v>521</v>
      </c>
      <c r="D525" s="7"/>
    </row>
    <row r="526" spans="1:4" x14ac:dyDescent="0.2">
      <c r="A526" s="3">
        <v>522</v>
      </c>
      <c r="C526" s="5">
        <f t="shared" si="7"/>
        <v>522</v>
      </c>
      <c r="D526" s="7"/>
    </row>
    <row r="527" spans="1:4" x14ac:dyDescent="0.2">
      <c r="A527" s="3">
        <v>523</v>
      </c>
      <c r="C527" s="5">
        <f t="shared" si="7"/>
        <v>523</v>
      </c>
      <c r="D527" s="7"/>
    </row>
    <row r="528" spans="1:4" x14ac:dyDescent="0.2">
      <c r="A528" s="3">
        <v>524</v>
      </c>
      <c r="C528" s="5">
        <f t="shared" si="7"/>
        <v>524</v>
      </c>
      <c r="D528" s="7"/>
    </row>
    <row r="529" spans="1:4" x14ac:dyDescent="0.2">
      <c r="A529" s="3">
        <v>525</v>
      </c>
      <c r="C529" s="5">
        <f t="shared" si="7"/>
        <v>525</v>
      </c>
      <c r="D529" s="7"/>
    </row>
    <row r="530" spans="1:4" x14ac:dyDescent="0.2">
      <c r="A530" s="3">
        <v>526</v>
      </c>
      <c r="C530" s="5">
        <f t="shared" si="7"/>
        <v>526</v>
      </c>
      <c r="D530" s="7"/>
    </row>
    <row r="531" spans="1:4" x14ac:dyDescent="0.2">
      <c r="A531" s="3">
        <v>527</v>
      </c>
      <c r="C531" s="5">
        <f t="shared" si="7"/>
        <v>527</v>
      </c>
      <c r="D531" s="7"/>
    </row>
    <row r="532" spans="1:4" x14ac:dyDescent="0.2">
      <c r="A532" s="3">
        <v>528</v>
      </c>
      <c r="C532" s="5">
        <f t="shared" si="7"/>
        <v>528</v>
      </c>
      <c r="D532" s="7"/>
    </row>
    <row r="533" spans="1:4" x14ac:dyDescent="0.2">
      <c r="A533" s="3">
        <v>529</v>
      </c>
      <c r="C533" s="5">
        <f t="shared" si="7"/>
        <v>529</v>
      </c>
      <c r="D533" s="7"/>
    </row>
    <row r="534" spans="1:4" x14ac:dyDescent="0.2">
      <c r="A534" s="3">
        <v>530</v>
      </c>
      <c r="C534" s="5">
        <f t="shared" si="7"/>
        <v>530</v>
      </c>
      <c r="D534" s="7"/>
    </row>
    <row r="535" spans="1:4" x14ac:dyDescent="0.2">
      <c r="A535" s="3">
        <v>531</v>
      </c>
      <c r="C535" s="5">
        <f t="shared" si="7"/>
        <v>531</v>
      </c>
      <c r="D535" s="7"/>
    </row>
    <row r="536" spans="1:4" x14ac:dyDescent="0.2">
      <c r="A536" s="3">
        <v>532</v>
      </c>
      <c r="C536" s="5">
        <f t="shared" si="7"/>
        <v>532</v>
      </c>
      <c r="D536" s="7"/>
    </row>
    <row r="537" spans="1:4" x14ac:dyDescent="0.2">
      <c r="A537" s="3">
        <v>533</v>
      </c>
      <c r="C537" s="5">
        <f t="shared" si="7"/>
        <v>533</v>
      </c>
      <c r="D537" s="7"/>
    </row>
    <row r="538" spans="1:4" x14ac:dyDescent="0.2">
      <c r="A538" s="3">
        <v>534</v>
      </c>
      <c r="C538" s="5">
        <f t="shared" si="7"/>
        <v>534</v>
      </c>
      <c r="D538" s="7"/>
    </row>
    <row r="539" spans="1:4" x14ac:dyDescent="0.2">
      <c r="A539" s="3">
        <v>535</v>
      </c>
      <c r="C539" s="5">
        <f t="shared" si="7"/>
        <v>535</v>
      </c>
      <c r="D539" s="7"/>
    </row>
    <row r="540" spans="1:4" x14ac:dyDescent="0.2">
      <c r="A540" s="3">
        <v>536</v>
      </c>
      <c r="C540" s="5">
        <f t="shared" si="7"/>
        <v>536</v>
      </c>
      <c r="D540" s="7"/>
    </row>
    <row r="541" spans="1:4" x14ac:dyDescent="0.2">
      <c r="A541" s="3">
        <v>537</v>
      </c>
      <c r="C541" s="5">
        <f t="shared" si="7"/>
        <v>537</v>
      </c>
      <c r="D541" s="7"/>
    </row>
    <row r="542" spans="1:4" x14ac:dyDescent="0.2">
      <c r="A542" s="3">
        <v>538</v>
      </c>
      <c r="C542" s="5">
        <f t="shared" si="7"/>
        <v>538</v>
      </c>
      <c r="D542" s="7"/>
    </row>
    <row r="543" spans="1:4" x14ac:dyDescent="0.2">
      <c r="A543" s="3">
        <v>539</v>
      </c>
      <c r="C543" s="5">
        <f t="shared" si="7"/>
        <v>539</v>
      </c>
      <c r="D543" s="7"/>
    </row>
    <row r="544" spans="1:4" x14ac:dyDescent="0.2">
      <c r="A544" s="3">
        <v>540</v>
      </c>
      <c r="C544" s="5">
        <f t="shared" si="7"/>
        <v>540</v>
      </c>
      <c r="D544" s="7"/>
    </row>
    <row r="545" spans="1:4" x14ac:dyDescent="0.2">
      <c r="A545" s="3">
        <v>541</v>
      </c>
      <c r="C545" s="5">
        <f t="shared" si="7"/>
        <v>541</v>
      </c>
      <c r="D545" s="7"/>
    </row>
    <row r="546" spans="1:4" x14ac:dyDescent="0.2">
      <c r="A546" s="3">
        <v>542</v>
      </c>
      <c r="C546" s="5">
        <f t="shared" si="7"/>
        <v>542</v>
      </c>
      <c r="D546" s="7"/>
    </row>
    <row r="547" spans="1:4" x14ac:dyDescent="0.2">
      <c r="A547" s="3">
        <v>543</v>
      </c>
      <c r="C547" s="5">
        <f t="shared" si="7"/>
        <v>543</v>
      </c>
      <c r="D547" s="7"/>
    </row>
    <row r="548" spans="1:4" x14ac:dyDescent="0.2">
      <c r="A548" s="3">
        <v>544</v>
      </c>
      <c r="C548" s="5">
        <f t="shared" si="7"/>
        <v>544</v>
      </c>
      <c r="D548" s="7"/>
    </row>
    <row r="549" spans="1:4" x14ac:dyDescent="0.2">
      <c r="A549" s="3">
        <v>545</v>
      </c>
      <c r="C549" s="5">
        <f t="shared" si="7"/>
        <v>545</v>
      </c>
      <c r="D549" s="7"/>
    </row>
    <row r="550" spans="1:4" x14ac:dyDescent="0.2">
      <c r="A550" s="3">
        <v>546</v>
      </c>
      <c r="C550" s="5">
        <f t="shared" si="7"/>
        <v>546</v>
      </c>
      <c r="D550" s="7"/>
    </row>
    <row r="551" spans="1:4" x14ac:dyDescent="0.2">
      <c r="A551" s="3">
        <v>547</v>
      </c>
      <c r="C551" s="5">
        <f t="shared" si="7"/>
        <v>547</v>
      </c>
      <c r="D551" s="7"/>
    </row>
    <row r="552" spans="1:4" x14ac:dyDescent="0.2">
      <c r="A552" s="3">
        <v>548</v>
      </c>
      <c r="C552" s="5">
        <f t="shared" si="7"/>
        <v>548</v>
      </c>
      <c r="D552" s="7"/>
    </row>
    <row r="553" spans="1:4" x14ac:dyDescent="0.2">
      <c r="A553" s="3">
        <v>549</v>
      </c>
      <c r="C553" s="5">
        <f t="shared" si="7"/>
        <v>549</v>
      </c>
      <c r="D553" s="7"/>
    </row>
    <row r="554" spans="1:4" x14ac:dyDescent="0.2">
      <c r="A554" s="3">
        <v>550</v>
      </c>
      <c r="C554" s="5">
        <f t="shared" si="7"/>
        <v>550</v>
      </c>
      <c r="D554" s="7"/>
    </row>
    <row r="555" spans="1:4" x14ac:dyDescent="0.2">
      <c r="A555" s="3">
        <v>551</v>
      </c>
      <c r="C555" s="5">
        <f t="shared" si="7"/>
        <v>551</v>
      </c>
      <c r="D555" s="7"/>
    </row>
    <row r="556" spans="1:4" x14ac:dyDescent="0.2">
      <c r="A556" s="3">
        <v>552</v>
      </c>
      <c r="C556" s="5">
        <f t="shared" si="7"/>
        <v>552</v>
      </c>
      <c r="D556" s="7"/>
    </row>
    <row r="557" spans="1:4" x14ac:dyDescent="0.2">
      <c r="A557" s="3">
        <v>553</v>
      </c>
      <c r="C557" s="5">
        <f t="shared" si="7"/>
        <v>553</v>
      </c>
      <c r="D557" s="7"/>
    </row>
    <row r="558" spans="1:4" x14ac:dyDescent="0.2">
      <c r="A558" s="3">
        <v>554</v>
      </c>
      <c r="C558" s="5">
        <f t="shared" si="7"/>
        <v>554</v>
      </c>
      <c r="D558" s="7"/>
    </row>
    <row r="559" spans="1:4" x14ac:dyDescent="0.2">
      <c r="A559" s="3">
        <v>555</v>
      </c>
      <c r="C559" s="5">
        <f t="shared" si="7"/>
        <v>555</v>
      </c>
      <c r="D559" s="7"/>
    </row>
    <row r="560" spans="1:4" x14ac:dyDescent="0.2">
      <c r="A560" s="3">
        <v>556</v>
      </c>
      <c r="C560" s="5">
        <f t="shared" si="7"/>
        <v>556</v>
      </c>
      <c r="D560" s="7"/>
    </row>
    <row r="561" spans="1:4" x14ac:dyDescent="0.2">
      <c r="A561">
        <v>557</v>
      </c>
      <c r="B561" s="14">
        <f>'BudgetSum 2-3'!H35</f>
        <v>0</v>
      </c>
      <c r="C561" s="5">
        <f t="shared" si="7"/>
        <v>557</v>
      </c>
      <c r="D561" s="6"/>
    </row>
    <row r="562" spans="1:4" x14ac:dyDescent="0.2">
      <c r="A562">
        <v>558</v>
      </c>
      <c r="B562" s="14">
        <f>'BudgetSum 2-3'!H36</f>
        <v>0</v>
      </c>
      <c r="C562" s="5">
        <f t="shared" si="7"/>
        <v>558</v>
      </c>
      <c r="D562" s="6"/>
    </row>
    <row r="563" spans="1:4" x14ac:dyDescent="0.2">
      <c r="A563">
        <v>559</v>
      </c>
      <c r="B563" s="14">
        <f>'BudgetSum 2-3'!H37</f>
        <v>0</v>
      </c>
      <c r="C563" s="5">
        <f t="shared" si="7"/>
        <v>559</v>
      </c>
      <c r="D563" s="6"/>
    </row>
    <row r="564" spans="1:4" x14ac:dyDescent="0.2">
      <c r="A564" s="3">
        <v>560</v>
      </c>
      <c r="C564" s="5">
        <f t="shared" si="7"/>
        <v>560</v>
      </c>
      <c r="D564" s="7"/>
    </row>
    <row r="565" spans="1:4" x14ac:dyDescent="0.2">
      <c r="A565" s="3">
        <v>561</v>
      </c>
      <c r="C565" s="5">
        <f t="shared" si="7"/>
        <v>561</v>
      </c>
      <c r="D565" s="7"/>
    </row>
    <row r="566" spans="1:4" x14ac:dyDescent="0.2">
      <c r="A566" s="3">
        <v>562</v>
      </c>
      <c r="C566" s="5">
        <f t="shared" si="7"/>
        <v>562</v>
      </c>
      <c r="D566" s="7"/>
    </row>
    <row r="567" spans="1:4" x14ac:dyDescent="0.2">
      <c r="A567" s="3">
        <v>563</v>
      </c>
      <c r="C567" s="5">
        <f t="shared" si="7"/>
        <v>563</v>
      </c>
      <c r="D567" s="7"/>
    </row>
    <row r="568" spans="1:4" x14ac:dyDescent="0.2">
      <c r="A568" s="3">
        <v>564</v>
      </c>
      <c r="C568" s="5">
        <f t="shared" si="7"/>
        <v>564</v>
      </c>
      <c r="D568" s="7"/>
    </row>
    <row r="569" spans="1:4" x14ac:dyDescent="0.2">
      <c r="A569" s="3">
        <v>565</v>
      </c>
      <c r="C569" s="5">
        <f t="shared" si="7"/>
        <v>565</v>
      </c>
      <c r="D569" s="7"/>
    </row>
    <row r="570" spans="1:4" x14ac:dyDescent="0.2">
      <c r="A570" s="3">
        <v>566</v>
      </c>
      <c r="C570" s="5">
        <f t="shared" si="7"/>
        <v>566</v>
      </c>
      <c r="D570" s="7"/>
    </row>
    <row r="571" spans="1:4" x14ac:dyDescent="0.2">
      <c r="A571" s="3">
        <v>567</v>
      </c>
      <c r="C571" s="5">
        <f t="shared" si="7"/>
        <v>567</v>
      </c>
      <c r="D571" s="7"/>
    </row>
    <row r="572" spans="1:4" x14ac:dyDescent="0.2">
      <c r="A572" s="3">
        <v>568</v>
      </c>
      <c r="C572" s="5">
        <f t="shared" si="7"/>
        <v>568</v>
      </c>
      <c r="D572" s="7"/>
    </row>
    <row r="573" spans="1:4" x14ac:dyDescent="0.2">
      <c r="A573" s="3">
        <v>569</v>
      </c>
      <c r="C573" s="5">
        <f t="shared" si="7"/>
        <v>569</v>
      </c>
      <c r="D573" s="7"/>
    </row>
    <row r="574" spans="1:4" x14ac:dyDescent="0.2">
      <c r="A574" s="3">
        <v>570</v>
      </c>
      <c r="C574" s="5">
        <f t="shared" si="7"/>
        <v>570</v>
      </c>
      <c r="D574" s="7"/>
    </row>
    <row r="575" spans="1:4" x14ac:dyDescent="0.2">
      <c r="A575" s="3">
        <v>571</v>
      </c>
      <c r="C575" s="5">
        <f t="shared" si="7"/>
        <v>571</v>
      </c>
      <c r="D575" s="7"/>
    </row>
    <row r="576" spans="1:4" x14ac:dyDescent="0.2">
      <c r="A576" s="3">
        <v>572</v>
      </c>
      <c r="C576" s="5">
        <f t="shared" si="7"/>
        <v>572</v>
      </c>
      <c r="D576" s="7"/>
    </row>
    <row r="577" spans="1:4" x14ac:dyDescent="0.2">
      <c r="A577" s="3">
        <v>573</v>
      </c>
      <c r="C577" s="5">
        <f t="shared" si="7"/>
        <v>573</v>
      </c>
      <c r="D577" s="7"/>
    </row>
    <row r="578" spans="1:4" x14ac:dyDescent="0.2">
      <c r="A578" s="3">
        <v>574</v>
      </c>
      <c r="C578" s="5">
        <f t="shared" si="7"/>
        <v>574</v>
      </c>
      <c r="D578" s="7"/>
    </row>
    <row r="579" spans="1:4" x14ac:dyDescent="0.2">
      <c r="A579" s="3">
        <v>575</v>
      </c>
      <c r="C579" s="5">
        <f t="shared" si="7"/>
        <v>575</v>
      </c>
      <c r="D579" s="7"/>
    </row>
    <row r="580" spans="1:4" x14ac:dyDescent="0.2">
      <c r="A580" s="3">
        <v>576</v>
      </c>
      <c r="C580" s="5">
        <f t="shared" si="7"/>
        <v>576</v>
      </c>
      <c r="D580" s="7"/>
    </row>
    <row r="581" spans="1:4" x14ac:dyDescent="0.2">
      <c r="A581" s="3">
        <v>577</v>
      </c>
      <c r="C581" s="5">
        <f t="shared" si="7"/>
        <v>577</v>
      </c>
      <c r="D581" s="7"/>
    </row>
    <row r="582" spans="1:4" x14ac:dyDescent="0.2">
      <c r="A582" s="3">
        <v>578</v>
      </c>
      <c r="C582" s="5">
        <f t="shared" si="7"/>
        <v>578</v>
      </c>
      <c r="D582" s="7"/>
    </row>
    <row r="583" spans="1:4" x14ac:dyDescent="0.2">
      <c r="A583" s="3">
        <v>579</v>
      </c>
      <c r="C583" s="5">
        <f t="shared" ref="C583:C646" si="8">A583-B583</f>
        <v>579</v>
      </c>
      <c r="D583" s="7"/>
    </row>
    <row r="584" spans="1:4" x14ac:dyDescent="0.2">
      <c r="A584" s="3">
        <v>580</v>
      </c>
      <c r="C584" s="5">
        <f t="shared" si="8"/>
        <v>580</v>
      </c>
      <c r="D584" s="7"/>
    </row>
    <row r="585" spans="1:4" x14ac:dyDescent="0.2">
      <c r="A585" s="3">
        <v>581</v>
      </c>
      <c r="C585" s="5">
        <f t="shared" si="8"/>
        <v>581</v>
      </c>
      <c r="D585" s="7"/>
    </row>
    <row r="586" spans="1:4" x14ac:dyDescent="0.2">
      <c r="A586" s="3">
        <v>582</v>
      </c>
      <c r="C586" s="5">
        <f t="shared" si="8"/>
        <v>582</v>
      </c>
      <c r="D586" s="7"/>
    </row>
    <row r="587" spans="1:4" x14ac:dyDescent="0.2">
      <c r="A587" s="3">
        <v>583</v>
      </c>
      <c r="C587" s="5">
        <f t="shared" si="8"/>
        <v>583</v>
      </c>
      <c r="D587" s="7"/>
    </row>
    <row r="588" spans="1:4" x14ac:dyDescent="0.2">
      <c r="A588" s="3">
        <v>584</v>
      </c>
      <c r="C588" s="5">
        <f t="shared" si="8"/>
        <v>584</v>
      </c>
      <c r="D588" s="7"/>
    </row>
    <row r="589" spans="1:4" x14ac:dyDescent="0.2">
      <c r="A589" s="3">
        <v>585</v>
      </c>
      <c r="C589" s="5">
        <f t="shared" si="8"/>
        <v>585</v>
      </c>
      <c r="D589" s="7"/>
    </row>
    <row r="590" spans="1:4" x14ac:dyDescent="0.2">
      <c r="A590" s="3">
        <v>586</v>
      </c>
      <c r="C590" s="5">
        <f t="shared" si="8"/>
        <v>586</v>
      </c>
      <c r="D590" s="7"/>
    </row>
    <row r="591" spans="1:4" x14ac:dyDescent="0.2">
      <c r="A591" s="3">
        <v>587</v>
      </c>
      <c r="C591" s="5">
        <f t="shared" si="8"/>
        <v>587</v>
      </c>
      <c r="D591" s="7"/>
    </row>
    <row r="592" spans="1:4" x14ac:dyDescent="0.2">
      <c r="A592" s="3">
        <v>588</v>
      </c>
      <c r="C592" s="5">
        <f t="shared" si="8"/>
        <v>588</v>
      </c>
      <c r="D592" s="7"/>
    </row>
    <row r="593" spans="1:4" x14ac:dyDescent="0.2">
      <c r="A593" s="3">
        <v>589</v>
      </c>
      <c r="C593" s="5">
        <f t="shared" si="8"/>
        <v>589</v>
      </c>
      <c r="D593" s="7"/>
    </row>
    <row r="594" spans="1:4" x14ac:dyDescent="0.2">
      <c r="A594">
        <v>590</v>
      </c>
      <c r="B594" s="14">
        <f>'BudgetSum 2-3'!I35</f>
        <v>0</v>
      </c>
      <c r="C594" s="5">
        <f t="shared" si="8"/>
        <v>590</v>
      </c>
      <c r="D594" s="6"/>
    </row>
    <row r="595" spans="1:4" x14ac:dyDescent="0.2">
      <c r="A595">
        <v>591</v>
      </c>
      <c r="B595" s="14">
        <f>'BudgetSum 2-3'!I36</f>
        <v>0</v>
      </c>
      <c r="C595" s="5">
        <f t="shared" si="8"/>
        <v>591</v>
      </c>
      <c r="D595" s="6"/>
    </row>
    <row r="596" spans="1:4" x14ac:dyDescent="0.2">
      <c r="A596">
        <v>592</v>
      </c>
      <c r="B596" s="14">
        <f>'BudgetSum 2-3'!I37</f>
        <v>0</v>
      </c>
      <c r="C596" s="5">
        <f t="shared" si="8"/>
        <v>592</v>
      </c>
      <c r="D596" s="6"/>
    </row>
    <row r="597" spans="1:4" x14ac:dyDescent="0.2">
      <c r="A597" s="3">
        <v>593</v>
      </c>
      <c r="C597" s="5">
        <f t="shared" si="8"/>
        <v>593</v>
      </c>
      <c r="D597" s="7"/>
    </row>
    <row r="598" spans="1:4" x14ac:dyDescent="0.2">
      <c r="A598" s="3">
        <v>594</v>
      </c>
      <c r="C598" s="5">
        <f t="shared" si="8"/>
        <v>594</v>
      </c>
      <c r="D598" s="7"/>
    </row>
    <row r="599" spans="1:4" x14ac:dyDescent="0.2">
      <c r="A599" s="3">
        <v>595</v>
      </c>
      <c r="C599" s="5">
        <f t="shared" si="8"/>
        <v>595</v>
      </c>
      <c r="D599" s="7"/>
    </row>
    <row r="600" spans="1:4" x14ac:dyDescent="0.2">
      <c r="A600" s="3">
        <v>596</v>
      </c>
      <c r="C600" s="5">
        <f t="shared" si="8"/>
        <v>596</v>
      </c>
      <c r="D600" s="7"/>
    </row>
    <row r="601" spans="1:4" x14ac:dyDescent="0.2">
      <c r="A601" s="3">
        <v>597</v>
      </c>
      <c r="C601" s="5">
        <f t="shared" si="8"/>
        <v>597</v>
      </c>
      <c r="D601" s="7"/>
    </row>
    <row r="602" spans="1:4" x14ac:dyDescent="0.2">
      <c r="A602" s="3">
        <v>598</v>
      </c>
      <c r="C602" s="5">
        <f t="shared" si="8"/>
        <v>598</v>
      </c>
      <c r="D602" s="7"/>
    </row>
    <row r="603" spans="1:4" x14ac:dyDescent="0.2">
      <c r="A603" s="3">
        <v>599</v>
      </c>
      <c r="C603" s="5">
        <f t="shared" si="8"/>
        <v>599</v>
      </c>
      <c r="D603" s="7"/>
    </row>
    <row r="604" spans="1:4" x14ac:dyDescent="0.2">
      <c r="A604" s="3">
        <v>600</v>
      </c>
      <c r="C604" s="5">
        <f t="shared" si="8"/>
        <v>600</v>
      </c>
      <c r="D604" s="7"/>
    </row>
    <row r="605" spans="1:4" x14ac:dyDescent="0.2">
      <c r="A605" s="3">
        <v>601</v>
      </c>
      <c r="C605" s="5">
        <f t="shared" si="8"/>
        <v>601</v>
      </c>
      <c r="D605" s="7"/>
    </row>
    <row r="606" spans="1:4" x14ac:dyDescent="0.2">
      <c r="A606" s="3">
        <v>602</v>
      </c>
      <c r="C606" s="5">
        <f t="shared" si="8"/>
        <v>602</v>
      </c>
      <c r="D606" s="7"/>
    </row>
    <row r="607" spans="1:4" x14ac:dyDescent="0.2">
      <c r="A607" s="3">
        <v>603</v>
      </c>
      <c r="C607" s="5">
        <f t="shared" si="8"/>
        <v>603</v>
      </c>
      <c r="D607" s="7"/>
    </row>
    <row r="608" spans="1:4" x14ac:dyDescent="0.2">
      <c r="A608" s="3">
        <v>604</v>
      </c>
      <c r="C608" s="5">
        <f t="shared" si="8"/>
        <v>604</v>
      </c>
      <c r="D608" s="7"/>
    </row>
    <row r="609" spans="1:4" x14ac:dyDescent="0.2">
      <c r="A609" s="3">
        <v>605</v>
      </c>
      <c r="C609" s="5">
        <f t="shared" si="8"/>
        <v>605</v>
      </c>
      <c r="D609" s="7"/>
    </row>
    <row r="610" spans="1:4" x14ac:dyDescent="0.2">
      <c r="A610" s="3">
        <v>606</v>
      </c>
      <c r="C610" s="5">
        <f t="shared" si="8"/>
        <v>606</v>
      </c>
      <c r="D610" s="7"/>
    </row>
    <row r="611" spans="1:4" x14ac:dyDescent="0.2">
      <c r="A611" s="3">
        <v>607</v>
      </c>
      <c r="C611" s="5">
        <f t="shared" si="8"/>
        <v>607</v>
      </c>
      <c r="D611" s="7"/>
    </row>
    <row r="612" spans="1:4" x14ac:dyDescent="0.2">
      <c r="A612" s="3">
        <v>608</v>
      </c>
      <c r="C612" s="5">
        <f t="shared" si="8"/>
        <v>608</v>
      </c>
      <c r="D612" s="7"/>
    </row>
    <row r="613" spans="1:4" x14ac:dyDescent="0.2">
      <c r="A613" s="3">
        <v>609</v>
      </c>
      <c r="C613" s="5">
        <f t="shared" si="8"/>
        <v>609</v>
      </c>
      <c r="D613" s="7"/>
    </row>
    <row r="614" spans="1:4" x14ac:dyDescent="0.2">
      <c r="A614" s="3">
        <v>610</v>
      </c>
      <c r="C614" s="5">
        <f t="shared" si="8"/>
        <v>610</v>
      </c>
      <c r="D614" s="7"/>
    </row>
    <row r="615" spans="1:4" x14ac:dyDescent="0.2">
      <c r="A615" s="3">
        <v>611</v>
      </c>
      <c r="C615" s="5">
        <f t="shared" si="8"/>
        <v>611</v>
      </c>
      <c r="D615" s="7"/>
    </row>
    <row r="616" spans="1:4" x14ac:dyDescent="0.2">
      <c r="A616" s="3">
        <v>612</v>
      </c>
      <c r="C616" s="5">
        <f t="shared" si="8"/>
        <v>612</v>
      </c>
      <c r="D616" s="7"/>
    </row>
    <row r="617" spans="1:4" x14ac:dyDescent="0.2">
      <c r="A617" s="3">
        <v>613</v>
      </c>
      <c r="C617" s="5">
        <f t="shared" si="8"/>
        <v>613</v>
      </c>
      <c r="D617" s="7"/>
    </row>
    <row r="618" spans="1:4" x14ac:dyDescent="0.2">
      <c r="A618" s="3">
        <v>614</v>
      </c>
      <c r="C618" s="5">
        <f t="shared" si="8"/>
        <v>614</v>
      </c>
      <c r="D618" s="7"/>
    </row>
    <row r="619" spans="1:4" x14ac:dyDescent="0.2">
      <c r="A619" s="3">
        <v>615</v>
      </c>
      <c r="C619" s="5">
        <f t="shared" si="8"/>
        <v>615</v>
      </c>
      <c r="D619" s="7"/>
    </row>
    <row r="620" spans="1:4" x14ac:dyDescent="0.2">
      <c r="A620" s="3">
        <v>616</v>
      </c>
      <c r="C620" s="5">
        <f t="shared" si="8"/>
        <v>616</v>
      </c>
      <c r="D620" s="7"/>
    </row>
    <row r="621" spans="1:4" x14ac:dyDescent="0.2">
      <c r="A621" s="3">
        <v>617</v>
      </c>
      <c r="C621" s="5">
        <f t="shared" si="8"/>
        <v>617</v>
      </c>
      <c r="D621" s="7"/>
    </row>
    <row r="622" spans="1:4" x14ac:dyDescent="0.2">
      <c r="A622" s="3">
        <v>618</v>
      </c>
      <c r="C622" s="5">
        <f t="shared" si="8"/>
        <v>618</v>
      </c>
      <c r="D622" s="7"/>
    </row>
    <row r="623" spans="1:4" x14ac:dyDescent="0.2">
      <c r="A623" s="3">
        <v>619</v>
      </c>
      <c r="C623" s="5">
        <f t="shared" si="8"/>
        <v>619</v>
      </c>
      <c r="D623" s="7"/>
    </row>
    <row r="624" spans="1:4" x14ac:dyDescent="0.2">
      <c r="A624" s="3">
        <v>620</v>
      </c>
      <c r="C624" s="5">
        <f t="shared" si="8"/>
        <v>620</v>
      </c>
      <c r="D624" s="7"/>
    </row>
    <row r="625" spans="1:4" x14ac:dyDescent="0.2">
      <c r="A625" s="3">
        <v>621</v>
      </c>
      <c r="C625" s="5">
        <f t="shared" si="8"/>
        <v>621</v>
      </c>
      <c r="D625" s="7"/>
    </row>
    <row r="626" spans="1:4" x14ac:dyDescent="0.2">
      <c r="A626" s="3">
        <v>622</v>
      </c>
      <c r="C626" s="5">
        <f t="shared" si="8"/>
        <v>622</v>
      </c>
      <c r="D626" s="7"/>
    </row>
    <row r="627" spans="1:4" x14ac:dyDescent="0.2">
      <c r="A627" s="3">
        <v>623</v>
      </c>
      <c r="C627" s="5">
        <f t="shared" si="8"/>
        <v>623</v>
      </c>
      <c r="D627" s="7"/>
    </row>
    <row r="628" spans="1:4" x14ac:dyDescent="0.2">
      <c r="A628" s="3">
        <v>624</v>
      </c>
      <c r="C628" s="5">
        <f t="shared" si="8"/>
        <v>624</v>
      </c>
      <c r="D628" s="7"/>
    </row>
    <row r="629" spans="1:4" x14ac:dyDescent="0.2">
      <c r="A629" s="3">
        <v>625</v>
      </c>
      <c r="C629" s="5">
        <f t="shared" si="8"/>
        <v>625</v>
      </c>
      <c r="D629" s="7"/>
    </row>
    <row r="630" spans="1:4" x14ac:dyDescent="0.2">
      <c r="A630" s="3">
        <v>626</v>
      </c>
      <c r="C630" s="5">
        <f t="shared" si="8"/>
        <v>626</v>
      </c>
      <c r="D630" s="7"/>
    </row>
    <row r="631" spans="1:4" x14ac:dyDescent="0.2">
      <c r="A631" s="3">
        <v>627</v>
      </c>
      <c r="C631" s="5">
        <f t="shared" si="8"/>
        <v>627</v>
      </c>
      <c r="D631" s="7"/>
    </row>
    <row r="632" spans="1:4" x14ac:dyDescent="0.2">
      <c r="A632" s="3">
        <v>628</v>
      </c>
      <c r="C632" s="5">
        <f t="shared" si="8"/>
        <v>628</v>
      </c>
      <c r="D632" s="7"/>
    </row>
    <row r="633" spans="1:4" x14ac:dyDescent="0.2">
      <c r="A633" s="3">
        <v>629</v>
      </c>
      <c r="C633" s="5">
        <f t="shared" si="8"/>
        <v>629</v>
      </c>
      <c r="D633" s="7"/>
    </row>
    <row r="634" spans="1:4" x14ac:dyDescent="0.2">
      <c r="A634" s="3">
        <v>630</v>
      </c>
      <c r="C634" s="5">
        <f t="shared" si="8"/>
        <v>630</v>
      </c>
      <c r="D634" s="7"/>
    </row>
    <row r="635" spans="1:4" x14ac:dyDescent="0.2">
      <c r="A635" s="3">
        <v>631</v>
      </c>
      <c r="C635" s="5">
        <f t="shared" si="8"/>
        <v>631</v>
      </c>
      <c r="D635" s="7"/>
    </row>
    <row r="636" spans="1:4" x14ac:dyDescent="0.2">
      <c r="A636" s="3">
        <v>632</v>
      </c>
      <c r="C636" s="5">
        <f t="shared" si="8"/>
        <v>632</v>
      </c>
      <c r="D636" s="7"/>
    </row>
    <row r="637" spans="1:4" x14ac:dyDescent="0.2">
      <c r="A637" s="3">
        <v>633</v>
      </c>
      <c r="C637" s="5">
        <f t="shared" si="8"/>
        <v>633</v>
      </c>
      <c r="D637" s="7"/>
    </row>
    <row r="638" spans="1:4" x14ac:dyDescent="0.2">
      <c r="A638" s="3">
        <v>634</v>
      </c>
      <c r="C638" s="5">
        <f t="shared" si="8"/>
        <v>634</v>
      </c>
      <c r="D638" s="7"/>
    </row>
    <row r="639" spans="1:4" x14ac:dyDescent="0.2">
      <c r="A639" s="3">
        <v>635</v>
      </c>
      <c r="C639" s="5">
        <f t="shared" si="8"/>
        <v>635</v>
      </c>
      <c r="D639" s="7"/>
    </row>
    <row r="640" spans="1:4" x14ac:dyDescent="0.2">
      <c r="A640" s="3">
        <v>636</v>
      </c>
      <c r="C640" s="5">
        <f t="shared" si="8"/>
        <v>636</v>
      </c>
      <c r="D640" s="7"/>
    </row>
    <row r="641" spans="1:4" x14ac:dyDescent="0.2">
      <c r="A641" s="3">
        <v>637</v>
      </c>
      <c r="C641" s="5">
        <f t="shared" si="8"/>
        <v>637</v>
      </c>
      <c r="D641" s="7"/>
    </row>
    <row r="642" spans="1:4" x14ac:dyDescent="0.2">
      <c r="A642" s="3">
        <v>638</v>
      </c>
      <c r="C642" s="5">
        <f t="shared" si="8"/>
        <v>638</v>
      </c>
      <c r="D642" s="7"/>
    </row>
    <row r="643" spans="1:4" x14ac:dyDescent="0.2">
      <c r="A643" s="3">
        <v>639</v>
      </c>
      <c r="C643" s="5">
        <f t="shared" si="8"/>
        <v>639</v>
      </c>
      <c r="D643" s="7"/>
    </row>
    <row r="644" spans="1:4" x14ac:dyDescent="0.2">
      <c r="A644" s="3">
        <v>640</v>
      </c>
      <c r="C644" s="5">
        <f t="shared" si="8"/>
        <v>640</v>
      </c>
      <c r="D644" s="7"/>
    </row>
    <row r="645" spans="1:4" x14ac:dyDescent="0.2">
      <c r="A645" s="3">
        <v>641</v>
      </c>
      <c r="C645" s="5">
        <f t="shared" si="8"/>
        <v>641</v>
      </c>
      <c r="D645" s="7"/>
    </row>
    <row r="646" spans="1:4" x14ac:dyDescent="0.2">
      <c r="A646" s="3">
        <v>642</v>
      </c>
      <c r="C646" s="5">
        <f t="shared" si="8"/>
        <v>642</v>
      </c>
      <c r="D646" s="7"/>
    </row>
    <row r="647" spans="1:4" x14ac:dyDescent="0.2">
      <c r="A647" s="3">
        <v>643</v>
      </c>
      <c r="C647" s="5">
        <f t="shared" ref="C647:C710" si="9">A647-B647</f>
        <v>643</v>
      </c>
      <c r="D647" s="7"/>
    </row>
    <row r="648" spans="1:4" x14ac:dyDescent="0.2">
      <c r="A648">
        <v>644</v>
      </c>
      <c r="B648" s="14">
        <f>'EstExp 11-17'!C5</f>
        <v>9385477</v>
      </c>
      <c r="C648" s="5">
        <f t="shared" si="9"/>
        <v>-9384833</v>
      </c>
      <c r="D648" s="6"/>
    </row>
    <row r="649" spans="1:4" x14ac:dyDescent="0.2">
      <c r="A649">
        <v>645</v>
      </c>
      <c r="B649" s="14">
        <f>'EstExp 11-17'!C16</f>
        <v>132132</v>
      </c>
      <c r="C649" s="5">
        <f t="shared" si="9"/>
        <v>-131487</v>
      </c>
      <c r="D649" s="6"/>
    </row>
    <row r="650" spans="1:4" x14ac:dyDescent="0.2">
      <c r="A650" s="3">
        <v>646</v>
      </c>
      <c r="C650" s="5">
        <f t="shared" si="9"/>
        <v>646</v>
      </c>
      <c r="D650" s="7"/>
    </row>
    <row r="651" spans="1:4" x14ac:dyDescent="0.2">
      <c r="A651" s="3">
        <v>647</v>
      </c>
      <c r="C651" s="5">
        <f t="shared" si="9"/>
        <v>647</v>
      </c>
      <c r="D651" s="7"/>
    </row>
    <row r="652" spans="1:4" x14ac:dyDescent="0.2">
      <c r="A652" s="3">
        <v>648</v>
      </c>
      <c r="C652" s="5">
        <f t="shared" si="9"/>
        <v>648</v>
      </c>
      <c r="D652" s="7"/>
    </row>
    <row r="653" spans="1:4" x14ac:dyDescent="0.2">
      <c r="A653" s="3">
        <v>649</v>
      </c>
      <c r="C653" s="5">
        <f t="shared" si="9"/>
        <v>649</v>
      </c>
      <c r="D653" s="7"/>
    </row>
    <row r="654" spans="1:4" x14ac:dyDescent="0.2">
      <c r="A654" s="3">
        <v>650</v>
      </c>
      <c r="C654" s="5">
        <f t="shared" si="9"/>
        <v>650</v>
      </c>
      <c r="D654" s="7"/>
    </row>
    <row r="655" spans="1:4" x14ac:dyDescent="0.2">
      <c r="A655">
        <v>651</v>
      </c>
      <c r="B655" s="14">
        <f>'EstExp 11-17'!C18</f>
        <v>0</v>
      </c>
      <c r="C655" s="5">
        <f t="shared" si="9"/>
        <v>651</v>
      </c>
      <c r="D655" s="6"/>
    </row>
    <row r="656" spans="1:4" x14ac:dyDescent="0.2">
      <c r="A656" s="3">
        <v>652</v>
      </c>
      <c r="C656" s="5">
        <f t="shared" si="9"/>
        <v>652</v>
      </c>
      <c r="D656" s="7"/>
    </row>
    <row r="657" spans="1:4" x14ac:dyDescent="0.2">
      <c r="A657" s="3">
        <v>653</v>
      </c>
      <c r="C657" s="5">
        <f t="shared" si="9"/>
        <v>653</v>
      </c>
      <c r="D657" s="7"/>
    </row>
    <row r="658" spans="1:4" x14ac:dyDescent="0.2">
      <c r="A658" s="3">
        <v>654</v>
      </c>
      <c r="C658" s="5">
        <f t="shared" si="9"/>
        <v>654</v>
      </c>
      <c r="D658" s="7"/>
    </row>
    <row r="659" spans="1:4" x14ac:dyDescent="0.2">
      <c r="A659">
        <v>655</v>
      </c>
      <c r="B659" s="14">
        <f>'EstExp 11-17'!C12</f>
        <v>0</v>
      </c>
      <c r="C659" s="5">
        <f t="shared" si="9"/>
        <v>655</v>
      </c>
      <c r="D659" s="6"/>
    </row>
    <row r="660" spans="1:4" x14ac:dyDescent="0.2">
      <c r="A660">
        <v>656</v>
      </c>
      <c r="B660" s="14">
        <f>'EstExp 11-17'!C13</f>
        <v>0</v>
      </c>
      <c r="C660" s="5">
        <f t="shared" si="9"/>
        <v>656</v>
      </c>
      <c r="D660" s="6"/>
    </row>
    <row r="661" spans="1:4" x14ac:dyDescent="0.2">
      <c r="A661">
        <v>657</v>
      </c>
      <c r="B661" s="14">
        <f>'EstExp 11-17'!C14</f>
        <v>70000</v>
      </c>
      <c r="C661" s="5">
        <f t="shared" si="9"/>
        <v>-69343</v>
      </c>
      <c r="D661" s="6"/>
    </row>
    <row r="662" spans="1:4" x14ac:dyDescent="0.2">
      <c r="A662">
        <v>658</v>
      </c>
      <c r="B662" s="14">
        <f>'EstExp 11-17'!C15</f>
        <v>65000</v>
      </c>
      <c r="C662" s="5">
        <f t="shared" si="9"/>
        <v>-64342</v>
      </c>
      <c r="D662" s="6"/>
    </row>
    <row r="663" spans="1:4" x14ac:dyDescent="0.2">
      <c r="A663">
        <v>659</v>
      </c>
      <c r="B663" s="14">
        <f>'EstExp 11-17'!C33</f>
        <v>11437996</v>
      </c>
      <c r="C663" s="5">
        <f t="shared" si="9"/>
        <v>-11437337</v>
      </c>
      <c r="D663" s="6"/>
    </row>
    <row r="664" spans="1:4" x14ac:dyDescent="0.2">
      <c r="A664">
        <v>660</v>
      </c>
      <c r="B664" s="14">
        <f>'EstExp 11-17'!C36</f>
        <v>563283</v>
      </c>
      <c r="C664" s="5">
        <f t="shared" si="9"/>
        <v>-562623</v>
      </c>
      <c r="D664" s="6"/>
    </row>
    <row r="665" spans="1:4" x14ac:dyDescent="0.2">
      <c r="A665">
        <v>661</v>
      </c>
      <c r="B665" s="14">
        <f>'EstExp 11-17'!C37</f>
        <v>310460</v>
      </c>
      <c r="C665" s="5">
        <f t="shared" si="9"/>
        <v>-309799</v>
      </c>
      <c r="D665" s="6"/>
    </row>
    <row r="666" spans="1:4" x14ac:dyDescent="0.2">
      <c r="A666">
        <v>662</v>
      </c>
      <c r="B666" s="14">
        <f>'EstExp 11-17'!C38</f>
        <v>192920</v>
      </c>
      <c r="C666" s="5">
        <f t="shared" si="9"/>
        <v>-192258</v>
      </c>
      <c r="D666" s="6"/>
    </row>
    <row r="667" spans="1:4" x14ac:dyDescent="0.2">
      <c r="A667">
        <v>663</v>
      </c>
      <c r="B667" s="14">
        <f>'EstExp 11-17'!C39</f>
        <v>257483</v>
      </c>
      <c r="C667" s="5">
        <f t="shared" si="9"/>
        <v>-256820</v>
      </c>
      <c r="D667" s="6"/>
    </row>
    <row r="668" spans="1:4" x14ac:dyDescent="0.2">
      <c r="A668">
        <v>664</v>
      </c>
      <c r="B668" s="14">
        <f>'EstExp 11-17'!C40</f>
        <v>466861</v>
      </c>
      <c r="C668" s="5">
        <f t="shared" si="9"/>
        <v>-466197</v>
      </c>
      <c r="D668" s="6"/>
    </row>
    <row r="669" spans="1:4" x14ac:dyDescent="0.2">
      <c r="A669">
        <v>665</v>
      </c>
      <c r="B669" s="14">
        <f>'EstExp 11-17'!C41</f>
        <v>292234</v>
      </c>
      <c r="C669" s="5">
        <f t="shared" si="9"/>
        <v>-291569</v>
      </c>
      <c r="D669" s="6"/>
    </row>
    <row r="670" spans="1:4" x14ac:dyDescent="0.2">
      <c r="A670">
        <v>666</v>
      </c>
      <c r="B670" s="14">
        <f>'EstExp 11-17'!C42</f>
        <v>2083241</v>
      </c>
      <c r="C670" s="5">
        <f t="shared" si="9"/>
        <v>-2082575</v>
      </c>
      <c r="D670" s="6"/>
    </row>
    <row r="671" spans="1:4" x14ac:dyDescent="0.2">
      <c r="A671">
        <v>667</v>
      </c>
      <c r="B671" s="14">
        <f>'EstExp 11-17'!C44</f>
        <v>227000</v>
      </c>
      <c r="C671" s="5">
        <f t="shared" si="9"/>
        <v>-226333</v>
      </c>
      <c r="D671" s="6"/>
    </row>
    <row r="672" spans="1:4" x14ac:dyDescent="0.2">
      <c r="A672">
        <v>668</v>
      </c>
      <c r="B672" s="14">
        <f>'EstExp 11-17'!C45</f>
        <v>290408</v>
      </c>
      <c r="C672" s="5">
        <f t="shared" si="9"/>
        <v>-289740</v>
      </c>
      <c r="D672" s="6"/>
    </row>
    <row r="673" spans="1:4" x14ac:dyDescent="0.2">
      <c r="A673">
        <v>669</v>
      </c>
      <c r="B673" s="14">
        <f>'EstExp 11-17'!C46</f>
        <v>0</v>
      </c>
      <c r="C673" s="5">
        <f t="shared" si="9"/>
        <v>669</v>
      </c>
      <c r="D673" s="6"/>
    </row>
    <row r="674" spans="1:4" x14ac:dyDescent="0.2">
      <c r="A674">
        <v>670</v>
      </c>
      <c r="B674" s="14">
        <f>'EstExp 11-17'!C47</f>
        <v>517408</v>
      </c>
      <c r="C674" s="5">
        <f t="shared" si="9"/>
        <v>-516738</v>
      </c>
      <c r="D674" s="6"/>
    </row>
    <row r="675" spans="1:4" x14ac:dyDescent="0.2">
      <c r="A675">
        <v>671</v>
      </c>
      <c r="B675" s="14">
        <f>'EstExp 11-17'!C49</f>
        <v>0</v>
      </c>
      <c r="C675" s="5">
        <f t="shared" si="9"/>
        <v>671</v>
      </c>
      <c r="D675" s="6"/>
    </row>
    <row r="676" spans="1:4" x14ac:dyDescent="0.2">
      <c r="A676">
        <v>672</v>
      </c>
      <c r="B676" s="14">
        <f>'EstExp 11-17'!C50</f>
        <v>304220</v>
      </c>
      <c r="C676" s="5">
        <f t="shared" si="9"/>
        <v>-303548</v>
      </c>
      <c r="D676" s="6"/>
    </row>
    <row r="677" spans="1:4" x14ac:dyDescent="0.2">
      <c r="A677">
        <v>673</v>
      </c>
      <c r="B677" s="14">
        <f>'EstExp 11-17'!C53</f>
        <v>304220</v>
      </c>
      <c r="C677" s="5">
        <f t="shared" si="9"/>
        <v>-303547</v>
      </c>
      <c r="D677" s="6"/>
    </row>
    <row r="678" spans="1:4" x14ac:dyDescent="0.2">
      <c r="A678">
        <v>674</v>
      </c>
      <c r="B678" s="14">
        <f>'EstExp 11-17'!C55</f>
        <v>840720</v>
      </c>
      <c r="C678" s="5">
        <f t="shared" si="9"/>
        <v>-840046</v>
      </c>
      <c r="D678" s="6"/>
    </row>
    <row r="679" spans="1:4" x14ac:dyDescent="0.2">
      <c r="A679">
        <v>675</v>
      </c>
      <c r="B679" s="14">
        <f>'EstExp 11-17'!C56</f>
        <v>0</v>
      </c>
      <c r="C679" s="5">
        <f t="shared" si="9"/>
        <v>675</v>
      </c>
      <c r="D679" s="6"/>
    </row>
    <row r="680" spans="1:4" x14ac:dyDescent="0.2">
      <c r="A680">
        <v>676</v>
      </c>
      <c r="B680" s="14">
        <f>'EstExp 11-17'!C57</f>
        <v>840720</v>
      </c>
      <c r="C680" s="5">
        <f t="shared" si="9"/>
        <v>-840044</v>
      </c>
      <c r="D680" s="6"/>
    </row>
    <row r="681" spans="1:4" x14ac:dyDescent="0.2">
      <c r="A681">
        <v>677</v>
      </c>
      <c r="B681" s="14">
        <f>'EstExp 11-17'!C59</f>
        <v>116560</v>
      </c>
      <c r="C681" s="5">
        <f t="shared" si="9"/>
        <v>-115883</v>
      </c>
      <c r="D681" s="6"/>
    </row>
    <row r="682" spans="1:4" x14ac:dyDescent="0.2">
      <c r="A682">
        <v>678</v>
      </c>
      <c r="B682" s="14">
        <f>'EstExp 11-17'!C60</f>
        <v>0</v>
      </c>
      <c r="C682" s="5">
        <f t="shared" si="9"/>
        <v>678</v>
      </c>
      <c r="D682" s="6"/>
    </row>
    <row r="683" spans="1:4" x14ac:dyDescent="0.2">
      <c r="A683">
        <v>679</v>
      </c>
      <c r="B683" s="14">
        <f>'EstExp 11-17'!C61</f>
        <v>345000</v>
      </c>
      <c r="C683" s="5">
        <f t="shared" si="9"/>
        <v>-344321</v>
      </c>
      <c r="D683" s="6"/>
    </row>
    <row r="684" spans="1:4" x14ac:dyDescent="0.2">
      <c r="A684">
        <v>680</v>
      </c>
      <c r="B684" s="14">
        <f>'EstExp 11-17'!C62</f>
        <v>0</v>
      </c>
      <c r="C684" s="5">
        <f t="shared" si="9"/>
        <v>680</v>
      </c>
      <c r="D684" s="6"/>
    </row>
    <row r="685" spans="1:4" x14ac:dyDescent="0.2">
      <c r="A685">
        <v>681</v>
      </c>
      <c r="B685" s="14">
        <f>'EstExp 11-17'!C63</f>
        <v>95000</v>
      </c>
      <c r="C685" s="5">
        <f t="shared" si="9"/>
        <v>-94319</v>
      </c>
      <c r="D685" s="6"/>
    </row>
    <row r="686" spans="1:4" x14ac:dyDescent="0.2">
      <c r="A686">
        <v>682</v>
      </c>
      <c r="B686" s="14">
        <f>'EstExp 11-17'!C64</f>
        <v>0</v>
      </c>
      <c r="C686" s="5">
        <f t="shared" si="9"/>
        <v>682</v>
      </c>
      <c r="D686" s="6"/>
    </row>
    <row r="687" spans="1:4" x14ac:dyDescent="0.2">
      <c r="A687" s="3">
        <v>683</v>
      </c>
      <c r="C687" s="5">
        <f t="shared" si="9"/>
        <v>683</v>
      </c>
      <c r="D687" s="7"/>
    </row>
    <row r="688" spans="1:4" x14ac:dyDescent="0.2">
      <c r="A688">
        <v>684</v>
      </c>
      <c r="B688" s="14">
        <f>'EstExp 11-17'!C65</f>
        <v>556560</v>
      </c>
      <c r="C688" s="5">
        <f t="shared" si="9"/>
        <v>-555876</v>
      </c>
      <c r="D688" s="6"/>
    </row>
    <row r="689" spans="1:4" x14ac:dyDescent="0.2">
      <c r="A689">
        <v>685</v>
      </c>
      <c r="B689" s="14">
        <f>'EstExp 11-17'!C67</f>
        <v>0</v>
      </c>
      <c r="C689" s="5">
        <f t="shared" si="9"/>
        <v>685</v>
      </c>
      <c r="D689" s="6"/>
    </row>
    <row r="690" spans="1:4" x14ac:dyDescent="0.2">
      <c r="A690">
        <v>686</v>
      </c>
      <c r="B690" s="14">
        <f>'EstExp 11-17'!C68</f>
        <v>0</v>
      </c>
      <c r="C690" s="5">
        <f t="shared" si="9"/>
        <v>686</v>
      </c>
      <c r="D690" s="6"/>
    </row>
    <row r="691" spans="1:4" x14ac:dyDescent="0.2">
      <c r="A691">
        <v>687</v>
      </c>
      <c r="B691" s="14">
        <f>'EstExp 11-17'!C69</f>
        <v>0</v>
      </c>
      <c r="C691" s="5">
        <f t="shared" si="9"/>
        <v>687</v>
      </c>
      <c r="D691" s="6"/>
    </row>
    <row r="692" spans="1:4" x14ac:dyDescent="0.2">
      <c r="A692">
        <v>688</v>
      </c>
      <c r="B692" s="14">
        <f>'EstExp 11-17'!C70</f>
        <v>0</v>
      </c>
      <c r="C692" s="5">
        <f t="shared" si="9"/>
        <v>688</v>
      </c>
      <c r="D692" s="6"/>
    </row>
    <row r="693" spans="1:4" x14ac:dyDescent="0.2">
      <c r="A693" s="3">
        <v>689</v>
      </c>
      <c r="C693" s="5">
        <f t="shared" si="9"/>
        <v>689</v>
      </c>
      <c r="D693" s="7"/>
    </row>
    <row r="694" spans="1:4" x14ac:dyDescent="0.2">
      <c r="A694">
        <v>690</v>
      </c>
      <c r="B694" s="14">
        <f>'EstExp 11-17'!C71</f>
        <v>0</v>
      </c>
      <c r="C694" s="5">
        <f t="shared" si="9"/>
        <v>690</v>
      </c>
      <c r="D694" s="6"/>
    </row>
    <row r="695" spans="1:4" x14ac:dyDescent="0.2">
      <c r="A695" s="3">
        <v>691</v>
      </c>
      <c r="C695" s="5">
        <f t="shared" si="9"/>
        <v>691</v>
      </c>
      <c r="D695" s="7"/>
    </row>
    <row r="696" spans="1:4" x14ac:dyDescent="0.2">
      <c r="A696">
        <v>692</v>
      </c>
      <c r="B696" s="14">
        <f>'EstExp 11-17'!C72</f>
        <v>0</v>
      </c>
      <c r="C696" s="5">
        <f t="shared" si="9"/>
        <v>692</v>
      </c>
      <c r="D696" s="6"/>
    </row>
    <row r="697" spans="1:4" x14ac:dyDescent="0.2">
      <c r="A697">
        <v>693</v>
      </c>
      <c r="B697" s="14">
        <f>'EstExp 11-17'!C73</f>
        <v>0</v>
      </c>
      <c r="C697" s="5">
        <f t="shared" si="9"/>
        <v>693</v>
      </c>
      <c r="D697" s="6"/>
    </row>
    <row r="698" spans="1:4" x14ac:dyDescent="0.2">
      <c r="A698">
        <v>694</v>
      </c>
      <c r="B698" s="14">
        <f>'EstExp 11-17'!C74</f>
        <v>4302149</v>
      </c>
      <c r="C698" s="5">
        <f t="shared" si="9"/>
        <v>-4301455</v>
      </c>
      <c r="D698" s="6"/>
    </row>
    <row r="699" spans="1:4" x14ac:dyDescent="0.2">
      <c r="A699">
        <v>695</v>
      </c>
      <c r="B699" s="14">
        <f>'EstExp 11-17'!C75</f>
        <v>0</v>
      </c>
      <c r="C699" s="5">
        <f t="shared" si="9"/>
        <v>695</v>
      </c>
      <c r="D699" s="6"/>
    </row>
    <row r="700" spans="1:4" x14ac:dyDescent="0.2">
      <c r="A700">
        <v>696</v>
      </c>
      <c r="B700" s="14">
        <f>'EstExp 11-17'!C114</f>
        <v>15740145</v>
      </c>
      <c r="C700" s="5">
        <f t="shared" si="9"/>
        <v>-15739449</v>
      </c>
      <c r="D700" s="6"/>
    </row>
    <row r="701" spans="1:4" x14ac:dyDescent="0.2">
      <c r="A701" s="3">
        <v>697</v>
      </c>
      <c r="C701" s="5">
        <f t="shared" si="9"/>
        <v>697</v>
      </c>
      <c r="D701" s="7"/>
    </row>
    <row r="702" spans="1:4" x14ac:dyDescent="0.2">
      <c r="A702" s="3">
        <v>698</v>
      </c>
      <c r="C702" s="5">
        <f t="shared" si="9"/>
        <v>698</v>
      </c>
      <c r="D702" s="7"/>
    </row>
    <row r="703" spans="1:4" x14ac:dyDescent="0.2">
      <c r="A703" s="3">
        <v>699</v>
      </c>
      <c r="C703" s="5">
        <f t="shared" si="9"/>
        <v>699</v>
      </c>
      <c r="D703" s="7"/>
    </row>
    <row r="704" spans="1:4" x14ac:dyDescent="0.2">
      <c r="A704" s="3">
        <v>700</v>
      </c>
      <c r="C704" s="5">
        <f t="shared" si="9"/>
        <v>700</v>
      </c>
      <c r="D704" s="7"/>
    </row>
    <row r="705" spans="1:4" x14ac:dyDescent="0.2">
      <c r="A705" s="3">
        <v>701</v>
      </c>
      <c r="C705" s="5">
        <f t="shared" si="9"/>
        <v>701</v>
      </c>
      <c r="D705" s="7"/>
    </row>
    <row r="706" spans="1:4" x14ac:dyDescent="0.2">
      <c r="A706">
        <v>702</v>
      </c>
      <c r="B706" s="14">
        <f>'EstExp 11-17'!D5</f>
        <v>1370000</v>
      </c>
      <c r="C706" s="5">
        <f t="shared" si="9"/>
        <v>-1369298</v>
      </c>
      <c r="D706" s="6"/>
    </row>
    <row r="707" spans="1:4" x14ac:dyDescent="0.2">
      <c r="A707">
        <v>703</v>
      </c>
      <c r="B707" s="14">
        <f>'EstExp 11-17'!D16</f>
        <v>18630</v>
      </c>
      <c r="C707" s="5">
        <f t="shared" si="9"/>
        <v>-17927</v>
      </c>
      <c r="D707" s="6"/>
    </row>
    <row r="708" spans="1:4" x14ac:dyDescent="0.2">
      <c r="A708" s="3">
        <v>704</v>
      </c>
      <c r="C708" s="5">
        <f t="shared" si="9"/>
        <v>704</v>
      </c>
      <c r="D708" s="7"/>
    </row>
    <row r="709" spans="1:4" x14ac:dyDescent="0.2">
      <c r="A709" s="3">
        <v>705</v>
      </c>
      <c r="C709" s="5">
        <f t="shared" si="9"/>
        <v>705</v>
      </c>
      <c r="D709" s="7"/>
    </row>
    <row r="710" spans="1:4" x14ac:dyDescent="0.2">
      <c r="A710" s="3">
        <v>706</v>
      </c>
      <c r="C710" s="5">
        <f t="shared" si="9"/>
        <v>706</v>
      </c>
      <c r="D710" s="7"/>
    </row>
    <row r="711" spans="1:4" x14ac:dyDescent="0.2">
      <c r="A711" s="3">
        <v>707</v>
      </c>
      <c r="C711" s="5">
        <f t="shared" ref="C711:C774" si="10">A711-B711</f>
        <v>707</v>
      </c>
      <c r="D711" s="7"/>
    </row>
    <row r="712" spans="1:4" x14ac:dyDescent="0.2">
      <c r="A712" s="3">
        <v>708</v>
      </c>
      <c r="C712" s="5">
        <f t="shared" si="10"/>
        <v>708</v>
      </c>
      <c r="D712" s="7"/>
    </row>
    <row r="713" spans="1:4" x14ac:dyDescent="0.2">
      <c r="A713">
        <v>709</v>
      </c>
      <c r="B713" s="14">
        <f>'EstExp 11-17'!D18</f>
        <v>0</v>
      </c>
      <c r="C713" s="5">
        <f t="shared" si="10"/>
        <v>709</v>
      </c>
      <c r="D713" s="6"/>
    </row>
    <row r="714" spans="1:4" x14ac:dyDescent="0.2">
      <c r="A714" s="3">
        <v>710</v>
      </c>
      <c r="C714" s="5">
        <f t="shared" si="10"/>
        <v>710</v>
      </c>
      <c r="D714" s="7"/>
    </row>
    <row r="715" spans="1:4" x14ac:dyDescent="0.2">
      <c r="A715" s="3">
        <v>711</v>
      </c>
      <c r="C715" s="5">
        <f t="shared" si="10"/>
        <v>711</v>
      </c>
      <c r="D715" s="7"/>
    </row>
    <row r="716" spans="1:4" x14ac:dyDescent="0.2">
      <c r="A716" s="3">
        <v>712</v>
      </c>
      <c r="C716" s="5">
        <f t="shared" si="10"/>
        <v>712</v>
      </c>
      <c r="D716" s="7"/>
    </row>
    <row r="717" spans="1:4" x14ac:dyDescent="0.2">
      <c r="A717">
        <v>713</v>
      </c>
      <c r="B717" s="14">
        <f>'EstExp 11-17'!D12</f>
        <v>0</v>
      </c>
      <c r="C717" s="5">
        <f t="shared" si="10"/>
        <v>713</v>
      </c>
      <c r="D717" s="6"/>
    </row>
    <row r="718" spans="1:4" x14ac:dyDescent="0.2">
      <c r="A718">
        <v>714</v>
      </c>
      <c r="B718" s="14">
        <f>'EstExp 11-17'!D13</f>
        <v>0</v>
      </c>
      <c r="C718" s="5">
        <f t="shared" si="10"/>
        <v>714</v>
      </c>
      <c r="D718" s="6"/>
    </row>
    <row r="719" spans="1:4" x14ac:dyDescent="0.2">
      <c r="A719">
        <v>715</v>
      </c>
      <c r="B719" s="14">
        <f>'EstExp 11-17'!D14</f>
        <v>1000</v>
      </c>
      <c r="C719" s="5">
        <f t="shared" si="10"/>
        <v>-285</v>
      </c>
      <c r="D719" s="6"/>
    </row>
    <row r="720" spans="1:4" x14ac:dyDescent="0.2">
      <c r="A720">
        <v>716</v>
      </c>
      <c r="B720" s="14">
        <f>'EstExp 11-17'!D15</f>
        <v>1000</v>
      </c>
      <c r="C720" s="5">
        <f t="shared" si="10"/>
        <v>-284</v>
      </c>
      <c r="D720" s="6"/>
    </row>
    <row r="721" spans="1:4" x14ac:dyDescent="0.2">
      <c r="A721">
        <v>717</v>
      </c>
      <c r="B721" s="14">
        <f>'EstExp 11-17'!D33</f>
        <v>1672142</v>
      </c>
      <c r="C721" s="5">
        <f t="shared" si="10"/>
        <v>-1671425</v>
      </c>
      <c r="D721" s="6"/>
    </row>
    <row r="722" spans="1:4" x14ac:dyDescent="0.2">
      <c r="A722">
        <v>718</v>
      </c>
      <c r="B722" s="14">
        <f>'EstExp 11-17'!D36</f>
        <v>108000</v>
      </c>
      <c r="C722" s="5">
        <f t="shared" si="10"/>
        <v>-107282</v>
      </c>
      <c r="D722" s="6"/>
    </row>
    <row r="723" spans="1:4" x14ac:dyDescent="0.2">
      <c r="A723">
        <v>719</v>
      </c>
      <c r="B723" s="14">
        <f>'EstExp 11-17'!D37</f>
        <v>75213</v>
      </c>
      <c r="C723" s="5">
        <f t="shared" si="10"/>
        <v>-74494</v>
      </c>
      <c r="D723" s="6"/>
    </row>
    <row r="724" spans="1:4" x14ac:dyDescent="0.2">
      <c r="A724">
        <v>720</v>
      </c>
      <c r="B724" s="14">
        <f>'EstExp 11-17'!D38</f>
        <v>47500</v>
      </c>
      <c r="C724" s="5">
        <f t="shared" si="10"/>
        <v>-46780</v>
      </c>
      <c r="D724" s="6"/>
    </row>
    <row r="725" spans="1:4" x14ac:dyDescent="0.2">
      <c r="A725">
        <v>721</v>
      </c>
      <c r="B725" s="14">
        <f>'EstExp 11-17'!D39</f>
        <v>20956</v>
      </c>
      <c r="C725" s="5">
        <f t="shared" si="10"/>
        <v>-20235</v>
      </c>
      <c r="D725" s="6"/>
    </row>
    <row r="726" spans="1:4" x14ac:dyDescent="0.2">
      <c r="A726">
        <v>722</v>
      </c>
      <c r="B726" s="14">
        <f>'EstExp 11-17'!D40</f>
        <v>87500</v>
      </c>
      <c r="C726" s="5">
        <f t="shared" si="10"/>
        <v>-86778</v>
      </c>
      <c r="D726" s="6"/>
    </row>
    <row r="727" spans="1:4" x14ac:dyDescent="0.2">
      <c r="A727">
        <v>723</v>
      </c>
      <c r="B727" s="14">
        <f>'EstExp 11-17'!D41</f>
        <v>12700</v>
      </c>
      <c r="C727" s="5">
        <f t="shared" si="10"/>
        <v>-11977</v>
      </c>
      <c r="D727" s="6"/>
    </row>
    <row r="728" spans="1:4" x14ac:dyDescent="0.2">
      <c r="A728">
        <v>724</v>
      </c>
      <c r="B728" s="14">
        <f>'EstExp 11-17'!D42</f>
        <v>351869</v>
      </c>
      <c r="C728" s="5">
        <f t="shared" si="10"/>
        <v>-351145</v>
      </c>
      <c r="D728" s="6"/>
    </row>
    <row r="729" spans="1:4" x14ac:dyDescent="0.2">
      <c r="A729">
        <v>725</v>
      </c>
      <c r="B729" s="14">
        <f>'EstExp 11-17'!D44</f>
        <v>113000</v>
      </c>
      <c r="C729" s="5">
        <f t="shared" si="10"/>
        <v>-112275</v>
      </c>
      <c r="D729" s="6"/>
    </row>
    <row r="730" spans="1:4" x14ac:dyDescent="0.2">
      <c r="A730">
        <v>726</v>
      </c>
      <c r="B730" s="14">
        <f>'EstExp 11-17'!D45</f>
        <v>43500</v>
      </c>
      <c r="C730" s="5">
        <f t="shared" si="10"/>
        <v>-42774</v>
      </c>
      <c r="D730" s="6"/>
    </row>
    <row r="731" spans="1:4" x14ac:dyDescent="0.2">
      <c r="A731">
        <v>727</v>
      </c>
      <c r="B731" s="14">
        <f>'EstExp 11-17'!D46</f>
        <v>0</v>
      </c>
      <c r="C731" s="5">
        <f t="shared" si="10"/>
        <v>727</v>
      </c>
      <c r="D731" s="6"/>
    </row>
    <row r="732" spans="1:4" x14ac:dyDescent="0.2">
      <c r="A732">
        <v>728</v>
      </c>
      <c r="B732" s="14">
        <f>'EstExp 11-17'!D47</f>
        <v>156500</v>
      </c>
      <c r="C732" s="5">
        <f t="shared" si="10"/>
        <v>-155772</v>
      </c>
      <c r="D732" s="6"/>
    </row>
    <row r="733" spans="1:4" x14ac:dyDescent="0.2">
      <c r="A733">
        <v>729</v>
      </c>
      <c r="B733" s="14">
        <f>'EstExp 11-17'!D49</f>
        <v>70000</v>
      </c>
      <c r="C733" s="5">
        <f t="shared" si="10"/>
        <v>-69271</v>
      </c>
      <c r="D733" s="6"/>
    </row>
    <row r="734" spans="1:4" x14ac:dyDescent="0.2">
      <c r="A734">
        <v>730</v>
      </c>
      <c r="B734" s="14">
        <f>'EstExp 11-17'!D50</f>
        <v>83520</v>
      </c>
      <c r="C734" s="5">
        <f t="shared" si="10"/>
        <v>-82790</v>
      </c>
      <c r="D734" s="6"/>
    </row>
    <row r="735" spans="1:4" x14ac:dyDescent="0.2">
      <c r="A735">
        <v>731</v>
      </c>
      <c r="B735" s="14">
        <f>'EstExp 11-17'!D53</f>
        <v>153520</v>
      </c>
      <c r="C735" s="5">
        <f t="shared" si="10"/>
        <v>-152789</v>
      </c>
      <c r="D735" s="6"/>
    </row>
    <row r="736" spans="1:4" x14ac:dyDescent="0.2">
      <c r="A736">
        <v>732</v>
      </c>
      <c r="B736" s="14">
        <f>'EstExp 11-17'!D55</f>
        <v>190000</v>
      </c>
      <c r="C736" s="5">
        <f t="shared" si="10"/>
        <v>-189268</v>
      </c>
      <c r="D736" s="6"/>
    </row>
    <row r="737" spans="1:4" x14ac:dyDescent="0.2">
      <c r="A737">
        <v>733</v>
      </c>
      <c r="B737" s="14">
        <f>'EstExp 11-17'!D56</f>
        <v>0</v>
      </c>
      <c r="C737" s="5">
        <f t="shared" si="10"/>
        <v>733</v>
      </c>
      <c r="D737" s="6"/>
    </row>
    <row r="738" spans="1:4" x14ac:dyDescent="0.2">
      <c r="A738">
        <v>734</v>
      </c>
      <c r="B738" s="14">
        <f>'EstExp 11-17'!D57</f>
        <v>190000</v>
      </c>
      <c r="C738" s="5">
        <f t="shared" si="10"/>
        <v>-189266</v>
      </c>
      <c r="D738" s="6"/>
    </row>
    <row r="739" spans="1:4" x14ac:dyDescent="0.2">
      <c r="A739">
        <v>735</v>
      </c>
      <c r="B739" s="14">
        <f>'EstExp 11-17'!D59</f>
        <v>31500</v>
      </c>
      <c r="C739" s="5">
        <f t="shared" si="10"/>
        <v>-30765</v>
      </c>
      <c r="D739" s="6"/>
    </row>
    <row r="740" spans="1:4" x14ac:dyDescent="0.2">
      <c r="A740">
        <v>736</v>
      </c>
      <c r="B740" s="14">
        <f>'EstExp 11-17'!D60</f>
        <v>0</v>
      </c>
      <c r="C740" s="5">
        <f t="shared" si="10"/>
        <v>736</v>
      </c>
      <c r="D740" s="6"/>
    </row>
    <row r="741" spans="1:4" x14ac:dyDescent="0.2">
      <c r="A741">
        <v>737</v>
      </c>
      <c r="B741" s="14">
        <f>'EstExp 11-17'!D61</f>
        <v>40000</v>
      </c>
      <c r="C741" s="5">
        <f t="shared" si="10"/>
        <v>-39263</v>
      </c>
      <c r="D741" s="6"/>
    </row>
    <row r="742" spans="1:4" x14ac:dyDescent="0.2">
      <c r="A742">
        <v>738</v>
      </c>
      <c r="B742" s="14">
        <f>'EstExp 11-17'!D62</f>
        <v>0</v>
      </c>
      <c r="C742" s="5">
        <f t="shared" si="10"/>
        <v>738</v>
      </c>
      <c r="D742" s="6"/>
    </row>
    <row r="743" spans="1:4" x14ac:dyDescent="0.2">
      <c r="A743">
        <v>739</v>
      </c>
      <c r="B743" s="14">
        <f>'EstExp 11-17'!D63</f>
        <v>1000</v>
      </c>
      <c r="C743" s="5">
        <f t="shared" si="10"/>
        <v>-261</v>
      </c>
      <c r="D743" s="6"/>
    </row>
    <row r="744" spans="1:4" x14ac:dyDescent="0.2">
      <c r="A744">
        <v>740</v>
      </c>
      <c r="B744" s="14">
        <f>'EstExp 11-17'!D64</f>
        <v>0</v>
      </c>
      <c r="C744" s="5">
        <f t="shared" si="10"/>
        <v>740</v>
      </c>
      <c r="D744" s="6"/>
    </row>
    <row r="745" spans="1:4" x14ac:dyDescent="0.2">
      <c r="A745" s="3">
        <v>741</v>
      </c>
      <c r="C745" s="5">
        <f t="shared" si="10"/>
        <v>741</v>
      </c>
      <c r="D745" s="7"/>
    </row>
    <row r="746" spans="1:4" x14ac:dyDescent="0.2">
      <c r="A746">
        <v>742</v>
      </c>
      <c r="B746" s="14">
        <f>'EstExp 11-17'!D65</f>
        <v>72500</v>
      </c>
      <c r="C746" s="5">
        <f t="shared" si="10"/>
        <v>-71758</v>
      </c>
      <c r="D746" s="6"/>
    </row>
    <row r="747" spans="1:4" x14ac:dyDescent="0.2">
      <c r="A747">
        <v>743</v>
      </c>
      <c r="B747" s="14">
        <f>'EstExp 11-17'!D67</f>
        <v>0</v>
      </c>
      <c r="C747" s="5">
        <f t="shared" si="10"/>
        <v>743</v>
      </c>
      <c r="D747" s="6"/>
    </row>
    <row r="748" spans="1:4" x14ac:dyDescent="0.2">
      <c r="A748">
        <v>744</v>
      </c>
      <c r="B748" s="14">
        <f>'EstExp 11-17'!D68</f>
        <v>0</v>
      </c>
      <c r="C748" s="5">
        <f t="shared" si="10"/>
        <v>744</v>
      </c>
      <c r="D748" s="6"/>
    </row>
    <row r="749" spans="1:4" x14ac:dyDescent="0.2">
      <c r="A749">
        <v>745</v>
      </c>
      <c r="B749" s="14">
        <f>'EstExp 11-17'!D69</f>
        <v>0</v>
      </c>
      <c r="C749" s="5">
        <f t="shared" si="10"/>
        <v>745</v>
      </c>
      <c r="D749" s="6"/>
    </row>
    <row r="750" spans="1:4" x14ac:dyDescent="0.2">
      <c r="A750">
        <v>746</v>
      </c>
      <c r="B750" s="14">
        <f>'EstExp 11-17'!D70</f>
        <v>0</v>
      </c>
      <c r="C750" s="5">
        <f t="shared" si="10"/>
        <v>746</v>
      </c>
      <c r="D750" s="6"/>
    </row>
    <row r="751" spans="1:4" x14ac:dyDescent="0.2">
      <c r="A751" s="3">
        <v>747</v>
      </c>
      <c r="C751" s="5">
        <f t="shared" si="10"/>
        <v>747</v>
      </c>
      <c r="D751" s="7"/>
    </row>
    <row r="752" spans="1:4" x14ac:dyDescent="0.2">
      <c r="A752">
        <v>748</v>
      </c>
      <c r="B752" s="14">
        <f>'EstExp 11-17'!D71</f>
        <v>0</v>
      </c>
      <c r="C752" s="5">
        <f t="shared" si="10"/>
        <v>748</v>
      </c>
      <c r="D752" s="6"/>
    </row>
    <row r="753" spans="1:4" x14ac:dyDescent="0.2">
      <c r="A753" s="3">
        <v>749</v>
      </c>
      <c r="C753" s="5">
        <f t="shared" si="10"/>
        <v>749</v>
      </c>
      <c r="D753" s="7"/>
    </row>
    <row r="754" spans="1:4" x14ac:dyDescent="0.2">
      <c r="A754">
        <v>750</v>
      </c>
      <c r="B754" s="14">
        <f>'EstExp 11-17'!D72</f>
        <v>0</v>
      </c>
      <c r="C754" s="5">
        <f t="shared" si="10"/>
        <v>750</v>
      </c>
      <c r="D754" s="6"/>
    </row>
    <row r="755" spans="1:4" x14ac:dyDescent="0.2">
      <c r="A755">
        <v>751</v>
      </c>
      <c r="B755" s="14">
        <f>'EstExp 11-17'!D73</f>
        <v>0</v>
      </c>
      <c r="C755" s="5">
        <f t="shared" si="10"/>
        <v>751</v>
      </c>
      <c r="D755" s="6"/>
    </row>
    <row r="756" spans="1:4" x14ac:dyDescent="0.2">
      <c r="A756">
        <v>752</v>
      </c>
      <c r="B756" s="14">
        <f>'EstExp 11-17'!D74</f>
        <v>924389</v>
      </c>
      <c r="C756" s="5">
        <f t="shared" si="10"/>
        <v>-923637</v>
      </c>
      <c r="D756" s="6"/>
    </row>
    <row r="757" spans="1:4" x14ac:dyDescent="0.2">
      <c r="A757">
        <v>753</v>
      </c>
      <c r="B757" s="14">
        <f>'EstExp 11-17'!D75</f>
        <v>0</v>
      </c>
      <c r="C757" s="5">
        <f t="shared" si="10"/>
        <v>753</v>
      </c>
      <c r="D757" s="6"/>
    </row>
    <row r="758" spans="1:4" x14ac:dyDescent="0.2">
      <c r="A758">
        <v>754</v>
      </c>
      <c r="B758" s="14">
        <f>'EstExp 11-17'!D114</f>
        <v>2596531</v>
      </c>
      <c r="C758" s="5">
        <f t="shared" si="10"/>
        <v>-2595777</v>
      </c>
      <c r="D758" s="6"/>
    </row>
    <row r="759" spans="1:4" x14ac:dyDescent="0.2">
      <c r="A759" s="3">
        <v>755</v>
      </c>
      <c r="C759" s="5">
        <f t="shared" si="10"/>
        <v>755</v>
      </c>
      <c r="D759" s="7"/>
    </row>
    <row r="760" spans="1:4" x14ac:dyDescent="0.2">
      <c r="A760" s="3">
        <v>756</v>
      </c>
      <c r="C760" s="5">
        <f t="shared" si="10"/>
        <v>756</v>
      </c>
      <c r="D760" s="7"/>
    </row>
    <row r="761" spans="1:4" x14ac:dyDescent="0.2">
      <c r="A761" s="3">
        <v>757</v>
      </c>
      <c r="C761" s="5">
        <f t="shared" si="10"/>
        <v>757</v>
      </c>
      <c r="D761" s="7"/>
    </row>
    <row r="762" spans="1:4" x14ac:dyDescent="0.2">
      <c r="A762" s="3">
        <v>758</v>
      </c>
      <c r="C762" s="5">
        <f t="shared" si="10"/>
        <v>758</v>
      </c>
      <c r="D762" s="7"/>
    </row>
    <row r="763" spans="1:4" x14ac:dyDescent="0.2">
      <c r="A763" s="3">
        <v>759</v>
      </c>
      <c r="C763" s="5">
        <f t="shared" si="10"/>
        <v>759</v>
      </c>
      <c r="D763" s="7"/>
    </row>
    <row r="764" spans="1:4" x14ac:dyDescent="0.2">
      <c r="A764">
        <v>760</v>
      </c>
      <c r="B764" s="14">
        <f>'EstExp 11-17'!E5</f>
        <v>3500</v>
      </c>
      <c r="C764" s="5">
        <f t="shared" si="10"/>
        <v>-2740</v>
      </c>
      <c r="D764" s="6"/>
    </row>
    <row r="765" spans="1:4" x14ac:dyDescent="0.2">
      <c r="A765">
        <v>761</v>
      </c>
      <c r="B765" s="14">
        <f>'EstExp 11-17'!E16</f>
        <v>0</v>
      </c>
      <c r="C765" s="5">
        <f t="shared" si="10"/>
        <v>761</v>
      </c>
      <c r="D765" s="6"/>
    </row>
    <row r="766" spans="1:4" x14ac:dyDescent="0.2">
      <c r="A766" s="3">
        <v>762</v>
      </c>
      <c r="C766" s="5">
        <f t="shared" si="10"/>
        <v>762</v>
      </c>
      <c r="D766" s="7"/>
    </row>
    <row r="767" spans="1:4" x14ac:dyDescent="0.2">
      <c r="A767" s="3">
        <v>763</v>
      </c>
      <c r="C767" s="5">
        <f t="shared" si="10"/>
        <v>763</v>
      </c>
      <c r="D767" s="7"/>
    </row>
    <row r="768" spans="1:4" x14ac:dyDescent="0.2">
      <c r="A768" s="3">
        <v>764</v>
      </c>
      <c r="C768" s="5">
        <f t="shared" si="10"/>
        <v>764</v>
      </c>
      <c r="D768" s="7"/>
    </row>
    <row r="769" spans="1:4" x14ac:dyDescent="0.2">
      <c r="A769" s="3">
        <v>765</v>
      </c>
      <c r="C769" s="5">
        <f t="shared" si="10"/>
        <v>765</v>
      </c>
      <c r="D769" s="7"/>
    </row>
    <row r="770" spans="1:4" x14ac:dyDescent="0.2">
      <c r="A770" s="3">
        <v>766</v>
      </c>
      <c r="C770" s="5">
        <f t="shared" si="10"/>
        <v>766</v>
      </c>
      <c r="D770" s="7"/>
    </row>
    <row r="771" spans="1:4" x14ac:dyDescent="0.2">
      <c r="A771">
        <v>767</v>
      </c>
      <c r="B771" s="14">
        <f>'EstExp 11-17'!E18</f>
        <v>0</v>
      </c>
      <c r="C771" s="5">
        <f t="shared" si="10"/>
        <v>767</v>
      </c>
      <c r="D771" s="6"/>
    </row>
    <row r="772" spans="1:4" x14ac:dyDescent="0.2">
      <c r="A772" s="3">
        <v>768</v>
      </c>
      <c r="C772" s="5">
        <f t="shared" si="10"/>
        <v>768</v>
      </c>
      <c r="D772" s="7"/>
    </row>
    <row r="773" spans="1:4" x14ac:dyDescent="0.2">
      <c r="A773" s="3">
        <v>769</v>
      </c>
      <c r="C773" s="5">
        <f t="shared" si="10"/>
        <v>769</v>
      </c>
      <c r="D773" s="7"/>
    </row>
    <row r="774" spans="1:4" x14ac:dyDescent="0.2">
      <c r="A774" s="3">
        <v>770</v>
      </c>
      <c r="C774" s="5">
        <f t="shared" si="10"/>
        <v>770</v>
      </c>
      <c r="D774" s="7"/>
    </row>
    <row r="775" spans="1:4" x14ac:dyDescent="0.2">
      <c r="A775">
        <v>771</v>
      </c>
      <c r="B775" s="14">
        <f>'EstExp 11-17'!E12</f>
        <v>0</v>
      </c>
      <c r="C775" s="5">
        <f t="shared" ref="C775:C838" si="11">A775-B775</f>
        <v>771</v>
      </c>
      <c r="D775" s="6"/>
    </row>
    <row r="776" spans="1:4" x14ac:dyDescent="0.2">
      <c r="A776">
        <v>772</v>
      </c>
      <c r="B776" s="14">
        <f>'EstExp 11-17'!E13</f>
        <v>0</v>
      </c>
      <c r="C776" s="5">
        <f t="shared" si="11"/>
        <v>772</v>
      </c>
      <c r="D776" s="6"/>
    </row>
    <row r="777" spans="1:4" x14ac:dyDescent="0.2">
      <c r="A777">
        <v>773</v>
      </c>
      <c r="B777" s="14">
        <f>'EstExp 11-17'!E14</f>
        <v>10000</v>
      </c>
      <c r="C777" s="5">
        <f t="shared" si="11"/>
        <v>-9227</v>
      </c>
      <c r="D777" s="6"/>
    </row>
    <row r="778" spans="1:4" x14ac:dyDescent="0.2">
      <c r="A778">
        <v>774</v>
      </c>
      <c r="B778" s="14">
        <f>'EstExp 11-17'!E15</f>
        <v>0</v>
      </c>
      <c r="C778" s="5">
        <f t="shared" si="11"/>
        <v>774</v>
      </c>
      <c r="D778" s="6"/>
    </row>
    <row r="779" spans="1:4" x14ac:dyDescent="0.2">
      <c r="A779">
        <v>775</v>
      </c>
      <c r="B779" s="14">
        <f>'EstExp 11-17'!E33</f>
        <v>198500</v>
      </c>
      <c r="C779" s="5">
        <f t="shared" si="11"/>
        <v>-197725</v>
      </c>
      <c r="D779" s="6"/>
    </row>
    <row r="780" spans="1:4" x14ac:dyDescent="0.2">
      <c r="A780">
        <v>776</v>
      </c>
      <c r="B780" s="14">
        <f>'EstExp 11-17'!E36</f>
        <v>5000</v>
      </c>
      <c r="C780" s="5">
        <f t="shared" si="11"/>
        <v>-4224</v>
      </c>
      <c r="D780" s="6"/>
    </row>
    <row r="781" spans="1:4" x14ac:dyDescent="0.2">
      <c r="A781">
        <v>777</v>
      </c>
      <c r="B781" s="14">
        <f>'EstExp 11-17'!E37</f>
        <v>0</v>
      </c>
      <c r="C781" s="5">
        <f t="shared" si="11"/>
        <v>777</v>
      </c>
      <c r="D781" s="6"/>
    </row>
    <row r="782" spans="1:4" x14ac:dyDescent="0.2">
      <c r="A782">
        <v>778</v>
      </c>
      <c r="B782" s="14">
        <f>'EstExp 11-17'!E38</f>
        <v>7000</v>
      </c>
      <c r="C782" s="5">
        <f t="shared" si="11"/>
        <v>-6222</v>
      </c>
      <c r="D782" s="6"/>
    </row>
    <row r="783" spans="1:4" x14ac:dyDescent="0.2">
      <c r="A783">
        <v>779</v>
      </c>
      <c r="B783" s="14">
        <f>'EstExp 11-17'!E39</f>
        <v>90000</v>
      </c>
      <c r="C783" s="5">
        <f t="shared" si="11"/>
        <v>-89221</v>
      </c>
      <c r="D783" s="6"/>
    </row>
    <row r="784" spans="1:4" x14ac:dyDescent="0.2">
      <c r="A784">
        <v>780</v>
      </c>
      <c r="B784" s="14">
        <f>'EstExp 11-17'!E40</f>
        <v>0</v>
      </c>
      <c r="C784" s="5">
        <f t="shared" si="11"/>
        <v>780</v>
      </c>
      <c r="D784" s="6"/>
    </row>
    <row r="785" spans="1:4" x14ac:dyDescent="0.2">
      <c r="A785">
        <v>781</v>
      </c>
      <c r="B785" s="14">
        <f>'EstExp 11-17'!E41</f>
        <v>7000</v>
      </c>
      <c r="C785" s="5">
        <f t="shared" si="11"/>
        <v>-6219</v>
      </c>
      <c r="D785" s="6"/>
    </row>
    <row r="786" spans="1:4" x14ac:dyDescent="0.2">
      <c r="A786">
        <v>782</v>
      </c>
      <c r="B786" s="14">
        <f>'EstExp 11-17'!E42</f>
        <v>109000</v>
      </c>
      <c r="C786" s="5">
        <f t="shared" si="11"/>
        <v>-108218</v>
      </c>
      <c r="D786" s="6"/>
    </row>
    <row r="787" spans="1:4" x14ac:dyDescent="0.2">
      <c r="A787">
        <v>783</v>
      </c>
      <c r="B787" s="14">
        <f>'EstExp 11-17'!E44</f>
        <v>101500</v>
      </c>
      <c r="C787" s="5">
        <f t="shared" si="11"/>
        <v>-100717</v>
      </c>
      <c r="D787" s="6"/>
    </row>
    <row r="788" spans="1:4" x14ac:dyDescent="0.2">
      <c r="A788">
        <v>784</v>
      </c>
      <c r="B788" s="14">
        <f>'EstExp 11-17'!E45</f>
        <v>10000</v>
      </c>
      <c r="C788" s="5">
        <f t="shared" si="11"/>
        <v>-9216</v>
      </c>
      <c r="D788" s="6"/>
    </row>
    <row r="789" spans="1:4" x14ac:dyDescent="0.2">
      <c r="A789">
        <v>785</v>
      </c>
      <c r="B789" s="14">
        <f>'EstExp 11-17'!E46</f>
        <v>5000</v>
      </c>
      <c r="C789" s="5">
        <f t="shared" si="11"/>
        <v>-4215</v>
      </c>
      <c r="D789" s="6"/>
    </row>
    <row r="790" spans="1:4" x14ac:dyDescent="0.2">
      <c r="A790">
        <v>786</v>
      </c>
      <c r="B790" s="14">
        <f>'EstExp 11-17'!E47</f>
        <v>116500</v>
      </c>
      <c r="C790" s="5">
        <f t="shared" si="11"/>
        <v>-115714</v>
      </c>
      <c r="D790" s="6"/>
    </row>
    <row r="791" spans="1:4" x14ac:dyDescent="0.2">
      <c r="A791">
        <v>787</v>
      </c>
      <c r="B791" s="14">
        <f>'EstExp 11-17'!E49</f>
        <v>263000</v>
      </c>
      <c r="C791" s="5">
        <f t="shared" si="11"/>
        <v>-262213</v>
      </c>
      <c r="D791" s="6"/>
    </row>
    <row r="792" spans="1:4" x14ac:dyDescent="0.2">
      <c r="A792">
        <v>788</v>
      </c>
      <c r="B792" s="14">
        <f>'EstExp 11-17'!E50</f>
        <v>3000</v>
      </c>
      <c r="C792" s="5">
        <f t="shared" si="11"/>
        <v>-2212</v>
      </c>
      <c r="D792" s="6"/>
    </row>
    <row r="793" spans="1:4" x14ac:dyDescent="0.2">
      <c r="A793">
        <v>789</v>
      </c>
      <c r="B793" s="14">
        <f>'EstExp 11-17'!E53</f>
        <v>401000</v>
      </c>
      <c r="C793" s="5">
        <f t="shared" si="11"/>
        <v>-400211</v>
      </c>
      <c r="D793" s="6"/>
    </row>
    <row r="794" spans="1:4" x14ac:dyDescent="0.2">
      <c r="A794">
        <v>790</v>
      </c>
      <c r="B794" s="14">
        <f>'EstExp 11-17'!E55</f>
        <v>0</v>
      </c>
      <c r="C794" s="5">
        <f t="shared" si="11"/>
        <v>790</v>
      </c>
      <c r="D794" s="6"/>
    </row>
    <row r="795" spans="1:4" x14ac:dyDescent="0.2">
      <c r="A795">
        <v>791</v>
      </c>
      <c r="B795" s="14">
        <f>'EstExp 11-17'!E56</f>
        <v>0</v>
      </c>
      <c r="C795" s="5">
        <f t="shared" si="11"/>
        <v>791</v>
      </c>
      <c r="D795" s="6"/>
    </row>
    <row r="796" spans="1:4" x14ac:dyDescent="0.2">
      <c r="A796">
        <v>792</v>
      </c>
      <c r="B796" s="14">
        <f>'EstExp 11-17'!E57</f>
        <v>0</v>
      </c>
      <c r="C796" s="5">
        <f t="shared" si="11"/>
        <v>792</v>
      </c>
      <c r="D796" s="6"/>
    </row>
    <row r="797" spans="1:4" x14ac:dyDescent="0.2">
      <c r="A797">
        <v>793</v>
      </c>
      <c r="B797" s="14">
        <f>'EstExp 11-17'!E59</f>
        <v>10000</v>
      </c>
      <c r="C797" s="5">
        <f t="shared" si="11"/>
        <v>-9207</v>
      </c>
      <c r="D797" s="6"/>
    </row>
    <row r="798" spans="1:4" x14ac:dyDescent="0.2">
      <c r="A798">
        <v>794</v>
      </c>
      <c r="B798" s="14">
        <f>'EstExp 11-17'!E60</f>
        <v>0</v>
      </c>
      <c r="C798" s="5">
        <f t="shared" si="11"/>
        <v>794</v>
      </c>
      <c r="D798" s="6"/>
    </row>
    <row r="799" spans="1:4" x14ac:dyDescent="0.2">
      <c r="A799">
        <v>795</v>
      </c>
      <c r="B799" s="14">
        <f>'EstExp 11-17'!E61</f>
        <v>25000</v>
      </c>
      <c r="C799" s="5">
        <f t="shared" si="11"/>
        <v>-24205</v>
      </c>
      <c r="D799" s="6"/>
    </row>
    <row r="800" spans="1:4" x14ac:dyDescent="0.2">
      <c r="A800">
        <v>796</v>
      </c>
      <c r="B800" s="14">
        <f>'EstExp 11-17'!E62</f>
        <v>0</v>
      </c>
      <c r="C800" s="5">
        <f t="shared" si="11"/>
        <v>796</v>
      </c>
      <c r="D800" s="6"/>
    </row>
    <row r="801" spans="1:4" x14ac:dyDescent="0.2">
      <c r="A801">
        <v>797</v>
      </c>
      <c r="B801" s="14">
        <f>'EstExp 11-17'!E63</f>
        <v>4000</v>
      </c>
      <c r="C801" s="5">
        <f t="shared" si="11"/>
        <v>-3203</v>
      </c>
      <c r="D801" s="6"/>
    </row>
    <row r="802" spans="1:4" x14ac:dyDescent="0.2">
      <c r="A802">
        <v>798</v>
      </c>
      <c r="B802" s="14">
        <f>'EstExp 11-17'!E64</f>
        <v>15000</v>
      </c>
      <c r="C802" s="5">
        <f t="shared" si="11"/>
        <v>-14202</v>
      </c>
      <c r="D802" s="6"/>
    </row>
    <row r="803" spans="1:4" x14ac:dyDescent="0.2">
      <c r="A803" s="3">
        <v>799</v>
      </c>
      <c r="C803" s="5">
        <f t="shared" si="11"/>
        <v>799</v>
      </c>
      <c r="D803" s="7"/>
    </row>
    <row r="804" spans="1:4" x14ac:dyDescent="0.2">
      <c r="A804">
        <v>800</v>
      </c>
      <c r="B804" s="14">
        <f>'EstExp 11-17'!E65</f>
        <v>54000</v>
      </c>
      <c r="C804" s="5">
        <f t="shared" si="11"/>
        <v>-53200</v>
      </c>
      <c r="D804" s="6"/>
    </row>
    <row r="805" spans="1:4" x14ac:dyDescent="0.2">
      <c r="A805">
        <v>801</v>
      </c>
      <c r="B805" s="14">
        <f>'EstExp 11-17'!E67</f>
        <v>53000</v>
      </c>
      <c r="C805" s="5">
        <f t="shared" si="11"/>
        <v>-52199</v>
      </c>
      <c r="D805" s="6"/>
    </row>
    <row r="806" spans="1:4" x14ac:dyDescent="0.2">
      <c r="A806">
        <v>802</v>
      </c>
      <c r="B806" s="14">
        <f>'EstExp 11-17'!E68</f>
        <v>0</v>
      </c>
      <c r="C806" s="5">
        <f t="shared" si="11"/>
        <v>802</v>
      </c>
      <c r="D806" s="6"/>
    </row>
    <row r="807" spans="1:4" x14ac:dyDescent="0.2">
      <c r="A807">
        <v>803</v>
      </c>
      <c r="B807" s="14">
        <f>'EstExp 11-17'!E69</f>
        <v>0</v>
      </c>
      <c r="C807" s="5">
        <f t="shared" si="11"/>
        <v>803</v>
      </c>
      <c r="D807" s="6"/>
    </row>
    <row r="808" spans="1:4" x14ac:dyDescent="0.2">
      <c r="A808">
        <v>804</v>
      </c>
      <c r="B808" s="14">
        <f>'EstExp 11-17'!E70</f>
        <v>0</v>
      </c>
      <c r="C808" s="5">
        <f t="shared" si="11"/>
        <v>804</v>
      </c>
      <c r="D808" s="6"/>
    </row>
    <row r="809" spans="1:4" x14ac:dyDescent="0.2">
      <c r="A809" s="3">
        <v>805</v>
      </c>
      <c r="C809" s="5">
        <f t="shared" si="11"/>
        <v>805</v>
      </c>
      <c r="D809" s="7"/>
    </row>
    <row r="810" spans="1:4" x14ac:dyDescent="0.2">
      <c r="A810">
        <v>806</v>
      </c>
      <c r="B810" s="14">
        <f>'EstExp 11-17'!E71</f>
        <v>0</v>
      </c>
      <c r="C810" s="5">
        <f t="shared" si="11"/>
        <v>806</v>
      </c>
      <c r="D810" s="6"/>
    </row>
    <row r="811" spans="1:4" x14ac:dyDescent="0.2">
      <c r="A811" s="3">
        <v>807</v>
      </c>
      <c r="C811" s="5">
        <f t="shared" si="11"/>
        <v>807</v>
      </c>
      <c r="D811" s="7"/>
    </row>
    <row r="812" spans="1:4" x14ac:dyDescent="0.2">
      <c r="A812">
        <v>808</v>
      </c>
      <c r="B812" s="14">
        <f>'EstExp 11-17'!E72</f>
        <v>53000</v>
      </c>
      <c r="C812" s="5">
        <f t="shared" si="11"/>
        <v>-52192</v>
      </c>
      <c r="D812" s="6"/>
    </row>
    <row r="813" spans="1:4" x14ac:dyDescent="0.2">
      <c r="A813">
        <v>809</v>
      </c>
      <c r="B813" s="14">
        <f>'EstExp 11-17'!E73</f>
        <v>0</v>
      </c>
      <c r="C813" s="5">
        <f t="shared" si="11"/>
        <v>809</v>
      </c>
      <c r="D813" s="6"/>
    </row>
    <row r="814" spans="1:4" x14ac:dyDescent="0.2">
      <c r="A814">
        <v>810</v>
      </c>
      <c r="B814" s="14">
        <f>'EstExp 11-17'!E74</f>
        <v>733500</v>
      </c>
      <c r="C814" s="5">
        <f t="shared" si="11"/>
        <v>-732690</v>
      </c>
      <c r="D814" s="6"/>
    </row>
    <row r="815" spans="1:4" x14ac:dyDescent="0.2">
      <c r="A815">
        <v>811</v>
      </c>
      <c r="B815" s="14">
        <f>'EstExp 11-17'!E75</f>
        <v>0</v>
      </c>
      <c r="C815" s="5">
        <f t="shared" si="11"/>
        <v>811</v>
      </c>
      <c r="D815" s="6"/>
    </row>
    <row r="816" spans="1:4" x14ac:dyDescent="0.2">
      <c r="A816">
        <v>812</v>
      </c>
      <c r="B816" s="14">
        <f>'EstExp 11-17'!E114</f>
        <v>932000</v>
      </c>
      <c r="C816" s="5">
        <f t="shared" si="11"/>
        <v>-931188</v>
      </c>
      <c r="D816" s="6"/>
    </row>
    <row r="817" spans="1:4" x14ac:dyDescent="0.2">
      <c r="A817" s="3">
        <v>813</v>
      </c>
      <c r="C817" s="5">
        <f t="shared" si="11"/>
        <v>813</v>
      </c>
      <c r="D817" s="7"/>
    </row>
    <row r="818" spans="1:4" x14ac:dyDescent="0.2">
      <c r="A818" s="3">
        <v>814</v>
      </c>
      <c r="C818" s="5">
        <f t="shared" si="11"/>
        <v>814</v>
      </c>
      <c r="D818" s="7"/>
    </row>
    <row r="819" spans="1:4" x14ac:dyDescent="0.2">
      <c r="A819" s="3">
        <v>815</v>
      </c>
      <c r="C819" s="5">
        <f t="shared" si="11"/>
        <v>815</v>
      </c>
      <c r="D819" s="7"/>
    </row>
    <row r="820" spans="1:4" x14ac:dyDescent="0.2">
      <c r="A820" s="3">
        <v>816</v>
      </c>
      <c r="C820" s="5">
        <f t="shared" si="11"/>
        <v>816</v>
      </c>
      <c r="D820" s="7"/>
    </row>
    <row r="821" spans="1:4" x14ac:dyDescent="0.2">
      <c r="A821" s="3">
        <v>817</v>
      </c>
      <c r="C821" s="5">
        <f t="shared" si="11"/>
        <v>817</v>
      </c>
      <c r="D821" s="7"/>
    </row>
    <row r="822" spans="1:4" x14ac:dyDescent="0.2">
      <c r="A822">
        <v>818</v>
      </c>
      <c r="B822" s="14">
        <f>'EstExp 11-17'!F5</f>
        <v>389000</v>
      </c>
      <c r="C822" s="5">
        <f t="shared" si="11"/>
        <v>-388182</v>
      </c>
      <c r="D822" s="6"/>
    </row>
    <row r="823" spans="1:4" x14ac:dyDescent="0.2">
      <c r="A823">
        <v>819</v>
      </c>
      <c r="B823" s="14">
        <f>'EstExp 11-17'!F16</f>
        <v>0</v>
      </c>
      <c r="C823" s="5">
        <f t="shared" si="11"/>
        <v>819</v>
      </c>
      <c r="D823" s="6"/>
    </row>
    <row r="824" spans="1:4" x14ac:dyDescent="0.2">
      <c r="A824" s="3">
        <v>820</v>
      </c>
      <c r="C824" s="5">
        <f t="shared" si="11"/>
        <v>820</v>
      </c>
      <c r="D824" s="7"/>
    </row>
    <row r="825" spans="1:4" x14ac:dyDescent="0.2">
      <c r="A825" s="3">
        <v>821</v>
      </c>
      <c r="C825" s="5">
        <f t="shared" si="11"/>
        <v>821</v>
      </c>
      <c r="D825" s="7"/>
    </row>
    <row r="826" spans="1:4" x14ac:dyDescent="0.2">
      <c r="A826" s="3">
        <v>822</v>
      </c>
      <c r="C826" s="5">
        <f t="shared" si="11"/>
        <v>822</v>
      </c>
      <c r="D826" s="7"/>
    </row>
    <row r="827" spans="1:4" x14ac:dyDescent="0.2">
      <c r="A827" s="3">
        <v>823</v>
      </c>
      <c r="C827" s="5">
        <f t="shared" si="11"/>
        <v>823</v>
      </c>
      <c r="D827" s="7"/>
    </row>
    <row r="828" spans="1:4" x14ac:dyDescent="0.2">
      <c r="A828" s="3">
        <v>824</v>
      </c>
      <c r="C828" s="5">
        <f t="shared" si="11"/>
        <v>824</v>
      </c>
      <c r="D828" s="7"/>
    </row>
    <row r="829" spans="1:4" x14ac:dyDescent="0.2">
      <c r="A829">
        <v>825</v>
      </c>
      <c r="B829" s="14">
        <f>'EstExp 11-17'!F18</f>
        <v>0</v>
      </c>
      <c r="C829" s="5">
        <f t="shared" si="11"/>
        <v>825</v>
      </c>
      <c r="D829" s="6"/>
    </row>
    <row r="830" spans="1:4" x14ac:dyDescent="0.2">
      <c r="A830" s="3">
        <v>826</v>
      </c>
      <c r="C830" s="5">
        <f t="shared" si="11"/>
        <v>826</v>
      </c>
      <c r="D830" s="7"/>
    </row>
    <row r="831" spans="1:4" x14ac:dyDescent="0.2">
      <c r="A831" s="3">
        <v>827</v>
      </c>
      <c r="C831" s="5">
        <f t="shared" si="11"/>
        <v>827</v>
      </c>
      <c r="D831" s="7"/>
    </row>
    <row r="832" spans="1:4" x14ac:dyDescent="0.2">
      <c r="A832" s="3">
        <v>828</v>
      </c>
      <c r="C832" s="5">
        <f t="shared" si="11"/>
        <v>828</v>
      </c>
      <c r="D832" s="7"/>
    </row>
    <row r="833" spans="1:4" x14ac:dyDescent="0.2">
      <c r="A833">
        <v>829</v>
      </c>
      <c r="B833" s="14">
        <f>'EstExp 11-17'!F12</f>
        <v>0</v>
      </c>
      <c r="C833" s="5">
        <f t="shared" si="11"/>
        <v>829</v>
      </c>
      <c r="D833" s="6"/>
    </row>
    <row r="834" spans="1:4" x14ac:dyDescent="0.2">
      <c r="A834">
        <v>830</v>
      </c>
      <c r="B834" s="14">
        <f>'EstExp 11-17'!F13</f>
        <v>0</v>
      </c>
      <c r="C834" s="5">
        <f t="shared" si="11"/>
        <v>830</v>
      </c>
      <c r="D834" s="6"/>
    </row>
    <row r="835" spans="1:4" x14ac:dyDescent="0.2">
      <c r="A835">
        <v>831</v>
      </c>
      <c r="B835" s="14">
        <f>'EstExp 11-17'!F14</f>
        <v>8000</v>
      </c>
      <c r="C835" s="5">
        <f t="shared" si="11"/>
        <v>-7169</v>
      </c>
      <c r="D835" s="6"/>
    </row>
    <row r="836" spans="1:4" x14ac:dyDescent="0.2">
      <c r="A836">
        <v>832</v>
      </c>
      <c r="B836" s="14">
        <f>'EstExp 11-17'!F15</f>
        <v>5000</v>
      </c>
      <c r="C836" s="5">
        <f t="shared" si="11"/>
        <v>-4168</v>
      </c>
      <c r="D836" s="6"/>
    </row>
    <row r="837" spans="1:4" x14ac:dyDescent="0.2">
      <c r="A837">
        <v>833</v>
      </c>
      <c r="B837" s="14">
        <f>'EstExp 11-17'!F33</f>
        <v>425000</v>
      </c>
      <c r="C837" s="5">
        <f t="shared" si="11"/>
        <v>-424167</v>
      </c>
      <c r="D837" s="6"/>
    </row>
    <row r="838" spans="1:4" x14ac:dyDescent="0.2">
      <c r="A838">
        <v>834</v>
      </c>
      <c r="B838" s="14">
        <f>'EstExp 11-17'!F36</f>
        <v>0</v>
      </c>
      <c r="C838" s="5">
        <f t="shared" si="11"/>
        <v>834</v>
      </c>
      <c r="D838" s="6"/>
    </row>
    <row r="839" spans="1:4" x14ac:dyDescent="0.2">
      <c r="A839">
        <v>835</v>
      </c>
      <c r="B839" s="14">
        <f>'EstExp 11-17'!F37</f>
        <v>0</v>
      </c>
      <c r="C839" s="5">
        <f t="shared" ref="C839:C902" si="12">A839-B839</f>
        <v>835</v>
      </c>
      <c r="D839" s="6"/>
    </row>
    <row r="840" spans="1:4" x14ac:dyDescent="0.2">
      <c r="A840">
        <v>836</v>
      </c>
      <c r="B840" s="14">
        <f>'EstExp 11-17'!F38</f>
        <v>13500</v>
      </c>
      <c r="C840" s="5">
        <f t="shared" si="12"/>
        <v>-12664</v>
      </c>
      <c r="D840" s="6"/>
    </row>
    <row r="841" spans="1:4" x14ac:dyDescent="0.2">
      <c r="A841">
        <v>837</v>
      </c>
      <c r="B841" s="14">
        <f>'EstExp 11-17'!F39</f>
        <v>3000</v>
      </c>
      <c r="C841" s="5">
        <f t="shared" si="12"/>
        <v>-2163</v>
      </c>
      <c r="D841" s="6"/>
    </row>
    <row r="842" spans="1:4" x14ac:dyDescent="0.2">
      <c r="A842">
        <v>838</v>
      </c>
      <c r="B842" s="14">
        <f>'EstExp 11-17'!F40</f>
        <v>0</v>
      </c>
      <c r="C842" s="5">
        <f t="shared" si="12"/>
        <v>838</v>
      </c>
      <c r="D842" s="6"/>
    </row>
    <row r="843" spans="1:4" x14ac:dyDescent="0.2">
      <c r="A843">
        <v>839</v>
      </c>
      <c r="B843" s="14">
        <f>'EstExp 11-17'!F41</f>
        <v>0</v>
      </c>
      <c r="C843" s="5">
        <f t="shared" si="12"/>
        <v>839</v>
      </c>
      <c r="D843" s="6"/>
    </row>
    <row r="844" spans="1:4" x14ac:dyDescent="0.2">
      <c r="A844">
        <v>840</v>
      </c>
      <c r="B844" s="14">
        <f>'EstExp 11-17'!F42</f>
        <v>16500</v>
      </c>
      <c r="C844" s="5">
        <f t="shared" si="12"/>
        <v>-15660</v>
      </c>
      <c r="D844" s="6"/>
    </row>
    <row r="845" spans="1:4" x14ac:dyDescent="0.2">
      <c r="A845">
        <v>841</v>
      </c>
      <c r="B845" s="14">
        <f>'EstExp 11-17'!F44</f>
        <v>94000</v>
      </c>
      <c r="C845" s="5">
        <f t="shared" si="12"/>
        <v>-93159</v>
      </c>
      <c r="D845" s="6"/>
    </row>
    <row r="846" spans="1:4" x14ac:dyDescent="0.2">
      <c r="A846">
        <v>842</v>
      </c>
      <c r="B846" s="14">
        <f>'EstExp 11-17'!F45</f>
        <v>109000</v>
      </c>
      <c r="C846" s="5">
        <f t="shared" si="12"/>
        <v>-108158</v>
      </c>
      <c r="D846" s="6"/>
    </row>
    <row r="847" spans="1:4" x14ac:dyDescent="0.2">
      <c r="A847">
        <v>843</v>
      </c>
      <c r="B847" s="14">
        <f>'EstExp 11-17'!F46</f>
        <v>4000</v>
      </c>
      <c r="C847" s="5">
        <f t="shared" si="12"/>
        <v>-3157</v>
      </c>
      <c r="D847" s="6"/>
    </row>
    <row r="848" spans="1:4" x14ac:dyDescent="0.2">
      <c r="A848">
        <v>844</v>
      </c>
      <c r="B848" s="14">
        <f>'EstExp 11-17'!F47</f>
        <v>207000</v>
      </c>
      <c r="C848" s="5">
        <f t="shared" si="12"/>
        <v>-206156</v>
      </c>
      <c r="D848" s="6"/>
    </row>
    <row r="849" spans="1:4" x14ac:dyDescent="0.2">
      <c r="A849">
        <v>845</v>
      </c>
      <c r="B849" s="14">
        <f>'EstExp 11-17'!F49</f>
        <v>40000</v>
      </c>
      <c r="C849" s="5">
        <f t="shared" si="12"/>
        <v>-39155</v>
      </c>
      <c r="D849" s="6"/>
    </row>
    <row r="850" spans="1:4" x14ac:dyDescent="0.2">
      <c r="A850">
        <v>846</v>
      </c>
      <c r="B850" s="14">
        <f>'EstExp 11-17'!F50</f>
        <v>2000</v>
      </c>
      <c r="C850" s="5">
        <f t="shared" si="12"/>
        <v>-1154</v>
      </c>
      <c r="D850" s="6"/>
    </row>
    <row r="851" spans="1:4" x14ac:dyDescent="0.2">
      <c r="A851">
        <v>847</v>
      </c>
      <c r="B851" s="14">
        <f>'EstExp 11-17'!F53</f>
        <v>42000</v>
      </c>
      <c r="C851" s="5">
        <f t="shared" si="12"/>
        <v>-41153</v>
      </c>
      <c r="D851" s="6"/>
    </row>
    <row r="852" spans="1:4" x14ac:dyDescent="0.2">
      <c r="A852">
        <v>848</v>
      </c>
      <c r="B852" s="14">
        <f>'EstExp 11-17'!F55</f>
        <v>50000</v>
      </c>
      <c r="C852" s="5">
        <f t="shared" si="12"/>
        <v>-49152</v>
      </c>
      <c r="D852" s="6"/>
    </row>
    <row r="853" spans="1:4" x14ac:dyDescent="0.2">
      <c r="A853">
        <v>849</v>
      </c>
      <c r="B853" s="14">
        <f>'EstExp 11-17'!F56</f>
        <v>0</v>
      </c>
      <c r="C853" s="5">
        <f t="shared" si="12"/>
        <v>849</v>
      </c>
      <c r="D853" s="6"/>
    </row>
    <row r="854" spans="1:4" x14ac:dyDescent="0.2">
      <c r="A854">
        <v>850</v>
      </c>
      <c r="B854" s="14">
        <f>'EstExp 11-17'!F57</f>
        <v>50000</v>
      </c>
      <c r="C854" s="5">
        <f t="shared" si="12"/>
        <v>-49150</v>
      </c>
      <c r="D854" s="6"/>
    </row>
    <row r="855" spans="1:4" x14ac:dyDescent="0.2">
      <c r="A855">
        <v>851</v>
      </c>
      <c r="B855" s="14">
        <f>'EstExp 11-17'!F59</f>
        <v>18000</v>
      </c>
      <c r="C855" s="5">
        <f t="shared" si="12"/>
        <v>-17149</v>
      </c>
      <c r="D855" s="6"/>
    </row>
    <row r="856" spans="1:4" x14ac:dyDescent="0.2">
      <c r="A856">
        <v>852</v>
      </c>
      <c r="B856" s="14">
        <f>'EstExp 11-17'!F60</f>
        <v>0</v>
      </c>
      <c r="C856" s="5">
        <f t="shared" si="12"/>
        <v>852</v>
      </c>
      <c r="D856" s="6"/>
    </row>
    <row r="857" spans="1:4" x14ac:dyDescent="0.2">
      <c r="A857">
        <v>853</v>
      </c>
      <c r="B857" s="14">
        <f>'EstExp 11-17'!F61</f>
        <v>2500</v>
      </c>
      <c r="C857" s="5">
        <f t="shared" si="12"/>
        <v>-1647</v>
      </c>
      <c r="D857" s="6"/>
    </row>
    <row r="858" spans="1:4" x14ac:dyDescent="0.2">
      <c r="A858">
        <v>854</v>
      </c>
      <c r="B858" s="14">
        <f>'EstExp 11-17'!F62</f>
        <v>0</v>
      </c>
      <c r="C858" s="5">
        <f t="shared" si="12"/>
        <v>854</v>
      </c>
      <c r="D858" s="6"/>
    </row>
    <row r="859" spans="1:4" x14ac:dyDescent="0.2">
      <c r="A859">
        <v>855</v>
      </c>
      <c r="B859" s="14">
        <f>'EstExp 11-17'!F63</f>
        <v>20000</v>
      </c>
      <c r="C859" s="5">
        <f t="shared" si="12"/>
        <v>-19145</v>
      </c>
      <c r="D859" s="6"/>
    </row>
    <row r="860" spans="1:4" x14ac:dyDescent="0.2">
      <c r="A860">
        <v>856</v>
      </c>
      <c r="B860" s="14">
        <f>'EstExp 11-17'!F64</f>
        <v>20000</v>
      </c>
      <c r="C860" s="5">
        <f t="shared" si="12"/>
        <v>-19144</v>
      </c>
      <c r="D860" s="6"/>
    </row>
    <row r="861" spans="1:4" x14ac:dyDescent="0.2">
      <c r="A861" s="3">
        <v>857</v>
      </c>
      <c r="C861" s="5">
        <f t="shared" si="12"/>
        <v>857</v>
      </c>
      <c r="D861" s="7"/>
    </row>
    <row r="862" spans="1:4" x14ac:dyDescent="0.2">
      <c r="A862">
        <v>858</v>
      </c>
      <c r="B862" s="14">
        <f>'EstExp 11-17'!F65</f>
        <v>60500</v>
      </c>
      <c r="C862" s="5">
        <f t="shared" si="12"/>
        <v>-59642</v>
      </c>
      <c r="D862" s="6"/>
    </row>
    <row r="863" spans="1:4" x14ac:dyDescent="0.2">
      <c r="A863">
        <v>859</v>
      </c>
      <c r="B863" s="14">
        <f>'EstExp 11-17'!F67</f>
        <v>0</v>
      </c>
      <c r="C863" s="5">
        <f t="shared" si="12"/>
        <v>859</v>
      </c>
      <c r="D863" s="6"/>
    </row>
    <row r="864" spans="1:4" x14ac:dyDescent="0.2">
      <c r="A864">
        <v>860</v>
      </c>
      <c r="B864" s="14">
        <f>'EstExp 11-17'!F68</f>
        <v>0</v>
      </c>
      <c r="C864" s="5">
        <f t="shared" si="12"/>
        <v>860</v>
      </c>
      <c r="D864" s="6"/>
    </row>
    <row r="865" spans="1:4" x14ac:dyDescent="0.2">
      <c r="A865">
        <v>861</v>
      </c>
      <c r="B865" s="14">
        <f>'EstExp 11-17'!F69</f>
        <v>0</v>
      </c>
      <c r="C865" s="5">
        <f t="shared" si="12"/>
        <v>861</v>
      </c>
      <c r="D865" s="6"/>
    </row>
    <row r="866" spans="1:4" x14ac:dyDescent="0.2">
      <c r="A866">
        <v>862</v>
      </c>
      <c r="B866" s="14">
        <f>'EstExp 11-17'!F70</f>
        <v>0</v>
      </c>
      <c r="C866" s="5">
        <f t="shared" si="12"/>
        <v>862</v>
      </c>
      <c r="D866" s="6"/>
    </row>
    <row r="867" spans="1:4" x14ac:dyDescent="0.2">
      <c r="A867" s="3">
        <v>863</v>
      </c>
      <c r="C867" s="5">
        <f t="shared" si="12"/>
        <v>863</v>
      </c>
      <c r="D867" s="7"/>
    </row>
    <row r="868" spans="1:4" x14ac:dyDescent="0.2">
      <c r="A868">
        <v>864</v>
      </c>
      <c r="B868" s="14">
        <f>'EstExp 11-17'!F71</f>
        <v>0</v>
      </c>
      <c r="C868" s="5">
        <f t="shared" si="12"/>
        <v>864</v>
      </c>
      <c r="D868" s="6"/>
    </row>
    <row r="869" spans="1:4" x14ac:dyDescent="0.2">
      <c r="A869" s="3">
        <v>865</v>
      </c>
      <c r="C869" s="5">
        <f t="shared" si="12"/>
        <v>865</v>
      </c>
      <c r="D869" s="7"/>
    </row>
    <row r="870" spans="1:4" x14ac:dyDescent="0.2">
      <c r="A870">
        <v>866</v>
      </c>
      <c r="B870" s="14">
        <f>'EstExp 11-17'!F72</f>
        <v>0</v>
      </c>
      <c r="C870" s="5">
        <f t="shared" si="12"/>
        <v>866</v>
      </c>
      <c r="D870" s="6"/>
    </row>
    <row r="871" spans="1:4" x14ac:dyDescent="0.2">
      <c r="A871">
        <v>867</v>
      </c>
      <c r="B871" s="14">
        <f>'EstExp 11-17'!F73</f>
        <v>0</v>
      </c>
      <c r="C871" s="5">
        <f t="shared" si="12"/>
        <v>867</v>
      </c>
      <c r="D871" s="6"/>
    </row>
    <row r="872" spans="1:4" x14ac:dyDescent="0.2">
      <c r="A872">
        <v>868</v>
      </c>
      <c r="B872" s="14">
        <f>'EstExp 11-17'!F74</f>
        <v>376000</v>
      </c>
      <c r="C872" s="5">
        <f t="shared" si="12"/>
        <v>-375132</v>
      </c>
      <c r="D872" s="6"/>
    </row>
    <row r="873" spans="1:4" x14ac:dyDescent="0.2">
      <c r="A873">
        <v>869</v>
      </c>
      <c r="B873" s="14">
        <f>'EstExp 11-17'!F75</f>
        <v>150</v>
      </c>
      <c r="C873" s="5">
        <f t="shared" si="12"/>
        <v>719</v>
      </c>
      <c r="D873" s="6"/>
    </row>
    <row r="874" spans="1:4" x14ac:dyDescent="0.2">
      <c r="A874">
        <v>870</v>
      </c>
      <c r="B874" s="14">
        <f>'EstExp 11-17'!F114</f>
        <v>801150</v>
      </c>
      <c r="C874" s="5">
        <f t="shared" si="12"/>
        <v>-800280</v>
      </c>
      <c r="D874" s="6"/>
    </row>
    <row r="875" spans="1:4" x14ac:dyDescent="0.2">
      <c r="A875" s="3">
        <v>871</v>
      </c>
      <c r="C875" s="5">
        <f t="shared" si="12"/>
        <v>871</v>
      </c>
      <c r="D875" s="7"/>
    </row>
    <row r="876" spans="1:4" x14ac:dyDescent="0.2">
      <c r="A876" s="3">
        <v>872</v>
      </c>
      <c r="C876" s="5">
        <f t="shared" si="12"/>
        <v>872</v>
      </c>
      <c r="D876" s="7"/>
    </row>
    <row r="877" spans="1:4" x14ac:dyDescent="0.2">
      <c r="A877" s="3">
        <v>873</v>
      </c>
      <c r="C877" s="5">
        <f t="shared" si="12"/>
        <v>873</v>
      </c>
      <c r="D877" s="7"/>
    </row>
    <row r="878" spans="1:4" x14ac:dyDescent="0.2">
      <c r="A878" s="3">
        <v>874</v>
      </c>
      <c r="C878" s="5">
        <f t="shared" si="12"/>
        <v>874</v>
      </c>
      <c r="D878" s="7"/>
    </row>
    <row r="879" spans="1:4" x14ac:dyDescent="0.2">
      <c r="A879" s="3">
        <v>875</v>
      </c>
      <c r="C879" s="5">
        <f t="shared" si="12"/>
        <v>875</v>
      </c>
      <c r="D879" s="7"/>
    </row>
    <row r="880" spans="1:4" x14ac:dyDescent="0.2">
      <c r="A880">
        <v>876</v>
      </c>
      <c r="B880" s="14">
        <f>'EstExp 11-17'!G5</f>
        <v>315000</v>
      </c>
      <c r="C880" s="5">
        <f t="shared" si="12"/>
        <v>-314124</v>
      </c>
      <c r="D880" s="6"/>
    </row>
    <row r="881" spans="1:4" x14ac:dyDescent="0.2">
      <c r="A881">
        <v>877</v>
      </c>
      <c r="B881" s="14">
        <f>'EstExp 11-17'!G16</f>
        <v>0</v>
      </c>
      <c r="C881" s="5">
        <f t="shared" si="12"/>
        <v>877</v>
      </c>
      <c r="D881" s="6"/>
    </row>
    <row r="882" spans="1:4" x14ac:dyDescent="0.2">
      <c r="A882" s="3">
        <v>878</v>
      </c>
      <c r="C882" s="5">
        <f t="shared" si="12"/>
        <v>878</v>
      </c>
      <c r="D882" s="7"/>
    </row>
    <row r="883" spans="1:4" x14ac:dyDescent="0.2">
      <c r="A883" s="3">
        <v>879</v>
      </c>
      <c r="C883" s="5">
        <f t="shared" si="12"/>
        <v>879</v>
      </c>
      <c r="D883" s="7"/>
    </row>
    <row r="884" spans="1:4" x14ac:dyDescent="0.2">
      <c r="A884" s="3">
        <v>880</v>
      </c>
      <c r="C884" s="5">
        <f t="shared" si="12"/>
        <v>880</v>
      </c>
      <c r="D884" s="7"/>
    </row>
    <row r="885" spans="1:4" x14ac:dyDescent="0.2">
      <c r="A885" s="3">
        <v>881</v>
      </c>
      <c r="C885" s="5">
        <f t="shared" si="12"/>
        <v>881</v>
      </c>
      <c r="D885" s="7"/>
    </row>
    <row r="886" spans="1:4" x14ac:dyDescent="0.2">
      <c r="A886" s="3">
        <v>882</v>
      </c>
      <c r="C886" s="5">
        <f t="shared" si="12"/>
        <v>882</v>
      </c>
      <c r="D886" s="7"/>
    </row>
    <row r="887" spans="1:4" x14ac:dyDescent="0.2">
      <c r="A887">
        <v>883</v>
      </c>
      <c r="B887" s="14">
        <f>'EstExp 11-17'!G18</f>
        <v>0</v>
      </c>
      <c r="C887" s="5">
        <f t="shared" si="12"/>
        <v>883</v>
      </c>
      <c r="D887" s="6"/>
    </row>
    <row r="888" spans="1:4" x14ac:dyDescent="0.2">
      <c r="A888" s="3">
        <v>884</v>
      </c>
      <c r="C888" s="5">
        <f t="shared" si="12"/>
        <v>884</v>
      </c>
      <c r="D888" s="7"/>
    </row>
    <row r="889" spans="1:4" x14ac:dyDescent="0.2">
      <c r="A889" s="3">
        <v>885</v>
      </c>
      <c r="C889" s="5">
        <f t="shared" si="12"/>
        <v>885</v>
      </c>
      <c r="D889" s="7"/>
    </row>
    <row r="890" spans="1:4" x14ac:dyDescent="0.2">
      <c r="A890" s="3">
        <v>886</v>
      </c>
      <c r="C890" s="5">
        <f t="shared" si="12"/>
        <v>886</v>
      </c>
      <c r="D890" s="7"/>
    </row>
    <row r="891" spans="1:4" x14ac:dyDescent="0.2">
      <c r="A891">
        <v>887</v>
      </c>
      <c r="B891" s="14">
        <f>'EstExp 11-17'!G12</f>
        <v>0</v>
      </c>
      <c r="C891" s="5">
        <f t="shared" si="12"/>
        <v>887</v>
      </c>
      <c r="D891" s="6"/>
    </row>
    <row r="892" spans="1:4" x14ac:dyDescent="0.2">
      <c r="A892">
        <v>888</v>
      </c>
      <c r="B892" s="14">
        <f>'EstExp 11-17'!G13</f>
        <v>0</v>
      </c>
      <c r="C892" s="5">
        <f t="shared" si="12"/>
        <v>888</v>
      </c>
      <c r="D892" s="6"/>
    </row>
    <row r="893" spans="1:4" x14ac:dyDescent="0.2">
      <c r="A893">
        <v>889</v>
      </c>
      <c r="B893" s="14">
        <f>'EstExp 11-17'!G14</f>
        <v>0</v>
      </c>
      <c r="C893" s="5">
        <f t="shared" si="12"/>
        <v>889</v>
      </c>
      <c r="D893" s="6"/>
    </row>
    <row r="894" spans="1:4" x14ac:dyDescent="0.2">
      <c r="A894">
        <v>890</v>
      </c>
      <c r="B894" s="14">
        <f>'EstExp 11-17'!G15</f>
        <v>0</v>
      </c>
      <c r="C894" s="5">
        <f t="shared" si="12"/>
        <v>890</v>
      </c>
      <c r="D894" s="6"/>
    </row>
    <row r="895" spans="1:4" x14ac:dyDescent="0.2">
      <c r="A895">
        <v>891</v>
      </c>
      <c r="B895" s="14">
        <f>'EstExp 11-17'!G33</f>
        <v>335000</v>
      </c>
      <c r="C895" s="5">
        <f t="shared" si="12"/>
        <v>-334109</v>
      </c>
      <c r="D895" s="6"/>
    </row>
    <row r="896" spans="1:4" x14ac:dyDescent="0.2">
      <c r="A896">
        <v>892</v>
      </c>
      <c r="B896" s="14">
        <f>'EstExp 11-17'!G36</f>
        <v>0</v>
      </c>
      <c r="C896" s="5">
        <f t="shared" si="12"/>
        <v>892</v>
      </c>
      <c r="D896" s="6"/>
    </row>
    <row r="897" spans="1:4" x14ac:dyDescent="0.2">
      <c r="A897">
        <v>893</v>
      </c>
      <c r="B897" s="14">
        <f>'EstExp 11-17'!G37</f>
        <v>0</v>
      </c>
      <c r="C897" s="5">
        <f t="shared" si="12"/>
        <v>893</v>
      </c>
      <c r="D897" s="6"/>
    </row>
    <row r="898" spans="1:4" x14ac:dyDescent="0.2">
      <c r="A898">
        <v>894</v>
      </c>
      <c r="B898" s="14">
        <f>'EstExp 11-17'!G38</f>
        <v>0</v>
      </c>
      <c r="C898" s="5">
        <f t="shared" si="12"/>
        <v>894</v>
      </c>
      <c r="D898" s="6"/>
    </row>
    <row r="899" spans="1:4" x14ac:dyDescent="0.2">
      <c r="A899">
        <v>895</v>
      </c>
      <c r="B899" s="14">
        <f>'EstExp 11-17'!G39</f>
        <v>0</v>
      </c>
      <c r="C899" s="5">
        <f t="shared" si="12"/>
        <v>895</v>
      </c>
      <c r="D899" s="6"/>
    </row>
    <row r="900" spans="1:4" x14ac:dyDescent="0.2">
      <c r="A900">
        <v>896</v>
      </c>
      <c r="B900" s="14">
        <f>'EstExp 11-17'!G40</f>
        <v>0</v>
      </c>
      <c r="C900" s="5">
        <f t="shared" si="12"/>
        <v>896</v>
      </c>
      <c r="D900" s="6"/>
    </row>
    <row r="901" spans="1:4" x14ac:dyDescent="0.2">
      <c r="A901">
        <v>897</v>
      </c>
      <c r="B901" s="14">
        <f>'EstExp 11-17'!G41</f>
        <v>0</v>
      </c>
      <c r="C901" s="5">
        <f t="shared" si="12"/>
        <v>897</v>
      </c>
      <c r="D901" s="6"/>
    </row>
    <row r="902" spans="1:4" x14ac:dyDescent="0.2">
      <c r="A902">
        <v>898</v>
      </c>
      <c r="B902" s="14">
        <f>'EstExp 11-17'!G42</f>
        <v>0</v>
      </c>
      <c r="C902" s="5">
        <f t="shared" si="12"/>
        <v>898</v>
      </c>
      <c r="D902" s="6"/>
    </row>
    <row r="903" spans="1:4" x14ac:dyDescent="0.2">
      <c r="A903">
        <v>899</v>
      </c>
      <c r="B903" s="14">
        <f>'EstExp 11-17'!G44</f>
        <v>0</v>
      </c>
      <c r="C903" s="5">
        <f t="shared" ref="C903:C966" si="13">A903-B903</f>
        <v>899</v>
      </c>
      <c r="D903" s="6"/>
    </row>
    <row r="904" spans="1:4" x14ac:dyDescent="0.2">
      <c r="A904">
        <v>900</v>
      </c>
      <c r="B904" s="14">
        <f>'EstExp 11-17'!G45</f>
        <v>2000</v>
      </c>
      <c r="C904" s="5">
        <f t="shared" si="13"/>
        <v>-1100</v>
      </c>
      <c r="D904" s="6"/>
    </row>
    <row r="905" spans="1:4" x14ac:dyDescent="0.2">
      <c r="A905">
        <v>901</v>
      </c>
      <c r="B905" s="14">
        <f>'EstExp 11-17'!G46</f>
        <v>0</v>
      </c>
      <c r="C905" s="5">
        <f t="shared" si="13"/>
        <v>901</v>
      </c>
      <c r="D905" s="6"/>
    </row>
    <row r="906" spans="1:4" x14ac:dyDescent="0.2">
      <c r="A906">
        <v>902</v>
      </c>
      <c r="B906" s="14">
        <f>'EstExp 11-17'!G47</f>
        <v>2000</v>
      </c>
      <c r="C906" s="5">
        <f t="shared" si="13"/>
        <v>-1098</v>
      </c>
      <c r="D906" s="6"/>
    </row>
    <row r="907" spans="1:4" x14ac:dyDescent="0.2">
      <c r="A907">
        <v>903</v>
      </c>
      <c r="B907" s="14">
        <f>'EstExp 11-17'!G49</f>
        <v>0</v>
      </c>
      <c r="C907" s="5">
        <f t="shared" si="13"/>
        <v>903</v>
      </c>
      <c r="D907" s="6"/>
    </row>
    <row r="908" spans="1:4" x14ac:dyDescent="0.2">
      <c r="A908">
        <v>904</v>
      </c>
      <c r="B908" s="14">
        <f>'EstExp 11-17'!G50</f>
        <v>0</v>
      </c>
      <c r="C908" s="5">
        <f t="shared" si="13"/>
        <v>904</v>
      </c>
      <c r="D908" s="6"/>
    </row>
    <row r="909" spans="1:4" x14ac:dyDescent="0.2">
      <c r="A909">
        <v>905</v>
      </c>
      <c r="B909" s="14">
        <f>'EstExp 11-17'!G53</f>
        <v>0</v>
      </c>
      <c r="C909" s="5">
        <f t="shared" si="13"/>
        <v>905</v>
      </c>
      <c r="D909" s="6"/>
    </row>
    <row r="910" spans="1:4" x14ac:dyDescent="0.2">
      <c r="A910">
        <v>906</v>
      </c>
      <c r="B910" s="14">
        <f>'EstExp 11-17'!G55</f>
        <v>0</v>
      </c>
      <c r="C910" s="5">
        <f t="shared" si="13"/>
        <v>906</v>
      </c>
      <c r="D910" s="6"/>
    </row>
    <row r="911" spans="1:4" x14ac:dyDescent="0.2">
      <c r="A911">
        <v>907</v>
      </c>
      <c r="B911" s="14">
        <f>'EstExp 11-17'!G56</f>
        <v>0</v>
      </c>
      <c r="C911" s="5">
        <f t="shared" si="13"/>
        <v>907</v>
      </c>
      <c r="D911" s="6"/>
    </row>
    <row r="912" spans="1:4" x14ac:dyDescent="0.2">
      <c r="A912">
        <v>908</v>
      </c>
      <c r="B912" s="14">
        <f>'EstExp 11-17'!G57</f>
        <v>0</v>
      </c>
      <c r="C912" s="5">
        <f t="shared" si="13"/>
        <v>908</v>
      </c>
      <c r="D912" s="6"/>
    </row>
    <row r="913" spans="1:4" x14ac:dyDescent="0.2">
      <c r="A913">
        <v>909</v>
      </c>
      <c r="B913" s="14">
        <f>'EstExp 11-17'!G59</f>
        <v>0</v>
      </c>
      <c r="C913" s="5">
        <f t="shared" si="13"/>
        <v>909</v>
      </c>
      <c r="D913" s="6"/>
    </row>
    <row r="914" spans="1:4" x14ac:dyDescent="0.2">
      <c r="A914">
        <v>910</v>
      </c>
      <c r="B914" s="14">
        <f>'EstExp 11-17'!G60</f>
        <v>0</v>
      </c>
      <c r="C914" s="5">
        <f t="shared" si="13"/>
        <v>910</v>
      </c>
      <c r="D914" s="6"/>
    </row>
    <row r="915" spans="1:4" x14ac:dyDescent="0.2">
      <c r="A915">
        <v>911</v>
      </c>
      <c r="B915" s="14">
        <f>'EstExp 11-17'!G61</f>
        <v>0</v>
      </c>
      <c r="C915" s="5">
        <f t="shared" si="13"/>
        <v>911</v>
      </c>
      <c r="D915" s="6"/>
    </row>
    <row r="916" spans="1:4" x14ac:dyDescent="0.2">
      <c r="A916">
        <v>912</v>
      </c>
      <c r="B916" s="14">
        <f>'EstExp 11-17'!G62</f>
        <v>0</v>
      </c>
      <c r="C916" s="5">
        <f t="shared" si="13"/>
        <v>912</v>
      </c>
      <c r="D916" s="6"/>
    </row>
    <row r="917" spans="1:4" x14ac:dyDescent="0.2">
      <c r="A917">
        <v>913</v>
      </c>
      <c r="B917" s="14">
        <f>'EstExp 11-17'!G63</f>
        <v>0</v>
      </c>
      <c r="C917" s="5">
        <f t="shared" si="13"/>
        <v>913</v>
      </c>
      <c r="D917" s="6"/>
    </row>
    <row r="918" spans="1:4" x14ac:dyDescent="0.2">
      <c r="A918">
        <v>914</v>
      </c>
      <c r="B918" s="14">
        <f>'EstExp 11-17'!G64</f>
        <v>0</v>
      </c>
      <c r="C918" s="5">
        <f t="shared" si="13"/>
        <v>914</v>
      </c>
      <c r="D918" s="6"/>
    </row>
    <row r="919" spans="1:4" x14ac:dyDescent="0.2">
      <c r="A919" s="3">
        <v>915</v>
      </c>
      <c r="C919" s="5">
        <f t="shared" si="13"/>
        <v>915</v>
      </c>
      <c r="D919" s="7"/>
    </row>
    <row r="920" spans="1:4" x14ac:dyDescent="0.2">
      <c r="A920">
        <v>916</v>
      </c>
      <c r="B920" s="14">
        <f>'EstExp 11-17'!G65</f>
        <v>0</v>
      </c>
      <c r="C920" s="5">
        <f t="shared" si="13"/>
        <v>916</v>
      </c>
      <c r="D920" s="6"/>
    </row>
    <row r="921" spans="1:4" x14ac:dyDescent="0.2">
      <c r="A921">
        <v>917</v>
      </c>
      <c r="B921" s="14">
        <f>'EstExp 11-17'!G67</f>
        <v>0</v>
      </c>
      <c r="C921" s="5">
        <f t="shared" si="13"/>
        <v>917</v>
      </c>
      <c r="D921" s="6"/>
    </row>
    <row r="922" spans="1:4" x14ac:dyDescent="0.2">
      <c r="A922">
        <v>918</v>
      </c>
      <c r="B922" s="14">
        <f>'EstExp 11-17'!G68</f>
        <v>0</v>
      </c>
      <c r="C922" s="5">
        <f t="shared" si="13"/>
        <v>918</v>
      </c>
      <c r="D922" s="6"/>
    </row>
    <row r="923" spans="1:4" x14ac:dyDescent="0.2">
      <c r="A923">
        <v>919</v>
      </c>
      <c r="B923" s="14">
        <f>'EstExp 11-17'!G69</f>
        <v>0</v>
      </c>
      <c r="C923" s="5">
        <f t="shared" si="13"/>
        <v>919</v>
      </c>
      <c r="D923" s="6"/>
    </row>
    <row r="924" spans="1:4" x14ac:dyDescent="0.2">
      <c r="A924">
        <v>920</v>
      </c>
      <c r="B924" s="14">
        <f>'EstExp 11-17'!G70</f>
        <v>0</v>
      </c>
      <c r="C924" s="5">
        <f t="shared" si="13"/>
        <v>920</v>
      </c>
      <c r="D924" s="6"/>
    </row>
    <row r="925" spans="1:4" x14ac:dyDescent="0.2">
      <c r="A925" s="3">
        <v>921</v>
      </c>
      <c r="C925" s="5">
        <f t="shared" si="13"/>
        <v>921</v>
      </c>
      <c r="D925" s="7"/>
    </row>
    <row r="926" spans="1:4" x14ac:dyDescent="0.2">
      <c r="A926">
        <v>922</v>
      </c>
      <c r="B926" s="14">
        <f>'EstExp 11-17'!G71</f>
        <v>0</v>
      </c>
      <c r="C926" s="5">
        <f t="shared" si="13"/>
        <v>922</v>
      </c>
      <c r="D926" s="6"/>
    </row>
    <row r="927" spans="1:4" x14ac:dyDescent="0.2">
      <c r="A927" s="3">
        <v>923</v>
      </c>
      <c r="C927" s="5">
        <f t="shared" si="13"/>
        <v>923</v>
      </c>
      <c r="D927" s="7"/>
    </row>
    <row r="928" spans="1:4" x14ac:dyDescent="0.2">
      <c r="A928">
        <v>924</v>
      </c>
      <c r="B928" s="14">
        <f>'EstExp 11-17'!G72</f>
        <v>0</v>
      </c>
      <c r="C928" s="5">
        <f t="shared" si="13"/>
        <v>924</v>
      </c>
      <c r="D928" s="6"/>
    </row>
    <row r="929" spans="1:4" x14ac:dyDescent="0.2">
      <c r="A929">
        <v>925</v>
      </c>
      <c r="B929" s="14">
        <f>'EstExp 11-17'!G73</f>
        <v>0</v>
      </c>
      <c r="C929" s="5">
        <f t="shared" si="13"/>
        <v>925</v>
      </c>
      <c r="D929" s="6"/>
    </row>
    <row r="930" spans="1:4" x14ac:dyDescent="0.2">
      <c r="A930">
        <v>926</v>
      </c>
      <c r="B930" s="14">
        <f>'EstExp 11-17'!G74</f>
        <v>2000</v>
      </c>
      <c r="C930" s="5">
        <f t="shared" si="13"/>
        <v>-1074</v>
      </c>
      <c r="D930" s="6"/>
    </row>
    <row r="931" spans="1:4" x14ac:dyDescent="0.2">
      <c r="A931">
        <v>927</v>
      </c>
      <c r="B931" s="14">
        <f>'EstExp 11-17'!G75</f>
        <v>0</v>
      </c>
      <c r="C931" s="5">
        <f t="shared" si="13"/>
        <v>927</v>
      </c>
      <c r="D931" s="6"/>
    </row>
    <row r="932" spans="1:4" x14ac:dyDescent="0.2">
      <c r="A932">
        <v>928</v>
      </c>
      <c r="B932" s="14">
        <f>'EstExp 11-17'!G114</f>
        <v>337000</v>
      </c>
      <c r="C932" s="5">
        <f t="shared" si="13"/>
        <v>-336072</v>
      </c>
      <c r="D932" s="6"/>
    </row>
    <row r="933" spans="1:4" x14ac:dyDescent="0.2">
      <c r="A933" s="3">
        <v>929</v>
      </c>
      <c r="C933" s="5">
        <f t="shared" si="13"/>
        <v>929</v>
      </c>
      <c r="D933" s="7"/>
    </row>
    <row r="934" spans="1:4" x14ac:dyDescent="0.2">
      <c r="A934" s="3">
        <v>930</v>
      </c>
      <c r="C934" s="5">
        <f t="shared" si="13"/>
        <v>930</v>
      </c>
      <c r="D934" s="7"/>
    </row>
    <row r="935" spans="1:4" x14ac:dyDescent="0.2">
      <c r="A935" s="3">
        <v>931</v>
      </c>
      <c r="C935" s="5">
        <f t="shared" si="13"/>
        <v>931</v>
      </c>
      <c r="D935" s="7"/>
    </row>
    <row r="936" spans="1:4" x14ac:dyDescent="0.2">
      <c r="A936" s="3">
        <v>932</v>
      </c>
      <c r="C936" s="5">
        <f t="shared" si="13"/>
        <v>932</v>
      </c>
      <c r="D936" s="7"/>
    </row>
    <row r="937" spans="1:4" x14ac:dyDescent="0.2">
      <c r="A937" s="3">
        <v>933</v>
      </c>
      <c r="C937" s="5">
        <f t="shared" si="13"/>
        <v>933</v>
      </c>
      <c r="D937" s="7"/>
    </row>
    <row r="938" spans="1:4" x14ac:dyDescent="0.2">
      <c r="A938">
        <v>934</v>
      </c>
      <c r="B938" s="14">
        <f>'EstExp 11-17'!H5</f>
        <v>0</v>
      </c>
      <c r="C938" s="5">
        <f t="shared" si="13"/>
        <v>934</v>
      </c>
      <c r="D938" s="6"/>
    </row>
    <row r="939" spans="1:4" x14ac:dyDescent="0.2">
      <c r="A939">
        <v>935</v>
      </c>
      <c r="B939" s="14">
        <f>'EstExp 11-17'!H16</f>
        <v>0</v>
      </c>
      <c r="C939" s="5">
        <f t="shared" si="13"/>
        <v>935</v>
      </c>
      <c r="D939" s="6"/>
    </row>
    <row r="940" spans="1:4" x14ac:dyDescent="0.2">
      <c r="A940" s="3">
        <v>936</v>
      </c>
      <c r="C940" s="5">
        <f t="shared" si="13"/>
        <v>936</v>
      </c>
      <c r="D940" s="7"/>
    </row>
    <row r="941" spans="1:4" x14ac:dyDescent="0.2">
      <c r="A941" s="3">
        <v>937</v>
      </c>
      <c r="C941" s="5">
        <f t="shared" si="13"/>
        <v>937</v>
      </c>
      <c r="D941" s="7"/>
    </row>
    <row r="942" spans="1:4" x14ac:dyDescent="0.2">
      <c r="A942" s="3">
        <v>938</v>
      </c>
      <c r="C942" s="5">
        <f t="shared" si="13"/>
        <v>938</v>
      </c>
      <c r="D942" s="7"/>
    </row>
    <row r="943" spans="1:4" x14ac:dyDescent="0.2">
      <c r="A943" s="3">
        <v>939</v>
      </c>
      <c r="C943" s="5">
        <f t="shared" si="13"/>
        <v>939</v>
      </c>
      <c r="D943" s="7"/>
    </row>
    <row r="944" spans="1:4" x14ac:dyDescent="0.2">
      <c r="A944" s="3">
        <v>940</v>
      </c>
      <c r="C944" s="5">
        <f t="shared" si="13"/>
        <v>940</v>
      </c>
      <c r="D944" s="7"/>
    </row>
    <row r="945" spans="1:4" x14ac:dyDescent="0.2">
      <c r="A945">
        <v>941</v>
      </c>
      <c r="B945" s="14">
        <f>'EstExp 11-17'!H18</f>
        <v>0</v>
      </c>
      <c r="C945" s="5">
        <f t="shared" si="13"/>
        <v>941</v>
      </c>
      <c r="D945" s="6"/>
    </row>
    <row r="946" spans="1:4" x14ac:dyDescent="0.2">
      <c r="A946" s="3">
        <v>942</v>
      </c>
      <c r="C946" s="5">
        <f t="shared" si="13"/>
        <v>942</v>
      </c>
      <c r="D946" s="7"/>
    </row>
    <row r="947" spans="1:4" x14ac:dyDescent="0.2">
      <c r="A947" s="3">
        <v>943</v>
      </c>
      <c r="C947" s="5">
        <f t="shared" si="13"/>
        <v>943</v>
      </c>
      <c r="D947" s="7"/>
    </row>
    <row r="948" spans="1:4" x14ac:dyDescent="0.2">
      <c r="A948" s="3">
        <v>944</v>
      </c>
      <c r="C948" s="5">
        <f t="shared" si="13"/>
        <v>944</v>
      </c>
      <c r="D948" s="7"/>
    </row>
    <row r="949" spans="1:4" x14ac:dyDescent="0.2">
      <c r="A949">
        <v>945</v>
      </c>
      <c r="B949" s="14">
        <f>'EstExp 11-17'!H12</f>
        <v>0</v>
      </c>
      <c r="C949" s="5">
        <f t="shared" si="13"/>
        <v>945</v>
      </c>
      <c r="D949" s="6"/>
    </row>
    <row r="950" spans="1:4" x14ac:dyDescent="0.2">
      <c r="A950">
        <v>946</v>
      </c>
      <c r="B950" s="14">
        <f>'EstExp 11-17'!H13</f>
        <v>0</v>
      </c>
      <c r="C950" s="5">
        <f t="shared" si="13"/>
        <v>946</v>
      </c>
      <c r="D950" s="6"/>
    </row>
    <row r="951" spans="1:4" x14ac:dyDescent="0.2">
      <c r="A951">
        <v>947</v>
      </c>
      <c r="B951" s="14">
        <f>'EstExp 11-17'!H14</f>
        <v>0</v>
      </c>
      <c r="C951" s="5">
        <f t="shared" si="13"/>
        <v>947</v>
      </c>
      <c r="D951" s="6"/>
    </row>
    <row r="952" spans="1:4" x14ac:dyDescent="0.2">
      <c r="A952">
        <v>948</v>
      </c>
      <c r="B952" s="14">
        <f>'EstExp 11-17'!H15</f>
        <v>0</v>
      </c>
      <c r="C952" s="5">
        <f t="shared" si="13"/>
        <v>948</v>
      </c>
      <c r="D952" s="6"/>
    </row>
    <row r="953" spans="1:4" x14ac:dyDescent="0.2">
      <c r="A953">
        <v>949</v>
      </c>
      <c r="B953" s="14">
        <f>'EstExp 11-17'!H33</f>
        <v>500</v>
      </c>
      <c r="C953" s="5">
        <f t="shared" si="13"/>
        <v>449</v>
      </c>
      <c r="D953" s="6"/>
    </row>
    <row r="954" spans="1:4" x14ac:dyDescent="0.2">
      <c r="A954">
        <v>950</v>
      </c>
      <c r="B954" s="14">
        <f>'EstExp 11-17'!H36</f>
        <v>0</v>
      </c>
      <c r="C954" s="5">
        <f t="shared" si="13"/>
        <v>950</v>
      </c>
      <c r="D954" s="6"/>
    </row>
    <row r="955" spans="1:4" x14ac:dyDescent="0.2">
      <c r="A955">
        <v>951</v>
      </c>
      <c r="B955" s="14">
        <f>'EstExp 11-17'!H37</f>
        <v>0</v>
      </c>
      <c r="C955" s="5">
        <f t="shared" si="13"/>
        <v>951</v>
      </c>
      <c r="D955" s="6"/>
    </row>
    <row r="956" spans="1:4" x14ac:dyDescent="0.2">
      <c r="A956">
        <v>952</v>
      </c>
      <c r="B956" s="14">
        <f>'EstExp 11-17'!H38</f>
        <v>0</v>
      </c>
      <c r="C956" s="5">
        <f t="shared" si="13"/>
        <v>952</v>
      </c>
      <c r="D956" s="6"/>
    </row>
    <row r="957" spans="1:4" x14ac:dyDescent="0.2">
      <c r="A957">
        <v>953</v>
      </c>
      <c r="B957" s="14">
        <f>'EstExp 11-17'!H39</f>
        <v>0</v>
      </c>
      <c r="C957" s="5">
        <f t="shared" si="13"/>
        <v>953</v>
      </c>
      <c r="D957" s="6"/>
    </row>
    <row r="958" spans="1:4" x14ac:dyDescent="0.2">
      <c r="A958">
        <v>954</v>
      </c>
      <c r="B958" s="14">
        <f>'EstExp 11-17'!H40</f>
        <v>0</v>
      </c>
      <c r="C958" s="5">
        <f t="shared" si="13"/>
        <v>954</v>
      </c>
      <c r="D958" s="6"/>
    </row>
    <row r="959" spans="1:4" x14ac:dyDescent="0.2">
      <c r="A959">
        <v>955</v>
      </c>
      <c r="B959" s="14">
        <f>'EstExp 11-17'!H41</f>
        <v>0</v>
      </c>
      <c r="C959" s="5">
        <f t="shared" si="13"/>
        <v>955</v>
      </c>
      <c r="D959" s="6"/>
    </row>
    <row r="960" spans="1:4" x14ac:dyDescent="0.2">
      <c r="A960">
        <v>956</v>
      </c>
      <c r="B960" s="14">
        <f>'EstExp 11-17'!H42</f>
        <v>0</v>
      </c>
      <c r="C960" s="5">
        <f t="shared" si="13"/>
        <v>956</v>
      </c>
      <c r="D960" s="6"/>
    </row>
    <row r="961" spans="1:4" x14ac:dyDescent="0.2">
      <c r="A961">
        <v>957</v>
      </c>
      <c r="B961" s="14">
        <f>'EstExp 11-17'!H44</f>
        <v>0</v>
      </c>
      <c r="C961" s="5">
        <f t="shared" si="13"/>
        <v>957</v>
      </c>
      <c r="D961" s="6"/>
    </row>
    <row r="962" spans="1:4" x14ac:dyDescent="0.2">
      <c r="A962">
        <v>958</v>
      </c>
      <c r="B962" s="14">
        <f>'EstExp 11-17'!H45</f>
        <v>1500</v>
      </c>
      <c r="C962" s="5">
        <f t="shared" si="13"/>
        <v>-542</v>
      </c>
      <c r="D962" s="6"/>
    </row>
    <row r="963" spans="1:4" x14ac:dyDescent="0.2">
      <c r="A963">
        <v>959</v>
      </c>
      <c r="B963" s="14">
        <f>'EstExp 11-17'!H46</f>
        <v>0</v>
      </c>
      <c r="C963" s="5">
        <f t="shared" si="13"/>
        <v>959</v>
      </c>
      <c r="D963" s="6"/>
    </row>
    <row r="964" spans="1:4" x14ac:dyDescent="0.2">
      <c r="A964">
        <v>960</v>
      </c>
      <c r="B964" s="14">
        <f>'EstExp 11-17'!H47</f>
        <v>1500</v>
      </c>
      <c r="C964" s="5">
        <f t="shared" si="13"/>
        <v>-540</v>
      </c>
      <c r="D964" s="6"/>
    </row>
    <row r="965" spans="1:4" x14ac:dyDescent="0.2">
      <c r="A965">
        <v>961</v>
      </c>
      <c r="B965" s="14">
        <f>'EstExp 11-17'!H49</f>
        <v>10000</v>
      </c>
      <c r="C965" s="5">
        <f t="shared" si="13"/>
        <v>-9039</v>
      </c>
      <c r="D965" s="6"/>
    </row>
    <row r="966" spans="1:4" x14ac:dyDescent="0.2">
      <c r="A966">
        <v>962</v>
      </c>
      <c r="B966" s="14">
        <f>'EstExp 11-17'!H50</f>
        <v>2500</v>
      </c>
      <c r="C966" s="5">
        <f t="shared" si="13"/>
        <v>-1538</v>
      </c>
      <c r="D966" s="6"/>
    </row>
    <row r="967" spans="1:4" x14ac:dyDescent="0.2">
      <c r="A967">
        <v>963</v>
      </c>
      <c r="B967" s="14">
        <f>'EstExp 11-17'!H53</f>
        <v>12500</v>
      </c>
      <c r="C967" s="5">
        <f t="shared" ref="C967:C1030" si="14">A967-B967</f>
        <v>-11537</v>
      </c>
      <c r="D967" s="6"/>
    </row>
    <row r="968" spans="1:4" x14ac:dyDescent="0.2">
      <c r="A968">
        <v>964</v>
      </c>
      <c r="B968" s="14">
        <f>'EstExp 11-17'!H55</f>
        <v>2000</v>
      </c>
      <c r="C968" s="5">
        <f t="shared" si="14"/>
        <v>-1036</v>
      </c>
      <c r="D968" s="6"/>
    </row>
    <row r="969" spans="1:4" x14ac:dyDescent="0.2">
      <c r="A969">
        <v>965</v>
      </c>
      <c r="B969" s="14">
        <f>'EstExp 11-17'!H56</f>
        <v>0</v>
      </c>
      <c r="C969" s="5">
        <f t="shared" si="14"/>
        <v>965</v>
      </c>
      <c r="D969" s="6"/>
    </row>
    <row r="970" spans="1:4" x14ac:dyDescent="0.2">
      <c r="A970">
        <v>966</v>
      </c>
      <c r="B970" s="14">
        <f>'EstExp 11-17'!H57</f>
        <v>2000</v>
      </c>
      <c r="C970" s="5">
        <f t="shared" si="14"/>
        <v>-1034</v>
      </c>
      <c r="D970" s="6"/>
    </row>
    <row r="971" spans="1:4" x14ac:dyDescent="0.2">
      <c r="A971">
        <v>967</v>
      </c>
      <c r="B971" s="14">
        <f>'EstExp 11-17'!H59</f>
        <v>3000</v>
      </c>
      <c r="C971" s="5">
        <f t="shared" si="14"/>
        <v>-2033</v>
      </c>
      <c r="D971" s="6"/>
    </row>
    <row r="972" spans="1:4" x14ac:dyDescent="0.2">
      <c r="A972">
        <v>968</v>
      </c>
      <c r="B972" s="14">
        <f>'EstExp 11-17'!H60</f>
        <v>0</v>
      </c>
      <c r="C972" s="5">
        <f t="shared" si="14"/>
        <v>968</v>
      </c>
      <c r="D972" s="6"/>
    </row>
    <row r="973" spans="1:4" x14ac:dyDescent="0.2">
      <c r="A973">
        <v>969</v>
      </c>
      <c r="B973" s="14">
        <f>'EstExp 11-17'!H61</f>
        <v>0</v>
      </c>
      <c r="C973" s="5">
        <f t="shared" si="14"/>
        <v>969</v>
      </c>
      <c r="D973" s="6"/>
    </row>
    <row r="974" spans="1:4" x14ac:dyDescent="0.2">
      <c r="A974">
        <v>970</v>
      </c>
      <c r="B974" s="14">
        <f>'EstExp 11-17'!H62</f>
        <v>0</v>
      </c>
      <c r="C974" s="5">
        <f t="shared" si="14"/>
        <v>970</v>
      </c>
      <c r="D974" s="6"/>
    </row>
    <row r="975" spans="1:4" x14ac:dyDescent="0.2">
      <c r="A975">
        <v>971</v>
      </c>
      <c r="B975" s="14">
        <f>'EstExp 11-17'!H63</f>
        <v>0</v>
      </c>
      <c r="C975" s="5">
        <f t="shared" si="14"/>
        <v>971</v>
      </c>
      <c r="D975" s="6"/>
    </row>
    <row r="976" spans="1:4" x14ac:dyDescent="0.2">
      <c r="A976">
        <v>972</v>
      </c>
      <c r="B976" s="14">
        <f>'EstExp 11-17'!H64</f>
        <v>0</v>
      </c>
      <c r="C976" s="5">
        <f t="shared" si="14"/>
        <v>972</v>
      </c>
      <c r="D976" s="6"/>
    </row>
    <row r="977" spans="1:4" x14ac:dyDescent="0.2">
      <c r="A977" s="3">
        <v>973</v>
      </c>
      <c r="C977" s="5">
        <f t="shared" si="14"/>
        <v>973</v>
      </c>
      <c r="D977" s="7"/>
    </row>
    <row r="978" spans="1:4" x14ac:dyDescent="0.2">
      <c r="A978">
        <v>974</v>
      </c>
      <c r="B978" s="14">
        <f>'EstExp 11-17'!H65</f>
        <v>3000</v>
      </c>
      <c r="C978" s="5">
        <f t="shared" si="14"/>
        <v>-2026</v>
      </c>
      <c r="D978" s="6"/>
    </row>
    <row r="979" spans="1:4" x14ac:dyDescent="0.2">
      <c r="A979">
        <v>975</v>
      </c>
      <c r="B979" s="14">
        <f>'EstExp 11-17'!H67</f>
        <v>0</v>
      </c>
      <c r="C979" s="5">
        <f t="shared" si="14"/>
        <v>975</v>
      </c>
      <c r="D979" s="6"/>
    </row>
    <row r="980" spans="1:4" x14ac:dyDescent="0.2">
      <c r="A980">
        <v>976</v>
      </c>
      <c r="B980" s="14">
        <f>'EstExp 11-17'!H68</f>
        <v>0</v>
      </c>
      <c r="C980" s="5">
        <f t="shared" si="14"/>
        <v>976</v>
      </c>
      <c r="D980" s="6"/>
    </row>
    <row r="981" spans="1:4" x14ac:dyDescent="0.2">
      <c r="A981">
        <v>977</v>
      </c>
      <c r="B981" s="14">
        <f>'EstExp 11-17'!H69</f>
        <v>0</v>
      </c>
      <c r="C981" s="5">
        <f t="shared" si="14"/>
        <v>977</v>
      </c>
      <c r="D981" s="6"/>
    </row>
    <row r="982" spans="1:4" x14ac:dyDescent="0.2">
      <c r="A982">
        <v>978</v>
      </c>
      <c r="B982" s="14">
        <f>'EstExp 11-17'!H70</f>
        <v>0</v>
      </c>
      <c r="C982" s="5">
        <f t="shared" si="14"/>
        <v>978</v>
      </c>
      <c r="D982" s="6"/>
    </row>
    <row r="983" spans="1:4" x14ac:dyDescent="0.2">
      <c r="A983" s="3">
        <v>979</v>
      </c>
      <c r="C983" s="5">
        <f t="shared" si="14"/>
        <v>979</v>
      </c>
      <c r="D983" s="7"/>
    </row>
    <row r="984" spans="1:4" x14ac:dyDescent="0.2">
      <c r="A984">
        <v>980</v>
      </c>
      <c r="B984" s="14">
        <f>'EstExp 11-17'!H71</f>
        <v>0</v>
      </c>
      <c r="C984" s="5">
        <f t="shared" si="14"/>
        <v>980</v>
      </c>
      <c r="D984" s="6"/>
    </row>
    <row r="985" spans="1:4" x14ac:dyDescent="0.2">
      <c r="A985" s="3">
        <v>981</v>
      </c>
      <c r="C985" s="5">
        <f t="shared" si="14"/>
        <v>981</v>
      </c>
      <c r="D985" s="7"/>
    </row>
    <row r="986" spans="1:4" x14ac:dyDescent="0.2">
      <c r="A986">
        <v>982</v>
      </c>
      <c r="B986" s="14">
        <f>'EstExp 11-17'!H72</f>
        <v>0</v>
      </c>
      <c r="C986" s="5">
        <f t="shared" si="14"/>
        <v>982</v>
      </c>
      <c r="D986" s="6"/>
    </row>
    <row r="987" spans="1:4" x14ac:dyDescent="0.2">
      <c r="A987">
        <v>983</v>
      </c>
      <c r="B987" s="14">
        <f>'EstExp 11-17'!H73</f>
        <v>0</v>
      </c>
      <c r="C987" s="5">
        <f t="shared" si="14"/>
        <v>983</v>
      </c>
      <c r="D987" s="6"/>
    </row>
    <row r="988" spans="1:4" x14ac:dyDescent="0.2">
      <c r="A988">
        <v>984</v>
      </c>
      <c r="B988" s="14">
        <f>'EstExp 11-17'!H74</f>
        <v>19000</v>
      </c>
      <c r="C988" s="5">
        <f t="shared" si="14"/>
        <v>-18016</v>
      </c>
      <c r="D988" s="6"/>
    </row>
    <row r="989" spans="1:4" x14ac:dyDescent="0.2">
      <c r="A989">
        <v>985</v>
      </c>
      <c r="B989" s="14">
        <f>'EstExp 11-17'!H75</f>
        <v>0</v>
      </c>
      <c r="C989" s="5">
        <f t="shared" si="14"/>
        <v>985</v>
      </c>
      <c r="D989" s="6"/>
    </row>
    <row r="990" spans="1:4" x14ac:dyDescent="0.2">
      <c r="A990">
        <v>986</v>
      </c>
      <c r="B990" s="15">
        <f>'EstExp 11-17'!H102</f>
        <v>920000</v>
      </c>
      <c r="C990" s="5">
        <f t="shared" si="14"/>
        <v>-919014</v>
      </c>
      <c r="D990" s="6"/>
    </row>
    <row r="991" spans="1:4" x14ac:dyDescent="0.2">
      <c r="A991">
        <v>987</v>
      </c>
      <c r="B991" s="14">
        <f>'EstExp 11-17'!H105</f>
        <v>0</v>
      </c>
      <c r="C991" s="5">
        <f t="shared" si="14"/>
        <v>987</v>
      </c>
      <c r="D991" s="6"/>
    </row>
    <row r="992" spans="1:4" x14ac:dyDescent="0.2">
      <c r="A992">
        <v>988</v>
      </c>
      <c r="B992" s="14">
        <f>'EstExp 11-17'!H106</f>
        <v>0</v>
      </c>
      <c r="C992" s="5">
        <f t="shared" si="14"/>
        <v>988</v>
      </c>
      <c r="D992" s="6"/>
    </row>
    <row r="993" spans="1:4" x14ac:dyDescent="0.2">
      <c r="A993" s="3">
        <v>989</v>
      </c>
      <c r="C993" s="5">
        <f t="shared" si="14"/>
        <v>989</v>
      </c>
      <c r="D993" s="6" t="s">
        <v>346</v>
      </c>
    </row>
    <row r="994" spans="1:4" x14ac:dyDescent="0.2">
      <c r="A994">
        <v>990</v>
      </c>
      <c r="B994" s="14">
        <f>'EstExp 11-17'!H109</f>
        <v>0</v>
      </c>
      <c r="C994" s="5">
        <f t="shared" si="14"/>
        <v>990</v>
      </c>
      <c r="D994" s="6"/>
    </row>
    <row r="995" spans="1:4" x14ac:dyDescent="0.2">
      <c r="A995" s="3">
        <v>991</v>
      </c>
      <c r="C995" s="5">
        <f t="shared" si="14"/>
        <v>991</v>
      </c>
      <c r="D995" s="7"/>
    </row>
    <row r="996" spans="1:4" x14ac:dyDescent="0.2">
      <c r="A996">
        <v>992</v>
      </c>
      <c r="B996" s="14">
        <f>'EstExp 11-17'!H112</f>
        <v>0</v>
      </c>
      <c r="C996" s="5">
        <f t="shared" si="14"/>
        <v>992</v>
      </c>
      <c r="D996" s="6"/>
    </row>
    <row r="997" spans="1:4" x14ac:dyDescent="0.2">
      <c r="A997">
        <v>993</v>
      </c>
      <c r="B997" s="14">
        <f>'EstExp 11-17'!H114</f>
        <v>1039500</v>
      </c>
      <c r="C997" s="5">
        <f t="shared" si="14"/>
        <v>-1038507</v>
      </c>
      <c r="D997" s="6"/>
    </row>
    <row r="998" spans="1:4" x14ac:dyDescent="0.2">
      <c r="A998" s="3">
        <v>994</v>
      </c>
      <c r="C998" s="5">
        <f t="shared" si="14"/>
        <v>994</v>
      </c>
      <c r="D998" s="7"/>
    </row>
    <row r="999" spans="1:4" x14ac:dyDescent="0.2">
      <c r="A999" s="3">
        <v>995</v>
      </c>
      <c r="C999" s="5">
        <f t="shared" si="14"/>
        <v>995</v>
      </c>
      <c r="D999" s="6" t="s">
        <v>346</v>
      </c>
    </row>
    <row r="1000" spans="1:4" x14ac:dyDescent="0.2">
      <c r="A1000" s="3">
        <v>996</v>
      </c>
      <c r="C1000" s="5">
        <f t="shared" si="14"/>
        <v>996</v>
      </c>
      <c r="D1000" s="6" t="s">
        <v>346</v>
      </c>
    </row>
    <row r="1001" spans="1:4" x14ac:dyDescent="0.2">
      <c r="A1001" s="3">
        <v>997</v>
      </c>
      <c r="C1001" s="5">
        <f t="shared" si="14"/>
        <v>997</v>
      </c>
      <c r="D1001" s="7"/>
    </row>
    <row r="1002" spans="1:4" x14ac:dyDescent="0.2">
      <c r="A1002" s="3">
        <v>998</v>
      </c>
      <c r="C1002" s="5">
        <f t="shared" si="14"/>
        <v>998</v>
      </c>
      <c r="D1002" s="7"/>
    </row>
    <row r="1003" spans="1:4" x14ac:dyDescent="0.2">
      <c r="A1003" s="3">
        <v>999</v>
      </c>
      <c r="C1003" s="5">
        <f t="shared" si="14"/>
        <v>999</v>
      </c>
      <c r="D1003" s="7"/>
    </row>
    <row r="1004" spans="1:4" x14ac:dyDescent="0.2">
      <c r="A1004" s="3">
        <v>1000</v>
      </c>
      <c r="C1004" s="5">
        <f t="shared" si="14"/>
        <v>1000</v>
      </c>
      <c r="D1004" s="7"/>
    </row>
    <row r="1005" spans="1:4" x14ac:dyDescent="0.2">
      <c r="A1005" s="3">
        <v>1001</v>
      </c>
      <c r="C1005" s="5">
        <f t="shared" si="14"/>
        <v>1001</v>
      </c>
      <c r="D1005" s="7"/>
    </row>
    <row r="1006" spans="1:4" x14ac:dyDescent="0.2">
      <c r="A1006" s="3">
        <v>1002</v>
      </c>
      <c r="C1006" s="5">
        <f t="shared" si="14"/>
        <v>1002</v>
      </c>
      <c r="D1006" s="6" t="s">
        <v>346</v>
      </c>
    </row>
    <row r="1007" spans="1:4" x14ac:dyDescent="0.2">
      <c r="A1007" s="3">
        <v>1003</v>
      </c>
      <c r="C1007" s="5">
        <f t="shared" si="14"/>
        <v>1003</v>
      </c>
      <c r="D1007" s="6" t="s">
        <v>346</v>
      </c>
    </row>
    <row r="1008" spans="1:4" x14ac:dyDescent="0.2">
      <c r="A1008" s="3">
        <v>1004</v>
      </c>
      <c r="C1008" s="5">
        <f t="shared" si="14"/>
        <v>1004</v>
      </c>
      <c r="D1008" s="7"/>
    </row>
    <row r="1009" spans="1:4" x14ac:dyDescent="0.2">
      <c r="A1009" s="3">
        <v>1005</v>
      </c>
      <c r="C1009" s="5">
        <f t="shared" si="14"/>
        <v>1005</v>
      </c>
      <c r="D1009" s="7"/>
    </row>
    <row r="1010" spans="1:4" x14ac:dyDescent="0.2">
      <c r="A1010" s="3">
        <v>1006</v>
      </c>
      <c r="C1010" s="5">
        <f t="shared" si="14"/>
        <v>1006</v>
      </c>
      <c r="D1010" s="7"/>
    </row>
    <row r="1011" spans="1:4" x14ac:dyDescent="0.2">
      <c r="A1011" s="3">
        <v>1007</v>
      </c>
      <c r="C1011" s="5">
        <f t="shared" si="14"/>
        <v>1007</v>
      </c>
      <c r="D1011" s="7"/>
    </row>
    <row r="1012" spans="1:4" x14ac:dyDescent="0.2">
      <c r="A1012" s="3">
        <v>1008</v>
      </c>
      <c r="C1012" s="5">
        <f t="shared" si="14"/>
        <v>1008</v>
      </c>
      <c r="D1012" s="7"/>
    </row>
    <row r="1013" spans="1:4" x14ac:dyDescent="0.2">
      <c r="A1013" s="3">
        <v>1009</v>
      </c>
      <c r="C1013" s="5">
        <f t="shared" si="14"/>
        <v>1009</v>
      </c>
      <c r="D1013" s="6" t="s">
        <v>346</v>
      </c>
    </row>
    <row r="1014" spans="1:4" x14ac:dyDescent="0.2">
      <c r="A1014" s="3">
        <v>1010</v>
      </c>
      <c r="C1014" s="5">
        <f t="shared" si="14"/>
        <v>1010</v>
      </c>
      <c r="D1014" s="7"/>
    </row>
    <row r="1015" spans="1:4" x14ac:dyDescent="0.2">
      <c r="A1015" s="3">
        <v>1011</v>
      </c>
      <c r="C1015" s="5">
        <f t="shared" si="14"/>
        <v>1011</v>
      </c>
      <c r="D1015" s="7"/>
    </row>
    <row r="1016" spans="1:4" x14ac:dyDescent="0.2">
      <c r="A1016" s="3">
        <v>1012</v>
      </c>
      <c r="C1016" s="5">
        <f t="shared" si="14"/>
        <v>1012</v>
      </c>
      <c r="D1016" s="7"/>
    </row>
    <row r="1017" spans="1:4" x14ac:dyDescent="0.2">
      <c r="A1017" s="3">
        <v>1013</v>
      </c>
      <c r="C1017" s="5">
        <f t="shared" si="14"/>
        <v>1013</v>
      </c>
      <c r="D1017" s="6" t="s">
        <v>346</v>
      </c>
    </row>
    <row r="1018" spans="1:4" x14ac:dyDescent="0.2">
      <c r="A1018" s="3">
        <v>1014</v>
      </c>
      <c r="C1018" s="5">
        <f t="shared" si="14"/>
        <v>1014</v>
      </c>
      <c r="D1018" s="6" t="s">
        <v>346</v>
      </c>
    </row>
    <row r="1019" spans="1:4" x14ac:dyDescent="0.2">
      <c r="A1019" s="3">
        <v>1015</v>
      </c>
      <c r="C1019" s="5">
        <f t="shared" si="14"/>
        <v>1015</v>
      </c>
      <c r="D1019" s="6" t="s">
        <v>346</v>
      </c>
    </row>
    <row r="1020" spans="1:4" x14ac:dyDescent="0.2">
      <c r="A1020" s="3">
        <v>1016</v>
      </c>
      <c r="C1020" s="5">
        <f t="shared" si="14"/>
        <v>1016</v>
      </c>
      <c r="D1020" s="6" t="s">
        <v>346</v>
      </c>
    </row>
    <row r="1021" spans="1:4" x14ac:dyDescent="0.2">
      <c r="A1021" s="3">
        <v>1017</v>
      </c>
      <c r="C1021" s="5">
        <f t="shared" si="14"/>
        <v>1017</v>
      </c>
      <c r="D1021" s="6" t="s">
        <v>346</v>
      </c>
    </row>
    <row r="1022" spans="1:4" x14ac:dyDescent="0.2">
      <c r="A1022" s="3">
        <v>1018</v>
      </c>
      <c r="C1022" s="5">
        <f t="shared" si="14"/>
        <v>1018</v>
      </c>
      <c r="D1022" s="7"/>
    </row>
    <row r="1023" spans="1:4" x14ac:dyDescent="0.2">
      <c r="A1023" s="3">
        <v>1019</v>
      </c>
      <c r="C1023" s="5">
        <f t="shared" si="14"/>
        <v>1019</v>
      </c>
      <c r="D1023" s="7"/>
    </row>
    <row r="1024" spans="1:4" x14ac:dyDescent="0.2">
      <c r="A1024" s="3">
        <v>1020</v>
      </c>
      <c r="C1024" s="5">
        <f t="shared" si="14"/>
        <v>1020</v>
      </c>
      <c r="D1024" s="7"/>
    </row>
    <row r="1025" spans="1:4" x14ac:dyDescent="0.2">
      <c r="A1025" s="3">
        <v>1021</v>
      </c>
      <c r="C1025" s="5">
        <f t="shared" si="14"/>
        <v>1021</v>
      </c>
      <c r="D1025" s="7"/>
    </row>
    <row r="1026" spans="1:4" x14ac:dyDescent="0.2">
      <c r="A1026" s="3">
        <v>1022</v>
      </c>
      <c r="C1026" s="5">
        <f t="shared" si="14"/>
        <v>1022</v>
      </c>
      <c r="D1026" s="7"/>
    </row>
    <row r="1027" spans="1:4" x14ac:dyDescent="0.2">
      <c r="A1027" s="3">
        <v>1023</v>
      </c>
      <c r="C1027" s="5">
        <f t="shared" si="14"/>
        <v>1023</v>
      </c>
      <c r="D1027" s="7"/>
    </row>
    <row r="1028" spans="1:4" x14ac:dyDescent="0.2">
      <c r="A1028" s="3">
        <v>1024</v>
      </c>
      <c r="C1028" s="5">
        <f t="shared" si="14"/>
        <v>1024</v>
      </c>
      <c r="D1028" s="7"/>
    </row>
    <row r="1029" spans="1:4" x14ac:dyDescent="0.2">
      <c r="A1029" s="3">
        <v>1025</v>
      </c>
      <c r="C1029" s="5">
        <f t="shared" si="14"/>
        <v>1025</v>
      </c>
      <c r="D1029" s="6" t="s">
        <v>346</v>
      </c>
    </row>
    <row r="1030" spans="1:4" x14ac:dyDescent="0.2">
      <c r="A1030" s="3">
        <v>1026</v>
      </c>
      <c r="C1030" s="5">
        <f t="shared" si="14"/>
        <v>1026</v>
      </c>
      <c r="D1030" s="6" t="s">
        <v>346</v>
      </c>
    </row>
    <row r="1031" spans="1:4" x14ac:dyDescent="0.2">
      <c r="A1031" s="3">
        <v>1027</v>
      </c>
      <c r="C1031" s="5">
        <f t="shared" ref="C1031:C1094" si="15">A1031-B1031</f>
        <v>1027</v>
      </c>
      <c r="D1031" s="7"/>
    </row>
    <row r="1032" spans="1:4" x14ac:dyDescent="0.2">
      <c r="A1032" s="3">
        <v>1028</v>
      </c>
      <c r="C1032" s="5">
        <f t="shared" si="15"/>
        <v>1028</v>
      </c>
      <c r="D1032" s="7"/>
    </row>
    <row r="1033" spans="1:4" x14ac:dyDescent="0.2">
      <c r="A1033" s="3">
        <v>1029</v>
      </c>
      <c r="C1033" s="5">
        <f t="shared" si="15"/>
        <v>1029</v>
      </c>
      <c r="D1033" s="7"/>
    </row>
    <row r="1034" spans="1:4" x14ac:dyDescent="0.2">
      <c r="A1034" s="3">
        <v>1030</v>
      </c>
      <c r="C1034" s="5">
        <f t="shared" si="15"/>
        <v>1030</v>
      </c>
      <c r="D1034" s="7"/>
    </row>
    <row r="1035" spans="1:4" x14ac:dyDescent="0.2">
      <c r="A1035" s="3">
        <v>1031</v>
      </c>
      <c r="C1035" s="5">
        <f t="shared" si="15"/>
        <v>1031</v>
      </c>
      <c r="D1035" s="7"/>
    </row>
    <row r="1036" spans="1:4" x14ac:dyDescent="0.2">
      <c r="A1036">
        <v>1032</v>
      </c>
      <c r="B1036" s="14">
        <f>'EstExp 11-17'!K5</f>
        <v>11462977</v>
      </c>
      <c r="C1036" s="5">
        <f t="shared" si="15"/>
        <v>-11461945</v>
      </c>
      <c r="D1036" s="6"/>
    </row>
    <row r="1037" spans="1:4" x14ac:dyDescent="0.2">
      <c r="A1037">
        <v>1033</v>
      </c>
      <c r="B1037" s="14">
        <f>'EstExp 11-17'!K16</f>
        <v>150762</v>
      </c>
      <c r="C1037" s="5">
        <f t="shared" si="15"/>
        <v>-149729</v>
      </c>
      <c r="D1037" s="6"/>
    </row>
    <row r="1038" spans="1:4" x14ac:dyDescent="0.2">
      <c r="A1038" s="3">
        <v>1034</v>
      </c>
      <c r="C1038" s="5">
        <f t="shared" si="15"/>
        <v>1034</v>
      </c>
      <c r="D1038" s="7"/>
    </row>
    <row r="1039" spans="1:4" x14ac:dyDescent="0.2">
      <c r="A1039" s="3">
        <v>1035</v>
      </c>
      <c r="C1039" s="5">
        <f t="shared" si="15"/>
        <v>1035</v>
      </c>
      <c r="D1039" s="7"/>
    </row>
    <row r="1040" spans="1:4" x14ac:dyDescent="0.2">
      <c r="A1040" s="3">
        <v>1036</v>
      </c>
      <c r="C1040" s="5">
        <f t="shared" si="15"/>
        <v>1036</v>
      </c>
      <c r="D1040" s="7"/>
    </row>
    <row r="1041" spans="1:4" x14ac:dyDescent="0.2">
      <c r="A1041" s="3">
        <v>1037</v>
      </c>
      <c r="C1041" s="5">
        <f t="shared" si="15"/>
        <v>1037</v>
      </c>
      <c r="D1041" s="7"/>
    </row>
    <row r="1042" spans="1:4" x14ac:dyDescent="0.2">
      <c r="A1042" s="3">
        <v>1038</v>
      </c>
      <c r="C1042" s="5">
        <f t="shared" si="15"/>
        <v>1038</v>
      </c>
      <c r="D1042" s="7"/>
    </row>
    <row r="1043" spans="1:4" x14ac:dyDescent="0.2">
      <c r="A1043">
        <v>1039</v>
      </c>
      <c r="B1043" s="14">
        <f>'EstExp 11-17'!K18</f>
        <v>0</v>
      </c>
      <c r="C1043" s="5">
        <f t="shared" si="15"/>
        <v>1039</v>
      </c>
      <c r="D1043" s="6"/>
    </row>
    <row r="1044" spans="1:4" x14ac:dyDescent="0.2">
      <c r="A1044" s="3">
        <v>1040</v>
      </c>
      <c r="C1044" s="5">
        <f t="shared" si="15"/>
        <v>1040</v>
      </c>
      <c r="D1044" s="7"/>
    </row>
    <row r="1045" spans="1:4" x14ac:dyDescent="0.2">
      <c r="A1045" s="3">
        <v>1041</v>
      </c>
      <c r="C1045" s="5">
        <f t="shared" si="15"/>
        <v>1041</v>
      </c>
      <c r="D1045" s="7"/>
    </row>
    <row r="1046" spans="1:4" x14ac:dyDescent="0.2">
      <c r="A1046" s="3">
        <v>1042</v>
      </c>
      <c r="C1046" s="5">
        <f t="shared" si="15"/>
        <v>1042</v>
      </c>
      <c r="D1046" s="7"/>
    </row>
    <row r="1047" spans="1:4" x14ac:dyDescent="0.2">
      <c r="A1047">
        <v>1043</v>
      </c>
      <c r="B1047" s="14">
        <f>'EstExp 11-17'!K12</f>
        <v>0</v>
      </c>
      <c r="C1047" s="5">
        <f t="shared" si="15"/>
        <v>1043</v>
      </c>
      <c r="D1047" s="6"/>
    </row>
    <row r="1048" spans="1:4" x14ac:dyDescent="0.2">
      <c r="A1048">
        <v>1044</v>
      </c>
      <c r="B1048" s="14">
        <f>'EstExp 11-17'!K13</f>
        <v>0</v>
      </c>
      <c r="C1048" s="5">
        <f t="shared" si="15"/>
        <v>1044</v>
      </c>
      <c r="D1048" s="6"/>
    </row>
    <row r="1049" spans="1:4" x14ac:dyDescent="0.2">
      <c r="A1049">
        <v>1045</v>
      </c>
      <c r="B1049" s="14">
        <f>'EstExp 11-17'!K14</f>
        <v>89000</v>
      </c>
      <c r="C1049" s="5">
        <f t="shared" si="15"/>
        <v>-87955</v>
      </c>
      <c r="D1049" s="6"/>
    </row>
    <row r="1050" spans="1:4" x14ac:dyDescent="0.2">
      <c r="A1050">
        <v>1046</v>
      </c>
      <c r="B1050" s="14">
        <f>'EstExp 11-17'!K15</f>
        <v>71000</v>
      </c>
      <c r="C1050" s="5">
        <f t="shared" si="15"/>
        <v>-69954</v>
      </c>
      <c r="D1050" s="6"/>
    </row>
    <row r="1051" spans="1:4" x14ac:dyDescent="0.2">
      <c r="A1051">
        <v>1047</v>
      </c>
      <c r="B1051" s="14">
        <f>'EstExp 11-17'!K33</f>
        <v>14069138</v>
      </c>
      <c r="C1051" s="5">
        <f t="shared" si="15"/>
        <v>-14068091</v>
      </c>
      <c r="D1051" s="6"/>
    </row>
    <row r="1052" spans="1:4" x14ac:dyDescent="0.2">
      <c r="A1052">
        <v>1048</v>
      </c>
      <c r="B1052" s="14">
        <f>'EstExp 11-17'!K36</f>
        <v>676283</v>
      </c>
      <c r="C1052" s="5">
        <f t="shared" si="15"/>
        <v>-675235</v>
      </c>
      <c r="D1052" s="6"/>
    </row>
    <row r="1053" spans="1:4" x14ac:dyDescent="0.2">
      <c r="A1053">
        <v>1049</v>
      </c>
      <c r="B1053" s="14">
        <f>'EstExp 11-17'!K37</f>
        <v>385673</v>
      </c>
      <c r="C1053" s="5">
        <f t="shared" si="15"/>
        <v>-384624</v>
      </c>
      <c r="D1053" s="6"/>
    </row>
    <row r="1054" spans="1:4" x14ac:dyDescent="0.2">
      <c r="A1054">
        <v>1050</v>
      </c>
      <c r="B1054" s="14">
        <f>'EstExp 11-17'!K38</f>
        <v>260920</v>
      </c>
      <c r="C1054" s="5">
        <f t="shared" si="15"/>
        <v>-259870</v>
      </c>
      <c r="D1054" s="6"/>
    </row>
    <row r="1055" spans="1:4" x14ac:dyDescent="0.2">
      <c r="A1055">
        <v>1051</v>
      </c>
      <c r="B1055" s="14">
        <f>'EstExp 11-17'!K39</f>
        <v>371439</v>
      </c>
      <c r="C1055" s="5">
        <f t="shared" si="15"/>
        <v>-370388</v>
      </c>
      <c r="D1055" s="6"/>
    </row>
    <row r="1056" spans="1:4" x14ac:dyDescent="0.2">
      <c r="A1056">
        <v>1052</v>
      </c>
      <c r="B1056" s="14">
        <f>'EstExp 11-17'!K40</f>
        <v>554361</v>
      </c>
      <c r="C1056" s="5">
        <f t="shared" si="15"/>
        <v>-553309</v>
      </c>
      <c r="D1056" s="6"/>
    </row>
    <row r="1057" spans="1:4" x14ac:dyDescent="0.2">
      <c r="A1057">
        <v>1053</v>
      </c>
      <c r="B1057" s="14">
        <f>'EstExp 11-17'!K41</f>
        <v>311934</v>
      </c>
      <c r="C1057" s="5">
        <f t="shared" si="15"/>
        <v>-310881</v>
      </c>
      <c r="D1057" s="6"/>
    </row>
    <row r="1058" spans="1:4" x14ac:dyDescent="0.2">
      <c r="A1058">
        <v>1054</v>
      </c>
      <c r="B1058" s="14">
        <f>'EstExp 11-17'!K42</f>
        <v>2560610</v>
      </c>
      <c r="C1058" s="5">
        <f t="shared" si="15"/>
        <v>-2559556</v>
      </c>
      <c r="D1058" s="6"/>
    </row>
    <row r="1059" spans="1:4" x14ac:dyDescent="0.2">
      <c r="A1059">
        <v>1055</v>
      </c>
      <c r="B1059" s="14">
        <f>'EstExp 11-17'!K44</f>
        <v>585500</v>
      </c>
      <c r="C1059" s="5">
        <f t="shared" si="15"/>
        <v>-584445</v>
      </c>
      <c r="D1059" s="6"/>
    </row>
    <row r="1060" spans="1:4" x14ac:dyDescent="0.2">
      <c r="A1060">
        <v>1056</v>
      </c>
      <c r="B1060" s="14">
        <f>'EstExp 11-17'!K45</f>
        <v>456408</v>
      </c>
      <c r="C1060" s="5">
        <f t="shared" si="15"/>
        <v>-455352</v>
      </c>
      <c r="D1060" s="6"/>
    </row>
    <row r="1061" spans="1:4" x14ac:dyDescent="0.2">
      <c r="A1061">
        <v>1057</v>
      </c>
      <c r="B1061" s="14">
        <f>'EstExp 11-17'!K46</f>
        <v>9000</v>
      </c>
      <c r="C1061" s="5">
        <f t="shared" si="15"/>
        <v>-7943</v>
      </c>
      <c r="D1061" s="6"/>
    </row>
    <row r="1062" spans="1:4" x14ac:dyDescent="0.2">
      <c r="A1062">
        <v>1058</v>
      </c>
      <c r="B1062" s="14">
        <f>'EstExp 11-17'!K47</f>
        <v>1050908</v>
      </c>
      <c r="C1062" s="5">
        <f t="shared" si="15"/>
        <v>-1049850</v>
      </c>
      <c r="D1062" s="6"/>
    </row>
    <row r="1063" spans="1:4" x14ac:dyDescent="0.2">
      <c r="A1063">
        <v>1059</v>
      </c>
      <c r="B1063" s="14">
        <f>'EstExp 11-17'!K49</f>
        <v>383000</v>
      </c>
      <c r="C1063" s="5">
        <f t="shared" si="15"/>
        <v>-381941</v>
      </c>
      <c r="D1063" s="6"/>
    </row>
    <row r="1064" spans="1:4" x14ac:dyDescent="0.2">
      <c r="A1064">
        <v>1060</v>
      </c>
      <c r="B1064" s="14">
        <f>'EstExp 11-17'!K50</f>
        <v>395240</v>
      </c>
      <c r="C1064" s="5">
        <f t="shared" si="15"/>
        <v>-394180</v>
      </c>
      <c r="D1064" s="6"/>
    </row>
    <row r="1065" spans="1:4" x14ac:dyDescent="0.2">
      <c r="A1065">
        <v>1061</v>
      </c>
      <c r="B1065" s="14">
        <f>'EstExp 11-17'!K53</f>
        <v>913240</v>
      </c>
      <c r="C1065" s="5">
        <f t="shared" si="15"/>
        <v>-912179</v>
      </c>
      <c r="D1065" s="6"/>
    </row>
    <row r="1066" spans="1:4" x14ac:dyDescent="0.2">
      <c r="A1066">
        <v>1062</v>
      </c>
      <c r="B1066" s="14">
        <f>'EstExp 11-17'!K55</f>
        <v>1082720</v>
      </c>
      <c r="C1066" s="5">
        <f t="shared" si="15"/>
        <v>-1081658</v>
      </c>
      <c r="D1066" s="6"/>
    </row>
    <row r="1067" spans="1:4" x14ac:dyDescent="0.2">
      <c r="A1067">
        <v>1063</v>
      </c>
      <c r="B1067" s="14">
        <f>'EstExp 11-17'!K56</f>
        <v>0</v>
      </c>
      <c r="C1067" s="5">
        <f t="shared" si="15"/>
        <v>1063</v>
      </c>
      <c r="D1067" s="6"/>
    </row>
    <row r="1068" spans="1:4" x14ac:dyDescent="0.2">
      <c r="A1068">
        <v>1064</v>
      </c>
      <c r="B1068" s="14">
        <f>'EstExp 11-17'!K57</f>
        <v>1082720</v>
      </c>
      <c r="C1068" s="5">
        <f t="shared" si="15"/>
        <v>-1081656</v>
      </c>
      <c r="D1068" s="6"/>
    </row>
    <row r="1069" spans="1:4" x14ac:dyDescent="0.2">
      <c r="A1069">
        <v>1065</v>
      </c>
      <c r="B1069" s="14">
        <f>'EstExp 11-17'!K59</f>
        <v>179060</v>
      </c>
      <c r="C1069" s="5">
        <f t="shared" si="15"/>
        <v>-177995</v>
      </c>
      <c r="D1069" s="6"/>
    </row>
    <row r="1070" spans="1:4" x14ac:dyDescent="0.2">
      <c r="A1070">
        <v>1066</v>
      </c>
      <c r="B1070" s="14">
        <f>'EstExp 11-17'!K60</f>
        <v>0</v>
      </c>
      <c r="C1070" s="5">
        <f t="shared" si="15"/>
        <v>1066</v>
      </c>
      <c r="D1070" s="6"/>
    </row>
    <row r="1071" spans="1:4" x14ac:dyDescent="0.2">
      <c r="A1071">
        <v>1067</v>
      </c>
      <c r="B1071" s="14">
        <f>'EstExp 11-17'!K61</f>
        <v>412500</v>
      </c>
      <c r="C1071" s="5">
        <f t="shared" si="15"/>
        <v>-411433</v>
      </c>
      <c r="D1071" s="6"/>
    </row>
    <row r="1072" spans="1:4" x14ac:dyDescent="0.2">
      <c r="A1072">
        <v>1068</v>
      </c>
      <c r="B1072" s="14">
        <f>'EstExp 11-17'!K62</f>
        <v>0</v>
      </c>
      <c r="C1072" s="5">
        <f t="shared" si="15"/>
        <v>1068</v>
      </c>
      <c r="D1072" s="6"/>
    </row>
    <row r="1073" spans="1:4" x14ac:dyDescent="0.2">
      <c r="A1073">
        <v>1069</v>
      </c>
      <c r="B1073" s="14">
        <f>'EstExp 11-17'!K63</f>
        <v>120000</v>
      </c>
      <c r="C1073" s="5">
        <f t="shared" si="15"/>
        <v>-118931</v>
      </c>
      <c r="D1073" s="6"/>
    </row>
    <row r="1074" spans="1:4" x14ac:dyDescent="0.2">
      <c r="A1074">
        <v>1070</v>
      </c>
      <c r="B1074" s="14">
        <f>'EstExp 11-17'!K64</f>
        <v>35000</v>
      </c>
      <c r="C1074" s="5">
        <f t="shared" si="15"/>
        <v>-33930</v>
      </c>
      <c r="D1074" s="6"/>
    </row>
    <row r="1075" spans="1:4" x14ac:dyDescent="0.2">
      <c r="A1075" s="3">
        <v>1071</v>
      </c>
      <c r="C1075" s="5">
        <f t="shared" si="15"/>
        <v>1071</v>
      </c>
      <c r="D1075" s="7"/>
    </row>
    <row r="1076" spans="1:4" x14ac:dyDescent="0.2">
      <c r="A1076">
        <v>1072</v>
      </c>
      <c r="B1076" s="14">
        <f>'EstExp 11-17'!K65</f>
        <v>746560</v>
      </c>
      <c r="C1076" s="5">
        <f t="shared" si="15"/>
        <v>-745488</v>
      </c>
      <c r="D1076" s="6"/>
    </row>
    <row r="1077" spans="1:4" x14ac:dyDescent="0.2">
      <c r="A1077">
        <v>1073</v>
      </c>
      <c r="B1077" s="14">
        <f>'EstExp 11-17'!K67</f>
        <v>53000</v>
      </c>
      <c r="C1077" s="5">
        <f t="shared" si="15"/>
        <v>-51927</v>
      </c>
      <c r="D1077" s="6"/>
    </row>
    <row r="1078" spans="1:4" x14ac:dyDescent="0.2">
      <c r="A1078">
        <v>1074</v>
      </c>
      <c r="B1078" s="14">
        <f>'EstExp 11-17'!K68</f>
        <v>0</v>
      </c>
      <c r="C1078" s="5">
        <f t="shared" si="15"/>
        <v>1074</v>
      </c>
      <c r="D1078" s="6"/>
    </row>
    <row r="1079" spans="1:4" x14ac:dyDescent="0.2">
      <c r="A1079">
        <v>1075</v>
      </c>
      <c r="B1079" s="14">
        <f>'EstExp 11-17'!K69</f>
        <v>0</v>
      </c>
      <c r="C1079" s="5">
        <f t="shared" si="15"/>
        <v>1075</v>
      </c>
      <c r="D1079" s="6"/>
    </row>
    <row r="1080" spans="1:4" x14ac:dyDescent="0.2">
      <c r="A1080">
        <v>1076</v>
      </c>
      <c r="B1080" s="14">
        <f>'EstExp 11-17'!K70</f>
        <v>0</v>
      </c>
      <c r="C1080" s="5">
        <f t="shared" si="15"/>
        <v>1076</v>
      </c>
      <c r="D1080" s="6"/>
    </row>
    <row r="1081" spans="1:4" x14ac:dyDescent="0.2">
      <c r="A1081" s="3">
        <v>1077</v>
      </c>
      <c r="C1081" s="5">
        <f t="shared" si="15"/>
        <v>1077</v>
      </c>
      <c r="D1081" s="7"/>
    </row>
    <row r="1082" spans="1:4" x14ac:dyDescent="0.2">
      <c r="A1082">
        <v>1078</v>
      </c>
      <c r="B1082" s="14">
        <f>'EstExp 11-17'!K71</f>
        <v>0</v>
      </c>
      <c r="C1082" s="5">
        <f t="shared" si="15"/>
        <v>1078</v>
      </c>
      <c r="D1082" s="6"/>
    </row>
    <row r="1083" spans="1:4" x14ac:dyDescent="0.2">
      <c r="A1083" s="3">
        <v>1079</v>
      </c>
      <c r="C1083" s="5">
        <f t="shared" si="15"/>
        <v>1079</v>
      </c>
      <c r="D1083" s="7"/>
    </row>
    <row r="1084" spans="1:4" x14ac:dyDescent="0.2">
      <c r="A1084">
        <v>1080</v>
      </c>
      <c r="B1084" s="14">
        <f>'EstExp 11-17'!K72</f>
        <v>53000</v>
      </c>
      <c r="C1084" s="5">
        <f t="shared" si="15"/>
        <v>-51920</v>
      </c>
      <c r="D1084" s="6"/>
    </row>
    <row r="1085" spans="1:4" x14ac:dyDescent="0.2">
      <c r="A1085">
        <v>1081</v>
      </c>
      <c r="B1085" s="14">
        <f>'EstExp 11-17'!K73</f>
        <v>0</v>
      </c>
      <c r="C1085" s="5">
        <f t="shared" si="15"/>
        <v>1081</v>
      </c>
      <c r="D1085" s="6"/>
    </row>
    <row r="1086" spans="1:4" x14ac:dyDescent="0.2">
      <c r="A1086">
        <v>1082</v>
      </c>
      <c r="B1086" s="14">
        <f>'EstExp 11-17'!K74</f>
        <v>6407038</v>
      </c>
      <c r="C1086" s="5">
        <f t="shared" si="15"/>
        <v>-6405956</v>
      </c>
      <c r="D1086" s="6"/>
    </row>
    <row r="1087" spans="1:4" x14ac:dyDescent="0.2">
      <c r="A1087">
        <v>1083</v>
      </c>
      <c r="B1087" s="14">
        <f>'EstExp 11-17'!K75</f>
        <v>150</v>
      </c>
      <c r="C1087" s="5">
        <f t="shared" si="15"/>
        <v>933</v>
      </c>
      <c r="D1087" s="6"/>
    </row>
    <row r="1088" spans="1:4" x14ac:dyDescent="0.2">
      <c r="A1088">
        <v>1084</v>
      </c>
      <c r="B1088" s="14">
        <f>'EstExp 11-17'!K102</f>
        <v>920000</v>
      </c>
      <c r="C1088" s="5">
        <f t="shared" si="15"/>
        <v>-918916</v>
      </c>
      <c r="D1088" s="6"/>
    </row>
    <row r="1089" spans="1:4" x14ac:dyDescent="0.2">
      <c r="A1089">
        <v>1085</v>
      </c>
      <c r="B1089" s="14">
        <f>'EstExp 11-17'!K105</f>
        <v>0</v>
      </c>
      <c r="C1089" s="5">
        <f t="shared" si="15"/>
        <v>1085</v>
      </c>
      <c r="D1089" s="6"/>
    </row>
    <row r="1090" spans="1:4" x14ac:dyDescent="0.2">
      <c r="A1090">
        <v>1086</v>
      </c>
      <c r="B1090" s="14">
        <f>'EstExp 11-17'!K106</f>
        <v>0</v>
      </c>
      <c r="C1090" s="5">
        <f t="shared" si="15"/>
        <v>1086</v>
      </c>
      <c r="D1090" s="6"/>
    </row>
    <row r="1091" spans="1:4" x14ac:dyDescent="0.2">
      <c r="A1091" s="3">
        <v>1087</v>
      </c>
      <c r="C1091" s="5">
        <f t="shared" si="15"/>
        <v>1087</v>
      </c>
      <c r="D1091" s="6" t="s">
        <v>346</v>
      </c>
    </row>
    <row r="1092" spans="1:4" x14ac:dyDescent="0.2">
      <c r="A1092">
        <v>1088</v>
      </c>
      <c r="B1092" s="14">
        <f>'EstExp 11-17'!K109</f>
        <v>0</v>
      </c>
      <c r="C1092" s="5">
        <f t="shared" si="15"/>
        <v>1088</v>
      </c>
      <c r="D1092" s="6"/>
    </row>
    <row r="1093" spans="1:4" x14ac:dyDescent="0.2">
      <c r="A1093" s="3">
        <v>1089</v>
      </c>
      <c r="C1093" s="5">
        <f t="shared" si="15"/>
        <v>1089</v>
      </c>
      <c r="D1093" s="7"/>
    </row>
    <row r="1094" spans="1:4" x14ac:dyDescent="0.2">
      <c r="A1094">
        <v>1090</v>
      </c>
      <c r="B1094" s="14">
        <f>'EstExp 11-17'!K112</f>
        <v>0</v>
      </c>
      <c r="C1094" s="5">
        <f t="shared" si="15"/>
        <v>1090</v>
      </c>
      <c r="D1094" s="6"/>
    </row>
    <row r="1095" spans="1:4" x14ac:dyDescent="0.2">
      <c r="A1095">
        <v>1091</v>
      </c>
      <c r="B1095" s="14">
        <f>'EstExp 11-17'!K114</f>
        <v>21496326</v>
      </c>
      <c r="C1095" s="5">
        <f t="shared" ref="C1095:C1158" si="16">A1095-B1095</f>
        <v>-21495235</v>
      </c>
      <c r="D1095" s="6"/>
    </row>
    <row r="1096" spans="1:4" x14ac:dyDescent="0.2">
      <c r="A1096">
        <v>1092</v>
      </c>
      <c r="B1096" s="14">
        <f>'EstExp 11-17'!K115</f>
        <v>2611858</v>
      </c>
      <c r="C1096" s="5">
        <f t="shared" si="16"/>
        <v>-2610766</v>
      </c>
      <c r="D1096" s="6"/>
    </row>
    <row r="1097" spans="1:4" x14ac:dyDescent="0.2">
      <c r="A1097" s="3">
        <v>1093</v>
      </c>
      <c r="C1097" s="5">
        <f t="shared" si="16"/>
        <v>1093</v>
      </c>
      <c r="D1097" s="7"/>
    </row>
    <row r="1098" spans="1:4" x14ac:dyDescent="0.2">
      <c r="A1098" s="3">
        <v>1094</v>
      </c>
      <c r="C1098" s="5">
        <f t="shared" si="16"/>
        <v>1094</v>
      </c>
      <c r="D1098" s="7"/>
    </row>
    <row r="1099" spans="1:4" x14ac:dyDescent="0.2">
      <c r="A1099" s="3">
        <v>1095</v>
      </c>
      <c r="C1099" s="5">
        <f t="shared" si="16"/>
        <v>1095</v>
      </c>
      <c r="D1099" s="7"/>
    </row>
    <row r="1100" spans="1:4" x14ac:dyDescent="0.2">
      <c r="A1100" s="3">
        <v>1096</v>
      </c>
      <c r="C1100" s="5">
        <f t="shared" si="16"/>
        <v>1096</v>
      </c>
      <c r="D1100" s="7"/>
    </row>
    <row r="1101" spans="1:4" x14ac:dyDescent="0.2">
      <c r="A1101" s="3">
        <v>1097</v>
      </c>
      <c r="C1101" s="5">
        <f t="shared" si="16"/>
        <v>1097</v>
      </c>
      <c r="D1101" s="7"/>
    </row>
    <row r="1102" spans="1:4" x14ac:dyDescent="0.2">
      <c r="A1102" s="3">
        <v>1098</v>
      </c>
      <c r="C1102" s="5">
        <f t="shared" si="16"/>
        <v>1098</v>
      </c>
      <c r="D1102" s="7"/>
    </row>
    <row r="1103" spans="1:4" x14ac:dyDescent="0.2">
      <c r="A1103" s="3">
        <v>1099</v>
      </c>
      <c r="C1103" s="5">
        <f t="shared" si="16"/>
        <v>1099</v>
      </c>
      <c r="D1103" s="7"/>
    </row>
    <row r="1104" spans="1:4" x14ac:dyDescent="0.2">
      <c r="A1104" s="3">
        <v>1100</v>
      </c>
      <c r="C1104" s="5">
        <f t="shared" si="16"/>
        <v>1100</v>
      </c>
      <c r="D1104" s="7"/>
    </row>
    <row r="1105" spans="1:4" x14ac:dyDescent="0.2">
      <c r="A1105" s="3">
        <v>1101</v>
      </c>
      <c r="C1105" s="5">
        <f t="shared" si="16"/>
        <v>1101</v>
      </c>
      <c r="D1105" s="7"/>
    </row>
    <row r="1106" spans="1:4" x14ac:dyDescent="0.2">
      <c r="A1106" s="3">
        <v>1102</v>
      </c>
      <c r="C1106" s="5">
        <f t="shared" si="16"/>
        <v>1102</v>
      </c>
      <c r="D1106" s="7"/>
    </row>
    <row r="1107" spans="1:4" x14ac:dyDescent="0.2">
      <c r="A1107" s="3">
        <v>1103</v>
      </c>
      <c r="C1107" s="5">
        <f t="shared" si="16"/>
        <v>1103</v>
      </c>
      <c r="D1107" s="7"/>
    </row>
    <row r="1108" spans="1:4" x14ac:dyDescent="0.2">
      <c r="A1108" s="3">
        <v>1104</v>
      </c>
      <c r="C1108" s="5">
        <f t="shared" si="16"/>
        <v>1104</v>
      </c>
      <c r="D1108" s="7"/>
    </row>
    <row r="1109" spans="1:4" x14ac:dyDescent="0.2">
      <c r="A1109" s="3">
        <v>1105</v>
      </c>
      <c r="C1109" s="5">
        <f t="shared" si="16"/>
        <v>1105</v>
      </c>
      <c r="D1109" s="7"/>
    </row>
    <row r="1110" spans="1:4" x14ac:dyDescent="0.2">
      <c r="A1110" s="3">
        <v>1106</v>
      </c>
      <c r="C1110" s="5">
        <f t="shared" si="16"/>
        <v>1106</v>
      </c>
      <c r="D1110" s="7"/>
    </row>
    <row r="1111" spans="1:4" x14ac:dyDescent="0.2">
      <c r="A1111" s="3">
        <v>1107</v>
      </c>
      <c r="C1111" s="5">
        <f t="shared" si="16"/>
        <v>1107</v>
      </c>
      <c r="D1111" s="7"/>
    </row>
    <row r="1112" spans="1:4" x14ac:dyDescent="0.2">
      <c r="A1112" s="3">
        <v>1108</v>
      </c>
      <c r="C1112" s="5">
        <f t="shared" si="16"/>
        <v>1108</v>
      </c>
      <c r="D1112" s="7"/>
    </row>
    <row r="1113" spans="1:4" x14ac:dyDescent="0.2">
      <c r="A1113" s="3">
        <v>1109</v>
      </c>
      <c r="C1113" s="5">
        <f t="shared" si="16"/>
        <v>1109</v>
      </c>
      <c r="D1113" s="7"/>
    </row>
    <row r="1114" spans="1:4" x14ac:dyDescent="0.2">
      <c r="A1114" s="3">
        <v>1110</v>
      </c>
      <c r="C1114" s="5">
        <f t="shared" si="16"/>
        <v>1110</v>
      </c>
      <c r="D1114" s="7"/>
    </row>
    <row r="1115" spans="1:4" x14ac:dyDescent="0.2">
      <c r="A1115" s="3">
        <v>1111</v>
      </c>
      <c r="C1115" s="5">
        <f t="shared" si="16"/>
        <v>1111</v>
      </c>
      <c r="D1115" s="7"/>
    </row>
    <row r="1116" spans="1:4" x14ac:dyDescent="0.2">
      <c r="A1116" s="3">
        <v>1112</v>
      </c>
      <c r="C1116" s="5">
        <f t="shared" si="16"/>
        <v>1112</v>
      </c>
      <c r="D1116" s="7"/>
    </row>
    <row r="1117" spans="1:4" x14ac:dyDescent="0.2">
      <c r="A1117" s="3">
        <v>1113</v>
      </c>
      <c r="C1117" s="5">
        <f t="shared" si="16"/>
        <v>1113</v>
      </c>
      <c r="D1117" s="7"/>
    </row>
    <row r="1118" spans="1:4" x14ac:dyDescent="0.2">
      <c r="A1118" s="3">
        <v>1114</v>
      </c>
      <c r="C1118" s="5">
        <f t="shared" si="16"/>
        <v>1114</v>
      </c>
      <c r="D1118" s="7"/>
    </row>
    <row r="1119" spans="1:4" x14ac:dyDescent="0.2">
      <c r="A1119" s="3">
        <v>1115</v>
      </c>
      <c r="C1119" s="5">
        <f t="shared" si="16"/>
        <v>1115</v>
      </c>
      <c r="D1119" s="7"/>
    </row>
    <row r="1120" spans="1:4" x14ac:dyDescent="0.2">
      <c r="A1120" s="3">
        <v>1116</v>
      </c>
      <c r="C1120" s="5">
        <f t="shared" si="16"/>
        <v>1116</v>
      </c>
      <c r="D1120" s="7"/>
    </row>
    <row r="1121" spans="1:4" x14ac:dyDescent="0.2">
      <c r="A1121" s="3">
        <v>1117</v>
      </c>
      <c r="C1121" s="5">
        <f t="shared" si="16"/>
        <v>1117</v>
      </c>
      <c r="D1121" s="7"/>
    </row>
    <row r="1122" spans="1:4" x14ac:dyDescent="0.2">
      <c r="A1122" s="3">
        <v>1118</v>
      </c>
      <c r="C1122" s="5">
        <f t="shared" si="16"/>
        <v>1118</v>
      </c>
      <c r="D1122" s="7"/>
    </row>
    <row r="1123" spans="1:4" x14ac:dyDescent="0.2">
      <c r="A1123" s="3">
        <v>1119</v>
      </c>
      <c r="C1123" s="5">
        <f t="shared" si="16"/>
        <v>1119</v>
      </c>
      <c r="D1123" s="7"/>
    </row>
    <row r="1124" spans="1:4" x14ac:dyDescent="0.2">
      <c r="A1124" s="3">
        <v>1120</v>
      </c>
      <c r="C1124" s="5">
        <f t="shared" si="16"/>
        <v>1120</v>
      </c>
      <c r="D1124" s="7"/>
    </row>
    <row r="1125" spans="1:4" x14ac:dyDescent="0.2">
      <c r="A1125" s="3">
        <v>1121</v>
      </c>
      <c r="C1125" s="5">
        <f t="shared" si="16"/>
        <v>1121</v>
      </c>
      <c r="D1125" s="7"/>
    </row>
    <row r="1126" spans="1:4" x14ac:dyDescent="0.2">
      <c r="A1126" s="3">
        <v>1122</v>
      </c>
      <c r="C1126" s="5">
        <f t="shared" si="16"/>
        <v>1122</v>
      </c>
      <c r="D1126" s="7"/>
    </row>
    <row r="1127" spans="1:4" x14ac:dyDescent="0.2">
      <c r="A1127" s="3">
        <v>1123</v>
      </c>
      <c r="C1127" s="5">
        <f t="shared" si="16"/>
        <v>1123</v>
      </c>
      <c r="D1127" s="7"/>
    </row>
    <row r="1128" spans="1:4" x14ac:dyDescent="0.2">
      <c r="A1128" s="3">
        <v>1124</v>
      </c>
      <c r="C1128" s="5">
        <f t="shared" si="16"/>
        <v>1124</v>
      </c>
      <c r="D1128" s="7"/>
    </row>
    <row r="1129" spans="1:4" x14ac:dyDescent="0.2">
      <c r="A1129" s="3">
        <v>1125</v>
      </c>
      <c r="C1129" s="5">
        <f t="shared" si="16"/>
        <v>1125</v>
      </c>
      <c r="D1129" s="7"/>
    </row>
    <row r="1130" spans="1:4" x14ac:dyDescent="0.2">
      <c r="A1130" s="3">
        <v>1126</v>
      </c>
      <c r="C1130" s="5">
        <f t="shared" si="16"/>
        <v>1126</v>
      </c>
      <c r="D1130" s="7"/>
    </row>
    <row r="1131" spans="1:4" x14ac:dyDescent="0.2">
      <c r="A1131" s="3">
        <v>1127</v>
      </c>
      <c r="C1131" s="5">
        <f t="shared" si="16"/>
        <v>1127</v>
      </c>
      <c r="D1131" s="7"/>
    </row>
    <row r="1132" spans="1:4" x14ac:dyDescent="0.2">
      <c r="A1132" s="3">
        <v>1128</v>
      </c>
      <c r="C1132" s="5">
        <f t="shared" si="16"/>
        <v>1128</v>
      </c>
      <c r="D1132" s="7"/>
    </row>
    <row r="1133" spans="1:4" x14ac:dyDescent="0.2">
      <c r="A1133" s="3">
        <v>1129</v>
      </c>
      <c r="C1133" s="5">
        <f t="shared" si="16"/>
        <v>1129</v>
      </c>
      <c r="D1133" s="7"/>
    </row>
    <row r="1134" spans="1:4" x14ac:dyDescent="0.2">
      <c r="A1134" s="3">
        <v>1130</v>
      </c>
      <c r="C1134" s="5">
        <f t="shared" si="16"/>
        <v>1130</v>
      </c>
      <c r="D1134" s="7"/>
    </row>
    <row r="1135" spans="1:4" x14ac:dyDescent="0.2">
      <c r="A1135" s="3">
        <v>1131</v>
      </c>
      <c r="C1135" s="5">
        <f t="shared" si="16"/>
        <v>1131</v>
      </c>
      <c r="D1135" s="7"/>
    </row>
    <row r="1136" spans="1:4" x14ac:dyDescent="0.2">
      <c r="A1136" s="3">
        <v>1132</v>
      </c>
      <c r="C1136" s="5">
        <f t="shared" si="16"/>
        <v>1132</v>
      </c>
      <c r="D1136" s="7"/>
    </row>
    <row r="1137" spans="1:4" x14ac:dyDescent="0.2">
      <c r="A1137" s="3">
        <v>1133</v>
      </c>
      <c r="C1137" s="5">
        <f t="shared" si="16"/>
        <v>1133</v>
      </c>
      <c r="D1137" s="7"/>
    </row>
    <row r="1138" spans="1:4" x14ac:dyDescent="0.2">
      <c r="A1138" s="3">
        <v>1134</v>
      </c>
      <c r="C1138" s="5">
        <f t="shared" si="16"/>
        <v>1134</v>
      </c>
      <c r="D1138" s="7"/>
    </row>
    <row r="1139" spans="1:4" x14ac:dyDescent="0.2">
      <c r="A1139" s="3">
        <v>1135</v>
      </c>
      <c r="C1139" s="5">
        <f t="shared" si="16"/>
        <v>1135</v>
      </c>
      <c r="D1139" s="7"/>
    </row>
    <row r="1140" spans="1:4" x14ac:dyDescent="0.2">
      <c r="A1140" s="3">
        <v>1136</v>
      </c>
      <c r="C1140" s="5">
        <f t="shared" si="16"/>
        <v>1136</v>
      </c>
      <c r="D1140" s="7"/>
    </row>
    <row r="1141" spans="1:4" x14ac:dyDescent="0.2">
      <c r="A1141" s="3">
        <v>1137</v>
      </c>
      <c r="C1141" s="5">
        <f t="shared" si="16"/>
        <v>1137</v>
      </c>
      <c r="D1141" s="7"/>
    </row>
    <row r="1142" spans="1:4" x14ac:dyDescent="0.2">
      <c r="A1142" s="3">
        <v>1138</v>
      </c>
      <c r="C1142" s="5">
        <f t="shared" si="16"/>
        <v>1138</v>
      </c>
      <c r="D1142" s="7"/>
    </row>
    <row r="1143" spans="1:4" x14ac:dyDescent="0.2">
      <c r="A1143" s="3">
        <v>1139</v>
      </c>
      <c r="C1143" s="5">
        <f t="shared" si="16"/>
        <v>1139</v>
      </c>
      <c r="D1143" s="7"/>
    </row>
    <row r="1144" spans="1:4" x14ac:dyDescent="0.2">
      <c r="A1144" s="3">
        <v>1140</v>
      </c>
      <c r="C1144" s="5">
        <f t="shared" si="16"/>
        <v>1140</v>
      </c>
      <c r="D1144" s="7"/>
    </row>
    <row r="1145" spans="1:4" x14ac:dyDescent="0.2">
      <c r="A1145" s="3">
        <v>1141</v>
      </c>
      <c r="C1145" s="5">
        <f t="shared" si="16"/>
        <v>1141</v>
      </c>
      <c r="D1145" s="7"/>
    </row>
    <row r="1146" spans="1:4" x14ac:dyDescent="0.2">
      <c r="A1146" s="3">
        <v>1142</v>
      </c>
      <c r="C1146" s="5">
        <f t="shared" si="16"/>
        <v>1142</v>
      </c>
      <c r="D1146" s="7"/>
    </row>
    <row r="1147" spans="1:4" x14ac:dyDescent="0.2">
      <c r="A1147" s="3">
        <v>1143</v>
      </c>
      <c r="C1147" s="5">
        <f t="shared" si="16"/>
        <v>1143</v>
      </c>
      <c r="D1147" s="7"/>
    </row>
    <row r="1148" spans="1:4" x14ac:dyDescent="0.2">
      <c r="A1148" s="3">
        <v>1144</v>
      </c>
      <c r="C1148" s="5">
        <f t="shared" si="16"/>
        <v>1144</v>
      </c>
      <c r="D1148" s="7"/>
    </row>
    <row r="1149" spans="1:4" x14ac:dyDescent="0.2">
      <c r="A1149" s="3">
        <v>1145</v>
      </c>
      <c r="C1149" s="5">
        <f t="shared" si="16"/>
        <v>1145</v>
      </c>
      <c r="D1149" s="7"/>
    </row>
    <row r="1150" spans="1:4" x14ac:dyDescent="0.2">
      <c r="A1150" s="3">
        <v>1146</v>
      </c>
      <c r="C1150" s="5">
        <f t="shared" si="16"/>
        <v>1146</v>
      </c>
      <c r="D1150" s="7"/>
    </row>
    <row r="1151" spans="1:4" x14ac:dyDescent="0.2">
      <c r="A1151" s="3">
        <v>1147</v>
      </c>
      <c r="C1151" s="5">
        <f t="shared" si="16"/>
        <v>1147</v>
      </c>
      <c r="D1151" s="7"/>
    </row>
    <row r="1152" spans="1:4" x14ac:dyDescent="0.2">
      <c r="A1152" s="3">
        <v>1148</v>
      </c>
      <c r="C1152" s="5">
        <f t="shared" si="16"/>
        <v>1148</v>
      </c>
      <c r="D1152" s="7"/>
    </row>
    <row r="1153" spans="1:4" x14ac:dyDescent="0.2">
      <c r="A1153" s="3">
        <v>1149</v>
      </c>
      <c r="C1153" s="5">
        <f t="shared" si="16"/>
        <v>1149</v>
      </c>
      <c r="D1153" s="7"/>
    </row>
    <row r="1154" spans="1:4" x14ac:dyDescent="0.2">
      <c r="A1154" s="3">
        <v>1150</v>
      </c>
      <c r="C1154" s="5">
        <f t="shared" si="16"/>
        <v>1150</v>
      </c>
      <c r="D1154" s="7"/>
    </row>
    <row r="1155" spans="1:4" x14ac:dyDescent="0.2">
      <c r="A1155" s="3">
        <v>1151</v>
      </c>
      <c r="C1155" s="5">
        <f t="shared" si="16"/>
        <v>1151</v>
      </c>
      <c r="D1155" s="7"/>
    </row>
    <row r="1156" spans="1:4" x14ac:dyDescent="0.2">
      <c r="A1156" s="3">
        <v>1152</v>
      </c>
      <c r="C1156" s="5">
        <f t="shared" si="16"/>
        <v>1152</v>
      </c>
      <c r="D1156" s="7"/>
    </row>
    <row r="1157" spans="1:4" x14ac:dyDescent="0.2">
      <c r="A1157" s="3">
        <v>1153</v>
      </c>
      <c r="C1157" s="5">
        <f t="shared" si="16"/>
        <v>1153</v>
      </c>
      <c r="D1157" s="7"/>
    </row>
    <row r="1158" spans="1:4" x14ac:dyDescent="0.2">
      <c r="A1158" s="3">
        <v>1154</v>
      </c>
      <c r="C1158" s="5">
        <f t="shared" si="16"/>
        <v>1154</v>
      </c>
      <c r="D1158" s="7"/>
    </row>
    <row r="1159" spans="1:4" x14ac:dyDescent="0.2">
      <c r="A1159" s="3">
        <v>1155</v>
      </c>
      <c r="C1159" s="5">
        <f t="shared" ref="C1159:C1222" si="17">A1159-B1159</f>
        <v>1155</v>
      </c>
      <c r="D1159" s="7"/>
    </row>
    <row r="1160" spans="1:4" x14ac:dyDescent="0.2">
      <c r="A1160" s="3">
        <v>1156</v>
      </c>
      <c r="C1160" s="5">
        <f t="shared" si="17"/>
        <v>1156</v>
      </c>
      <c r="D1160" s="7"/>
    </row>
    <row r="1161" spans="1:4" x14ac:dyDescent="0.2">
      <c r="A1161" s="3">
        <v>1157</v>
      </c>
      <c r="C1161" s="5">
        <f t="shared" si="17"/>
        <v>1157</v>
      </c>
      <c r="D1161" s="7"/>
    </row>
    <row r="1162" spans="1:4" x14ac:dyDescent="0.2">
      <c r="A1162">
        <v>1158</v>
      </c>
      <c r="B1162" s="14">
        <f>'EstExp 11-17'!C122</f>
        <v>115028</v>
      </c>
      <c r="C1162" s="5">
        <f t="shared" si="17"/>
        <v>-113870</v>
      </c>
      <c r="D1162" s="6"/>
    </row>
    <row r="1163" spans="1:4" x14ac:dyDescent="0.2">
      <c r="A1163">
        <v>1159</v>
      </c>
      <c r="B1163" s="14">
        <f>'EstExp 11-17'!C123</f>
        <v>0</v>
      </c>
      <c r="C1163" s="5">
        <f t="shared" si="17"/>
        <v>1159</v>
      </c>
      <c r="D1163" s="6"/>
    </row>
    <row r="1164" spans="1:4" x14ac:dyDescent="0.2">
      <c r="A1164">
        <v>1160</v>
      </c>
      <c r="B1164" s="14">
        <f>'EstExp 11-17'!C124</f>
        <v>910000</v>
      </c>
      <c r="C1164" s="5">
        <f t="shared" si="17"/>
        <v>-908840</v>
      </c>
      <c r="D1164" s="6"/>
    </row>
    <row r="1165" spans="1:4" x14ac:dyDescent="0.2">
      <c r="A1165" s="3">
        <v>1161</v>
      </c>
      <c r="C1165" s="5">
        <f t="shared" si="17"/>
        <v>1161</v>
      </c>
      <c r="D1165" s="7"/>
    </row>
    <row r="1166" spans="1:4" x14ac:dyDescent="0.2">
      <c r="A1166">
        <v>1162</v>
      </c>
      <c r="B1166" s="14">
        <f>'EstExp 11-17'!C127</f>
        <v>1025028</v>
      </c>
      <c r="C1166" s="5">
        <f t="shared" si="17"/>
        <v>-1023866</v>
      </c>
      <c r="D1166" s="6"/>
    </row>
    <row r="1167" spans="1:4" x14ac:dyDescent="0.2">
      <c r="A1167">
        <v>1163</v>
      </c>
      <c r="B1167" s="14">
        <f>'EstExp 11-17'!C128</f>
        <v>0</v>
      </c>
      <c r="C1167" s="5">
        <f t="shared" si="17"/>
        <v>1163</v>
      </c>
      <c r="D1167" s="6"/>
    </row>
    <row r="1168" spans="1:4" x14ac:dyDescent="0.2">
      <c r="A1168">
        <v>1164</v>
      </c>
      <c r="B1168" s="14">
        <f>'EstExp 11-17'!C129</f>
        <v>1025028</v>
      </c>
      <c r="C1168" s="5">
        <f t="shared" si="17"/>
        <v>-1023864</v>
      </c>
      <c r="D1168" s="6"/>
    </row>
    <row r="1169" spans="1:4" x14ac:dyDescent="0.2">
      <c r="A1169">
        <v>1165</v>
      </c>
      <c r="B1169" s="14">
        <f>'EstExp 11-17'!C151</f>
        <v>1025028</v>
      </c>
      <c r="C1169" s="5">
        <f t="shared" si="17"/>
        <v>-1023863</v>
      </c>
      <c r="D1169" s="6"/>
    </row>
    <row r="1170" spans="1:4" x14ac:dyDescent="0.2">
      <c r="A1170">
        <v>1166</v>
      </c>
      <c r="B1170" s="14">
        <f>'EstExp 11-17'!D122</f>
        <v>28500</v>
      </c>
      <c r="C1170" s="5">
        <f t="shared" si="17"/>
        <v>-27334</v>
      </c>
      <c r="D1170" s="6"/>
    </row>
    <row r="1171" spans="1:4" x14ac:dyDescent="0.2">
      <c r="A1171">
        <v>1167</v>
      </c>
      <c r="B1171" s="14">
        <f>'EstExp 11-17'!D123</f>
        <v>0</v>
      </c>
      <c r="C1171" s="5">
        <f t="shared" si="17"/>
        <v>1167</v>
      </c>
      <c r="D1171" s="6"/>
    </row>
    <row r="1172" spans="1:4" x14ac:dyDescent="0.2">
      <c r="A1172">
        <v>1168</v>
      </c>
      <c r="B1172" s="14">
        <f>'EstExp 11-17'!D124</f>
        <v>150000</v>
      </c>
      <c r="C1172" s="5">
        <f t="shared" si="17"/>
        <v>-148832</v>
      </c>
      <c r="D1172" s="6"/>
    </row>
    <row r="1173" spans="1:4" x14ac:dyDescent="0.2">
      <c r="A1173" s="3">
        <v>1169</v>
      </c>
      <c r="C1173" s="5">
        <f t="shared" si="17"/>
        <v>1169</v>
      </c>
      <c r="D1173" s="7"/>
    </row>
    <row r="1174" spans="1:4" x14ac:dyDescent="0.2">
      <c r="A1174">
        <v>1170</v>
      </c>
      <c r="B1174" s="14">
        <f>'EstExp 11-17'!D127</f>
        <v>178500</v>
      </c>
      <c r="C1174" s="5">
        <f t="shared" si="17"/>
        <v>-177330</v>
      </c>
      <c r="D1174" s="6"/>
    </row>
    <row r="1175" spans="1:4" x14ac:dyDescent="0.2">
      <c r="A1175">
        <v>1171</v>
      </c>
      <c r="B1175" s="14">
        <f>'EstExp 11-17'!D128</f>
        <v>0</v>
      </c>
      <c r="C1175" s="5">
        <f t="shared" si="17"/>
        <v>1171</v>
      </c>
      <c r="D1175" s="6"/>
    </row>
    <row r="1176" spans="1:4" x14ac:dyDescent="0.2">
      <c r="A1176">
        <v>1172</v>
      </c>
      <c r="B1176" s="14">
        <f>'EstExp 11-17'!D129</f>
        <v>178500</v>
      </c>
      <c r="C1176" s="5">
        <f t="shared" si="17"/>
        <v>-177328</v>
      </c>
      <c r="D1176" s="6"/>
    </row>
    <row r="1177" spans="1:4" x14ac:dyDescent="0.2">
      <c r="A1177">
        <v>1173</v>
      </c>
      <c r="B1177" s="14">
        <f>'EstExp 11-17'!D151</f>
        <v>178500</v>
      </c>
      <c r="C1177" s="5">
        <f t="shared" si="17"/>
        <v>-177327</v>
      </c>
      <c r="D1177" s="6"/>
    </row>
    <row r="1178" spans="1:4" x14ac:dyDescent="0.2">
      <c r="A1178">
        <v>1174</v>
      </c>
      <c r="B1178" s="14">
        <f>'EstExp 11-17'!E122</f>
        <v>0</v>
      </c>
      <c r="C1178" s="5">
        <f t="shared" si="17"/>
        <v>1174</v>
      </c>
      <c r="D1178" s="6"/>
    </row>
    <row r="1179" spans="1:4" x14ac:dyDescent="0.2">
      <c r="A1179">
        <v>1175</v>
      </c>
      <c r="B1179" s="14">
        <f>'EstExp 11-17'!E123</f>
        <v>0</v>
      </c>
      <c r="C1179" s="5">
        <f t="shared" si="17"/>
        <v>1175</v>
      </c>
      <c r="D1179" s="6"/>
    </row>
    <row r="1180" spans="1:4" x14ac:dyDescent="0.2">
      <c r="A1180">
        <v>1176</v>
      </c>
      <c r="B1180" s="14">
        <f>'EstExp 11-17'!E124</f>
        <v>1438000</v>
      </c>
      <c r="C1180" s="5">
        <f t="shared" si="17"/>
        <v>-1436824</v>
      </c>
      <c r="D1180" s="6"/>
    </row>
    <row r="1181" spans="1:4" x14ac:dyDescent="0.2">
      <c r="A1181" s="3">
        <v>1177</v>
      </c>
      <c r="C1181" s="5">
        <f t="shared" si="17"/>
        <v>1177</v>
      </c>
      <c r="D1181" s="7"/>
    </row>
    <row r="1182" spans="1:4" x14ac:dyDescent="0.2">
      <c r="A1182">
        <v>1178</v>
      </c>
      <c r="B1182" s="14">
        <f>'EstExp 11-17'!E127</f>
        <v>1438000</v>
      </c>
      <c r="C1182" s="5">
        <f t="shared" si="17"/>
        <v>-1436822</v>
      </c>
      <c r="D1182" s="6"/>
    </row>
    <row r="1183" spans="1:4" x14ac:dyDescent="0.2">
      <c r="A1183">
        <v>1179</v>
      </c>
      <c r="B1183" s="14">
        <f>'EstExp 11-17'!E128</f>
        <v>0</v>
      </c>
      <c r="C1183" s="5">
        <f t="shared" si="17"/>
        <v>1179</v>
      </c>
      <c r="D1183" s="6"/>
    </row>
    <row r="1184" spans="1:4" x14ac:dyDescent="0.2">
      <c r="A1184">
        <v>1180</v>
      </c>
      <c r="B1184" s="14">
        <f>'EstExp 11-17'!E129</f>
        <v>1438000</v>
      </c>
      <c r="C1184" s="5">
        <f t="shared" si="17"/>
        <v>-1436820</v>
      </c>
      <c r="D1184" s="6"/>
    </row>
    <row r="1185" spans="1:4" x14ac:dyDescent="0.2">
      <c r="A1185">
        <v>1181</v>
      </c>
      <c r="B1185" s="14">
        <f>'EstExp 11-17'!E151</f>
        <v>1438000</v>
      </c>
      <c r="C1185" s="5">
        <f t="shared" si="17"/>
        <v>-1436819</v>
      </c>
      <c r="D1185" s="6"/>
    </row>
    <row r="1186" spans="1:4" x14ac:dyDescent="0.2">
      <c r="A1186">
        <v>1182</v>
      </c>
      <c r="B1186" s="14">
        <f>'EstExp 11-17'!F122</f>
        <v>0</v>
      </c>
      <c r="C1186" s="5">
        <f t="shared" si="17"/>
        <v>1182</v>
      </c>
      <c r="D1186" s="6"/>
    </row>
    <row r="1187" spans="1:4" x14ac:dyDescent="0.2">
      <c r="A1187">
        <v>1183</v>
      </c>
      <c r="B1187" s="14">
        <f>'EstExp 11-17'!F123</f>
        <v>0</v>
      </c>
      <c r="C1187" s="5">
        <f t="shared" si="17"/>
        <v>1183</v>
      </c>
      <c r="D1187" s="6"/>
    </row>
    <row r="1188" spans="1:4" x14ac:dyDescent="0.2">
      <c r="A1188">
        <v>1184</v>
      </c>
      <c r="B1188" s="14">
        <f>'EstExp 11-17'!F124</f>
        <v>461500</v>
      </c>
      <c r="C1188" s="5">
        <f t="shared" si="17"/>
        <v>-460316</v>
      </c>
      <c r="D1188" s="6"/>
    </row>
    <row r="1189" spans="1:4" x14ac:dyDescent="0.2">
      <c r="A1189" s="3">
        <v>1185</v>
      </c>
      <c r="C1189" s="5">
        <f t="shared" si="17"/>
        <v>1185</v>
      </c>
      <c r="D1189" s="7"/>
    </row>
    <row r="1190" spans="1:4" x14ac:dyDescent="0.2">
      <c r="A1190">
        <v>1186</v>
      </c>
      <c r="B1190" s="14">
        <f>'EstExp 11-17'!F127</f>
        <v>461500</v>
      </c>
      <c r="C1190" s="5">
        <f t="shared" si="17"/>
        <v>-460314</v>
      </c>
      <c r="D1190" s="6"/>
    </row>
    <row r="1191" spans="1:4" x14ac:dyDescent="0.2">
      <c r="A1191">
        <v>1187</v>
      </c>
      <c r="B1191" s="14">
        <f>'EstExp 11-17'!F128</f>
        <v>0</v>
      </c>
      <c r="C1191" s="5">
        <f t="shared" si="17"/>
        <v>1187</v>
      </c>
      <c r="D1191" s="6"/>
    </row>
    <row r="1192" spans="1:4" x14ac:dyDescent="0.2">
      <c r="A1192">
        <v>1188</v>
      </c>
      <c r="B1192" s="14">
        <f>'EstExp 11-17'!F129</f>
        <v>461500</v>
      </c>
      <c r="C1192" s="5">
        <f t="shared" si="17"/>
        <v>-460312</v>
      </c>
      <c r="D1192" s="6"/>
    </row>
    <row r="1193" spans="1:4" x14ac:dyDescent="0.2">
      <c r="A1193">
        <v>1189</v>
      </c>
      <c r="B1193" s="14">
        <f>'EstExp 11-17'!F151</f>
        <v>461500</v>
      </c>
      <c r="C1193" s="5">
        <f t="shared" si="17"/>
        <v>-460311</v>
      </c>
      <c r="D1193" s="6"/>
    </row>
    <row r="1194" spans="1:4" x14ac:dyDescent="0.2">
      <c r="A1194">
        <v>1190</v>
      </c>
      <c r="B1194" s="14">
        <f>'EstExp 11-17'!G122</f>
        <v>0</v>
      </c>
      <c r="C1194" s="5">
        <f t="shared" si="17"/>
        <v>1190</v>
      </c>
      <c r="D1194" s="6"/>
    </row>
    <row r="1195" spans="1:4" x14ac:dyDescent="0.2">
      <c r="A1195">
        <v>1191</v>
      </c>
      <c r="B1195" s="14">
        <f>'EstExp 11-17'!G123</f>
        <v>0</v>
      </c>
      <c r="C1195" s="5">
        <f t="shared" si="17"/>
        <v>1191</v>
      </c>
      <c r="D1195" s="6"/>
    </row>
    <row r="1196" spans="1:4" x14ac:dyDescent="0.2">
      <c r="A1196">
        <v>1192</v>
      </c>
      <c r="B1196" s="14">
        <f>'EstExp 11-17'!G124</f>
        <v>440000</v>
      </c>
      <c r="C1196" s="5">
        <f t="shared" si="17"/>
        <v>-438808</v>
      </c>
      <c r="D1196" s="6"/>
    </row>
    <row r="1197" spans="1:4" x14ac:dyDescent="0.2">
      <c r="A1197">
        <v>1193</v>
      </c>
      <c r="B1197" s="14">
        <f>'EstExp 11-17'!G126</f>
        <v>0</v>
      </c>
      <c r="C1197" s="5">
        <f t="shared" si="17"/>
        <v>1193</v>
      </c>
      <c r="D1197" s="6"/>
    </row>
    <row r="1198" spans="1:4" x14ac:dyDescent="0.2">
      <c r="A1198" s="3">
        <v>1194</v>
      </c>
      <c r="C1198" s="5">
        <f t="shared" si="17"/>
        <v>1194</v>
      </c>
      <c r="D1198" s="7"/>
    </row>
    <row r="1199" spans="1:4" x14ac:dyDescent="0.2">
      <c r="A1199">
        <v>1195</v>
      </c>
      <c r="B1199" s="14">
        <f>'EstExp 11-17'!G127</f>
        <v>440000</v>
      </c>
      <c r="C1199" s="5">
        <f t="shared" si="17"/>
        <v>-438805</v>
      </c>
      <c r="D1199" s="6"/>
    </row>
    <row r="1200" spans="1:4" x14ac:dyDescent="0.2">
      <c r="A1200">
        <v>1196</v>
      </c>
      <c r="B1200" s="14">
        <f>'EstExp 11-17'!G128</f>
        <v>0</v>
      </c>
      <c r="C1200" s="5">
        <f t="shared" si="17"/>
        <v>1196</v>
      </c>
      <c r="D1200" s="6"/>
    </row>
    <row r="1201" spans="1:4" x14ac:dyDescent="0.2">
      <c r="A1201">
        <v>1197</v>
      </c>
      <c r="B1201" s="14">
        <f>'EstExp 11-17'!G129</f>
        <v>440000</v>
      </c>
      <c r="C1201" s="5">
        <f t="shared" si="17"/>
        <v>-438803</v>
      </c>
      <c r="D1201" s="6"/>
    </row>
    <row r="1202" spans="1:4" x14ac:dyDescent="0.2">
      <c r="A1202">
        <v>1198</v>
      </c>
      <c r="B1202" s="14">
        <f>'EstExp 11-17'!G151</f>
        <v>440000</v>
      </c>
      <c r="C1202" s="5">
        <f t="shared" si="17"/>
        <v>-438802</v>
      </c>
      <c r="D1202" s="6"/>
    </row>
    <row r="1203" spans="1:4" x14ac:dyDescent="0.2">
      <c r="A1203">
        <v>1199</v>
      </c>
      <c r="B1203" s="14">
        <f>'EstExp 11-17'!H122</f>
        <v>0</v>
      </c>
      <c r="C1203" s="5">
        <f t="shared" si="17"/>
        <v>1199</v>
      </c>
      <c r="D1203" s="6"/>
    </row>
    <row r="1204" spans="1:4" x14ac:dyDescent="0.2">
      <c r="A1204">
        <v>1200</v>
      </c>
      <c r="B1204" s="14">
        <f>'EstExp 11-17'!H123</f>
        <v>0</v>
      </c>
      <c r="C1204" s="5">
        <f t="shared" si="17"/>
        <v>1200</v>
      </c>
      <c r="D1204" s="6"/>
    </row>
    <row r="1205" spans="1:4" x14ac:dyDescent="0.2">
      <c r="A1205">
        <v>1201</v>
      </c>
      <c r="B1205" s="14">
        <f>'EstExp 11-17'!H124</f>
        <v>1500</v>
      </c>
      <c r="C1205" s="5">
        <f t="shared" si="17"/>
        <v>-299</v>
      </c>
      <c r="D1205" s="6"/>
    </row>
    <row r="1206" spans="1:4" x14ac:dyDescent="0.2">
      <c r="A1206" s="3">
        <v>1202</v>
      </c>
      <c r="C1206" s="5">
        <f t="shared" si="17"/>
        <v>1202</v>
      </c>
      <c r="D1206" s="7"/>
    </row>
    <row r="1207" spans="1:4" x14ac:dyDescent="0.2">
      <c r="A1207">
        <v>1203</v>
      </c>
      <c r="B1207" s="14">
        <f>'EstExp 11-17'!H127</f>
        <v>1500</v>
      </c>
      <c r="C1207" s="5">
        <f t="shared" si="17"/>
        <v>-297</v>
      </c>
      <c r="D1207" s="6"/>
    </row>
    <row r="1208" spans="1:4" x14ac:dyDescent="0.2">
      <c r="A1208">
        <v>1204</v>
      </c>
      <c r="B1208" s="14">
        <f>'EstExp 11-17'!H128</f>
        <v>0</v>
      </c>
      <c r="C1208" s="5">
        <f t="shared" si="17"/>
        <v>1204</v>
      </c>
      <c r="D1208" s="6"/>
    </row>
    <row r="1209" spans="1:4" x14ac:dyDescent="0.2">
      <c r="A1209">
        <v>1205</v>
      </c>
      <c r="B1209" s="14">
        <f>'EstExp 11-17'!H129</f>
        <v>1500</v>
      </c>
      <c r="C1209" s="5">
        <f t="shared" si="17"/>
        <v>-295</v>
      </c>
      <c r="D1209" s="6"/>
    </row>
    <row r="1210" spans="1:4" x14ac:dyDescent="0.2">
      <c r="A1210">
        <v>1206</v>
      </c>
      <c r="B1210" s="14">
        <f>'EstExp 11-17'!H139</f>
        <v>0</v>
      </c>
      <c r="C1210" s="5">
        <f t="shared" si="17"/>
        <v>1206</v>
      </c>
      <c r="D1210" s="6"/>
    </row>
    <row r="1211" spans="1:4" x14ac:dyDescent="0.2">
      <c r="A1211">
        <v>1207</v>
      </c>
      <c r="B1211" s="14">
        <f>'EstExp 11-17'!H142</f>
        <v>0</v>
      </c>
      <c r="C1211" s="5">
        <f t="shared" si="17"/>
        <v>1207</v>
      </c>
      <c r="D1211" s="6"/>
    </row>
    <row r="1212" spans="1:4" x14ac:dyDescent="0.2">
      <c r="A1212">
        <v>1208</v>
      </c>
      <c r="B1212" s="14">
        <f>'EstExp 11-17'!H143</f>
        <v>0</v>
      </c>
      <c r="C1212" s="5">
        <f t="shared" si="17"/>
        <v>1208</v>
      </c>
      <c r="D1212" s="6"/>
    </row>
    <row r="1213" spans="1:4" x14ac:dyDescent="0.2">
      <c r="A1213">
        <v>1209</v>
      </c>
      <c r="B1213" s="14">
        <f>'EstExp 11-17'!H146</f>
        <v>0</v>
      </c>
      <c r="C1213" s="5">
        <f t="shared" si="17"/>
        <v>1209</v>
      </c>
      <c r="D1213" s="6"/>
    </row>
    <row r="1214" spans="1:4" x14ac:dyDescent="0.2">
      <c r="A1214" s="3">
        <v>1210</v>
      </c>
      <c r="C1214" s="5">
        <f t="shared" si="17"/>
        <v>1210</v>
      </c>
      <c r="D1214" s="7"/>
    </row>
    <row r="1215" spans="1:4" x14ac:dyDescent="0.2">
      <c r="A1215">
        <v>1211</v>
      </c>
      <c r="B1215" s="14">
        <f>'EstExp 11-17'!H149</f>
        <v>0</v>
      </c>
      <c r="C1215" s="5">
        <f t="shared" si="17"/>
        <v>1211</v>
      </c>
      <c r="D1215" s="6"/>
    </row>
    <row r="1216" spans="1:4" x14ac:dyDescent="0.2">
      <c r="A1216">
        <v>1212</v>
      </c>
      <c r="B1216" s="14">
        <f>'EstExp 11-17'!H151</f>
        <v>26500</v>
      </c>
      <c r="C1216" s="5">
        <f t="shared" si="17"/>
        <v>-25288</v>
      </c>
      <c r="D1216" s="6"/>
    </row>
    <row r="1217" spans="1:4" x14ac:dyDescent="0.2">
      <c r="A1217">
        <v>1213</v>
      </c>
      <c r="B1217" s="14">
        <f>'EstExp 11-17'!K122</f>
        <v>143528</v>
      </c>
      <c r="C1217" s="5">
        <f t="shared" si="17"/>
        <v>-142315</v>
      </c>
      <c r="D1217" s="6"/>
    </row>
    <row r="1218" spans="1:4" x14ac:dyDescent="0.2">
      <c r="A1218">
        <v>1214</v>
      </c>
      <c r="B1218" s="14">
        <f>'EstExp 11-17'!K123</f>
        <v>0</v>
      </c>
      <c r="C1218" s="5">
        <f t="shared" si="17"/>
        <v>1214</v>
      </c>
      <c r="D1218" s="6"/>
    </row>
    <row r="1219" spans="1:4" x14ac:dyDescent="0.2">
      <c r="A1219">
        <v>1215</v>
      </c>
      <c r="B1219" s="14">
        <f>'EstExp 11-17'!K124</f>
        <v>3403000</v>
      </c>
      <c r="C1219" s="5">
        <f t="shared" si="17"/>
        <v>-3401785</v>
      </c>
      <c r="D1219" s="6"/>
    </row>
    <row r="1220" spans="1:4" x14ac:dyDescent="0.2">
      <c r="A1220">
        <v>1216</v>
      </c>
      <c r="B1220" s="14">
        <f>'EstExp 11-17'!K126</f>
        <v>0</v>
      </c>
      <c r="C1220" s="5">
        <f t="shared" si="17"/>
        <v>1216</v>
      </c>
      <c r="D1220" s="6"/>
    </row>
    <row r="1221" spans="1:4" x14ac:dyDescent="0.2">
      <c r="A1221" s="3">
        <v>1217</v>
      </c>
      <c r="C1221" s="5">
        <f t="shared" si="17"/>
        <v>1217</v>
      </c>
      <c r="D1221" s="7"/>
    </row>
    <row r="1222" spans="1:4" x14ac:dyDescent="0.2">
      <c r="A1222">
        <v>1218</v>
      </c>
      <c r="B1222" s="14">
        <f>'EstExp 11-17'!K127</f>
        <v>3546528</v>
      </c>
      <c r="C1222" s="5">
        <f t="shared" si="17"/>
        <v>-3545310</v>
      </c>
      <c r="D1222" s="6"/>
    </row>
    <row r="1223" spans="1:4" x14ac:dyDescent="0.2">
      <c r="A1223">
        <v>1219</v>
      </c>
      <c r="B1223" s="14">
        <f>'EstExp 11-17'!K128</f>
        <v>0</v>
      </c>
      <c r="C1223" s="5">
        <f t="shared" ref="C1223:C1286" si="18">A1223-B1223</f>
        <v>1219</v>
      </c>
      <c r="D1223" s="6"/>
    </row>
    <row r="1224" spans="1:4" x14ac:dyDescent="0.2">
      <c r="A1224">
        <v>1220</v>
      </c>
      <c r="B1224" s="14">
        <f>'EstExp 11-17'!K129</f>
        <v>3546528</v>
      </c>
      <c r="C1224" s="5">
        <f t="shared" si="18"/>
        <v>-3545308</v>
      </c>
      <c r="D1224" s="6"/>
    </row>
    <row r="1225" spans="1:4" x14ac:dyDescent="0.2">
      <c r="A1225">
        <v>1221</v>
      </c>
      <c r="B1225" s="14">
        <f>'EstExp 11-17'!K139</f>
        <v>0</v>
      </c>
      <c r="C1225" s="5">
        <f t="shared" si="18"/>
        <v>1221</v>
      </c>
      <c r="D1225" s="6"/>
    </row>
    <row r="1226" spans="1:4" x14ac:dyDescent="0.2">
      <c r="A1226">
        <v>1222</v>
      </c>
      <c r="B1226" s="14">
        <f>'EstExp 11-17'!K142</f>
        <v>0</v>
      </c>
      <c r="C1226" s="5">
        <f t="shared" si="18"/>
        <v>1222</v>
      </c>
      <c r="D1226" s="6"/>
    </row>
    <row r="1227" spans="1:4" x14ac:dyDescent="0.2">
      <c r="A1227">
        <v>1223</v>
      </c>
      <c r="B1227" s="14">
        <f>'EstExp 11-17'!K143</f>
        <v>0</v>
      </c>
      <c r="C1227" s="5">
        <f t="shared" si="18"/>
        <v>1223</v>
      </c>
      <c r="D1227" s="6"/>
    </row>
    <row r="1228" spans="1:4" x14ac:dyDescent="0.2">
      <c r="A1228">
        <v>1224</v>
      </c>
      <c r="B1228" s="14">
        <f>'EstExp 11-17'!K146</f>
        <v>0</v>
      </c>
      <c r="C1228" s="5">
        <f t="shared" si="18"/>
        <v>1224</v>
      </c>
      <c r="D1228" s="6"/>
    </row>
    <row r="1229" spans="1:4" x14ac:dyDescent="0.2">
      <c r="A1229" s="3">
        <v>1225</v>
      </c>
      <c r="C1229" s="5">
        <f t="shared" si="18"/>
        <v>1225</v>
      </c>
      <c r="D1229" s="7"/>
    </row>
    <row r="1230" spans="1:4" x14ac:dyDescent="0.2">
      <c r="A1230">
        <v>1226</v>
      </c>
      <c r="B1230" s="14">
        <f>'EstExp 11-17'!K149</f>
        <v>0</v>
      </c>
      <c r="C1230" s="5">
        <f t="shared" si="18"/>
        <v>1226</v>
      </c>
      <c r="D1230" s="6"/>
    </row>
    <row r="1231" spans="1:4" x14ac:dyDescent="0.2">
      <c r="A1231">
        <v>1227</v>
      </c>
      <c r="B1231" s="14">
        <f>'EstExp 11-17'!K151</f>
        <v>3571528</v>
      </c>
      <c r="C1231" s="5">
        <f t="shared" si="18"/>
        <v>-3570301</v>
      </c>
      <c r="D1231" s="6"/>
    </row>
    <row r="1232" spans="1:4" x14ac:dyDescent="0.2">
      <c r="A1232">
        <v>1228</v>
      </c>
      <c r="B1232" s="14">
        <f>'EstExp 11-17'!K152</f>
        <v>-846528</v>
      </c>
      <c r="C1232" s="5">
        <f t="shared" si="18"/>
        <v>847756</v>
      </c>
      <c r="D1232" s="6"/>
    </row>
    <row r="1233" spans="1:4" x14ac:dyDescent="0.2">
      <c r="A1233" s="3">
        <v>1229</v>
      </c>
      <c r="C1233" s="5">
        <f t="shared" si="18"/>
        <v>1229</v>
      </c>
      <c r="D1233" s="7"/>
    </row>
    <row r="1234" spans="1:4" x14ac:dyDescent="0.2">
      <c r="A1234" s="3">
        <v>1230</v>
      </c>
      <c r="C1234" s="5">
        <f t="shared" si="18"/>
        <v>1230</v>
      </c>
      <c r="D1234" s="7"/>
    </row>
    <row r="1235" spans="1:4" x14ac:dyDescent="0.2">
      <c r="A1235" s="3">
        <v>1231</v>
      </c>
      <c r="C1235" s="5">
        <f t="shared" si="18"/>
        <v>1231</v>
      </c>
      <c r="D1235" s="7"/>
    </row>
    <row r="1236" spans="1:4" x14ac:dyDescent="0.2">
      <c r="A1236" s="3">
        <v>1232</v>
      </c>
      <c r="C1236" s="5">
        <f t="shared" si="18"/>
        <v>1232</v>
      </c>
      <c r="D1236" s="7"/>
    </row>
    <row r="1237" spans="1:4" x14ac:dyDescent="0.2">
      <c r="A1237" s="3">
        <v>1233</v>
      </c>
      <c r="C1237" s="5">
        <f t="shared" si="18"/>
        <v>1233</v>
      </c>
      <c r="D1237" s="7"/>
    </row>
    <row r="1238" spans="1:4" x14ac:dyDescent="0.2">
      <c r="A1238" s="3">
        <v>1234</v>
      </c>
      <c r="C1238" s="5">
        <f t="shared" si="18"/>
        <v>1234</v>
      </c>
      <c r="D1238" s="7"/>
    </row>
    <row r="1239" spans="1:4" x14ac:dyDescent="0.2">
      <c r="A1239" s="3">
        <v>1235</v>
      </c>
      <c r="C1239" s="5">
        <f t="shared" si="18"/>
        <v>1235</v>
      </c>
      <c r="D1239" s="7"/>
    </row>
    <row r="1240" spans="1:4" x14ac:dyDescent="0.2">
      <c r="A1240" s="3">
        <v>1236</v>
      </c>
      <c r="C1240" s="5">
        <f t="shared" si="18"/>
        <v>1236</v>
      </c>
      <c r="D1240" s="7"/>
    </row>
    <row r="1241" spans="1:4" x14ac:dyDescent="0.2">
      <c r="A1241" s="3">
        <v>1237</v>
      </c>
      <c r="C1241" s="5">
        <f t="shared" si="18"/>
        <v>1237</v>
      </c>
      <c r="D1241" s="7"/>
    </row>
    <row r="1242" spans="1:4" x14ac:dyDescent="0.2">
      <c r="A1242" s="3">
        <v>1238</v>
      </c>
      <c r="C1242" s="5">
        <f t="shared" si="18"/>
        <v>1238</v>
      </c>
      <c r="D1242" s="7"/>
    </row>
    <row r="1243" spans="1:4" x14ac:dyDescent="0.2">
      <c r="A1243" s="3">
        <v>1239</v>
      </c>
      <c r="C1243" s="5">
        <f t="shared" si="18"/>
        <v>1239</v>
      </c>
      <c r="D1243" s="7"/>
    </row>
    <row r="1244" spans="1:4" x14ac:dyDescent="0.2">
      <c r="A1244" s="3">
        <v>1240</v>
      </c>
      <c r="C1244" s="5">
        <f t="shared" si="18"/>
        <v>1240</v>
      </c>
      <c r="D1244" s="7"/>
    </row>
    <row r="1245" spans="1:4" x14ac:dyDescent="0.2">
      <c r="A1245" s="3">
        <v>1241</v>
      </c>
      <c r="C1245" s="5">
        <f t="shared" si="18"/>
        <v>1241</v>
      </c>
      <c r="D1245" s="7"/>
    </row>
    <row r="1246" spans="1:4" x14ac:dyDescent="0.2">
      <c r="A1246" s="3">
        <v>1242</v>
      </c>
      <c r="C1246" s="5">
        <f t="shared" si="18"/>
        <v>1242</v>
      </c>
      <c r="D1246" s="7"/>
    </row>
    <row r="1247" spans="1:4" x14ac:dyDescent="0.2">
      <c r="A1247" s="3">
        <v>1243</v>
      </c>
      <c r="C1247" s="5">
        <f t="shared" si="18"/>
        <v>1243</v>
      </c>
      <c r="D1247" s="7"/>
    </row>
    <row r="1248" spans="1:4" x14ac:dyDescent="0.2">
      <c r="A1248" s="3">
        <v>1244</v>
      </c>
      <c r="C1248" s="5">
        <f t="shared" si="18"/>
        <v>1244</v>
      </c>
      <c r="D1248" s="7"/>
    </row>
    <row r="1249" spans="1:4" x14ac:dyDescent="0.2">
      <c r="A1249" s="3">
        <v>1245</v>
      </c>
      <c r="C1249" s="5">
        <f t="shared" si="18"/>
        <v>1245</v>
      </c>
      <c r="D1249" s="7"/>
    </row>
    <row r="1250" spans="1:4" x14ac:dyDescent="0.2">
      <c r="A1250">
        <v>1246</v>
      </c>
      <c r="B1250" s="14">
        <f>'EstExp 11-17'!E171</f>
        <v>0</v>
      </c>
      <c r="C1250" s="5">
        <f t="shared" si="18"/>
        <v>1246</v>
      </c>
      <c r="D1250" s="6"/>
    </row>
    <row r="1251" spans="1:4" x14ac:dyDescent="0.2">
      <c r="A1251">
        <v>1247</v>
      </c>
      <c r="B1251" s="14">
        <f>'EstExp 11-17'!E172</f>
        <v>0</v>
      </c>
      <c r="C1251" s="5">
        <f t="shared" si="18"/>
        <v>1247</v>
      </c>
      <c r="D1251" s="6"/>
    </row>
    <row r="1252" spans="1:4" x14ac:dyDescent="0.2">
      <c r="A1252">
        <v>1248</v>
      </c>
      <c r="B1252" s="14">
        <f>'EstExp 11-17'!E174</f>
        <v>0</v>
      </c>
      <c r="C1252" s="5">
        <f t="shared" si="18"/>
        <v>1248</v>
      </c>
      <c r="D1252" s="6"/>
    </row>
    <row r="1253" spans="1:4" x14ac:dyDescent="0.2">
      <c r="A1253">
        <v>1249</v>
      </c>
      <c r="B1253" s="14">
        <f>'EstExp 11-17'!H163</f>
        <v>0</v>
      </c>
      <c r="C1253" s="5">
        <f t="shared" si="18"/>
        <v>1249</v>
      </c>
      <c r="D1253" s="6"/>
    </row>
    <row r="1254" spans="1:4" x14ac:dyDescent="0.2">
      <c r="A1254">
        <v>1250</v>
      </c>
      <c r="B1254" s="14">
        <f>'EstExp 11-17'!H164</f>
        <v>0</v>
      </c>
      <c r="C1254" s="5">
        <f t="shared" si="18"/>
        <v>1250</v>
      </c>
      <c r="D1254" s="6"/>
    </row>
    <row r="1255" spans="1:4" x14ac:dyDescent="0.2">
      <c r="A1255">
        <v>1251</v>
      </c>
      <c r="B1255" s="14">
        <f>'EstExp 11-17'!H169</f>
        <v>673013</v>
      </c>
      <c r="C1255" s="5">
        <f t="shared" si="18"/>
        <v>-671762</v>
      </c>
      <c r="D1255" s="6"/>
    </row>
    <row r="1256" spans="1:4" x14ac:dyDescent="0.2">
      <c r="A1256">
        <v>1252</v>
      </c>
      <c r="B1256" s="14">
        <f>'EstExp 11-17'!H167</f>
        <v>0</v>
      </c>
      <c r="C1256" s="5">
        <f t="shared" si="18"/>
        <v>1252</v>
      </c>
      <c r="D1256" s="6"/>
    </row>
    <row r="1257" spans="1:4" x14ac:dyDescent="0.2">
      <c r="A1257">
        <v>1253</v>
      </c>
      <c r="B1257" s="14">
        <f>'EstExp 11-17'!H168</f>
        <v>0</v>
      </c>
      <c r="C1257" s="5">
        <f t="shared" si="18"/>
        <v>1253</v>
      </c>
      <c r="D1257" s="6"/>
    </row>
    <row r="1258" spans="1:4" x14ac:dyDescent="0.2">
      <c r="A1258">
        <v>1254</v>
      </c>
      <c r="B1258" s="14">
        <f>'EstExp 11-17'!H170</f>
        <v>1120000</v>
      </c>
      <c r="C1258" s="5">
        <f t="shared" si="18"/>
        <v>-1118746</v>
      </c>
      <c r="D1258" s="6"/>
    </row>
    <row r="1259" spans="1:4" x14ac:dyDescent="0.2">
      <c r="A1259">
        <v>1255</v>
      </c>
      <c r="B1259" s="14">
        <f>'EstExp 11-17'!H171</f>
        <v>0</v>
      </c>
      <c r="C1259" s="5">
        <f t="shared" si="18"/>
        <v>1255</v>
      </c>
      <c r="D1259" s="6"/>
    </row>
    <row r="1260" spans="1:4" x14ac:dyDescent="0.2">
      <c r="A1260">
        <v>1256</v>
      </c>
      <c r="B1260" s="14">
        <f>'EstExp 11-17'!H172</f>
        <v>1793013</v>
      </c>
      <c r="C1260" s="5">
        <f t="shared" si="18"/>
        <v>-1791757</v>
      </c>
      <c r="D1260" s="6"/>
    </row>
    <row r="1261" spans="1:4" x14ac:dyDescent="0.2">
      <c r="A1261">
        <v>1257</v>
      </c>
      <c r="B1261" s="14">
        <f>'EstExp 11-17'!H174</f>
        <v>1793013</v>
      </c>
      <c r="C1261" s="5">
        <f t="shared" si="18"/>
        <v>-1791756</v>
      </c>
      <c r="D1261" s="6"/>
    </row>
    <row r="1262" spans="1:4" x14ac:dyDescent="0.2">
      <c r="A1262" s="3">
        <v>1258</v>
      </c>
      <c r="C1262" s="5">
        <f t="shared" si="18"/>
        <v>1258</v>
      </c>
      <c r="D1262" s="6" t="s">
        <v>346</v>
      </c>
    </row>
    <row r="1263" spans="1:4" x14ac:dyDescent="0.2">
      <c r="A1263" s="3">
        <v>1259</v>
      </c>
      <c r="C1263" s="5">
        <f t="shared" si="18"/>
        <v>1259</v>
      </c>
      <c r="D1263" s="6" t="s">
        <v>346</v>
      </c>
    </row>
    <row r="1264" spans="1:4" x14ac:dyDescent="0.2">
      <c r="A1264" s="3">
        <v>1260</v>
      </c>
      <c r="C1264" s="5">
        <f t="shared" si="18"/>
        <v>1260</v>
      </c>
      <c r="D1264" s="6" t="s">
        <v>346</v>
      </c>
    </row>
    <row r="1265" spans="1:4" x14ac:dyDescent="0.2">
      <c r="A1265" s="3">
        <v>1261</v>
      </c>
      <c r="C1265" s="5">
        <f t="shared" si="18"/>
        <v>1261</v>
      </c>
      <c r="D1265" s="6" t="s">
        <v>346</v>
      </c>
    </row>
    <row r="1266" spans="1:4" x14ac:dyDescent="0.2">
      <c r="A1266">
        <v>1262</v>
      </c>
      <c r="B1266" s="14">
        <f>'EstExp 11-17'!K155</f>
        <v>0</v>
      </c>
      <c r="C1266" s="5">
        <f t="shared" si="18"/>
        <v>1262</v>
      </c>
      <c r="D1266" s="6"/>
    </row>
    <row r="1267" spans="1:4" x14ac:dyDescent="0.2">
      <c r="A1267">
        <v>1263</v>
      </c>
      <c r="B1267" s="14">
        <f>'EstExp 11-17'!K163</f>
        <v>0</v>
      </c>
      <c r="C1267" s="5">
        <f t="shared" si="18"/>
        <v>1263</v>
      </c>
      <c r="D1267" s="6"/>
    </row>
    <row r="1268" spans="1:4" x14ac:dyDescent="0.2">
      <c r="A1268">
        <v>1264</v>
      </c>
      <c r="B1268" s="14">
        <f>'EstExp 11-17'!K164</f>
        <v>0</v>
      </c>
      <c r="C1268" s="5">
        <f t="shared" si="18"/>
        <v>1264</v>
      </c>
      <c r="D1268" s="6"/>
    </row>
    <row r="1269" spans="1:4" x14ac:dyDescent="0.2">
      <c r="A1269">
        <v>1265</v>
      </c>
      <c r="B1269" s="14">
        <f>'EstExp 11-17'!K169</f>
        <v>673013</v>
      </c>
      <c r="C1269" s="5">
        <f t="shared" si="18"/>
        <v>-671748</v>
      </c>
      <c r="D1269" s="6"/>
    </row>
    <row r="1270" spans="1:4" x14ac:dyDescent="0.2">
      <c r="A1270">
        <v>1266</v>
      </c>
      <c r="B1270" s="14">
        <f>'EstExp 11-17'!K167</f>
        <v>0</v>
      </c>
      <c r="C1270" s="5">
        <f t="shared" si="18"/>
        <v>1266</v>
      </c>
      <c r="D1270" s="6"/>
    </row>
    <row r="1271" spans="1:4" x14ac:dyDescent="0.2">
      <c r="A1271">
        <v>1267</v>
      </c>
      <c r="B1271" s="14">
        <f>'EstExp 11-17'!K168</f>
        <v>0</v>
      </c>
      <c r="C1271" s="5">
        <f t="shared" si="18"/>
        <v>1267</v>
      </c>
      <c r="D1271" s="6"/>
    </row>
    <row r="1272" spans="1:4" x14ac:dyDescent="0.2">
      <c r="A1272">
        <v>1268</v>
      </c>
      <c r="B1272" s="14">
        <f>'EstExp 11-17'!K170</f>
        <v>1120000</v>
      </c>
      <c r="C1272" s="5">
        <f t="shared" si="18"/>
        <v>-1118732</v>
      </c>
      <c r="D1272" s="6"/>
    </row>
    <row r="1273" spans="1:4" x14ac:dyDescent="0.2">
      <c r="A1273">
        <v>1269</v>
      </c>
      <c r="B1273" s="14">
        <f>'EstExp 11-17'!K171</f>
        <v>0</v>
      </c>
      <c r="C1273" s="5">
        <f t="shared" si="18"/>
        <v>1269</v>
      </c>
      <c r="D1273" s="6"/>
    </row>
    <row r="1274" spans="1:4" x14ac:dyDescent="0.2">
      <c r="A1274">
        <v>1270</v>
      </c>
      <c r="B1274" s="14">
        <f>'EstExp 11-17'!K172</f>
        <v>1793013</v>
      </c>
      <c r="C1274" s="5">
        <f t="shared" si="18"/>
        <v>-1791743</v>
      </c>
      <c r="D1274" s="6"/>
    </row>
    <row r="1275" spans="1:4" x14ac:dyDescent="0.2">
      <c r="A1275">
        <v>1271</v>
      </c>
      <c r="B1275" s="14">
        <f>'EstExp 11-17'!K174</f>
        <v>1793013</v>
      </c>
      <c r="C1275" s="5">
        <f t="shared" si="18"/>
        <v>-1791742</v>
      </c>
      <c r="D1275" s="6"/>
    </row>
    <row r="1276" spans="1:4" x14ac:dyDescent="0.2">
      <c r="A1276">
        <v>1272</v>
      </c>
      <c r="B1276" s="14">
        <f>'EstExp 11-17'!K175</f>
        <v>-83143</v>
      </c>
      <c r="C1276" s="5">
        <f t="shared" si="18"/>
        <v>84415</v>
      </c>
      <c r="D1276" s="6"/>
    </row>
    <row r="1277" spans="1:4" x14ac:dyDescent="0.2">
      <c r="A1277" s="3">
        <v>1273</v>
      </c>
      <c r="C1277" s="5">
        <f t="shared" si="18"/>
        <v>1273</v>
      </c>
      <c r="D1277" s="7"/>
    </row>
    <row r="1278" spans="1:4" x14ac:dyDescent="0.2">
      <c r="A1278">
        <v>1274</v>
      </c>
      <c r="B1278" s="14">
        <f>'EstExp 11-17'!C182</f>
        <v>197805</v>
      </c>
      <c r="C1278" s="5">
        <f t="shared" si="18"/>
        <v>-196531</v>
      </c>
      <c r="D1278" s="6"/>
    </row>
    <row r="1279" spans="1:4" x14ac:dyDescent="0.2">
      <c r="A1279" s="3">
        <v>1275</v>
      </c>
      <c r="C1279" s="5">
        <f t="shared" si="18"/>
        <v>1275</v>
      </c>
      <c r="D1279" s="6"/>
    </row>
    <row r="1280" spans="1:4" x14ac:dyDescent="0.2">
      <c r="A1280" s="3">
        <v>1276</v>
      </c>
      <c r="C1280" s="5">
        <f t="shared" si="18"/>
        <v>1276</v>
      </c>
      <c r="D1280" s="7"/>
    </row>
    <row r="1281" spans="1:4" x14ac:dyDescent="0.2">
      <c r="A1281">
        <v>1277</v>
      </c>
      <c r="B1281" s="14">
        <f>'EstExp 11-17'!C183</f>
        <v>0</v>
      </c>
      <c r="C1281" s="5">
        <f t="shared" si="18"/>
        <v>1277</v>
      </c>
      <c r="D1281" s="6"/>
    </row>
    <row r="1282" spans="1:4" x14ac:dyDescent="0.2">
      <c r="A1282">
        <v>1278</v>
      </c>
      <c r="B1282" s="14">
        <f>'EstExp 11-17'!C184</f>
        <v>197805</v>
      </c>
      <c r="C1282" s="5">
        <f t="shared" si="18"/>
        <v>-196527</v>
      </c>
      <c r="D1282" s="6"/>
    </row>
    <row r="1283" spans="1:4" x14ac:dyDescent="0.2">
      <c r="A1283">
        <v>1279</v>
      </c>
      <c r="B1283" s="14">
        <f>'EstExp 11-17'!C210</f>
        <v>197805</v>
      </c>
      <c r="C1283" s="5">
        <f t="shared" si="18"/>
        <v>-196526</v>
      </c>
      <c r="D1283" s="6"/>
    </row>
    <row r="1284" spans="1:4" x14ac:dyDescent="0.2">
      <c r="A1284">
        <v>1280</v>
      </c>
      <c r="B1284" s="14">
        <f>'EstExp 11-17'!D182</f>
        <v>30000</v>
      </c>
      <c r="C1284" s="5">
        <f t="shared" si="18"/>
        <v>-28720</v>
      </c>
      <c r="D1284" s="6"/>
    </row>
    <row r="1285" spans="1:4" x14ac:dyDescent="0.2">
      <c r="A1285" s="3">
        <v>1281</v>
      </c>
      <c r="C1285" s="5">
        <f t="shared" si="18"/>
        <v>1281</v>
      </c>
      <c r="D1285" s="7"/>
    </row>
    <row r="1286" spans="1:4" x14ac:dyDescent="0.2">
      <c r="A1286" s="3">
        <v>1282</v>
      </c>
      <c r="C1286" s="5">
        <f t="shared" si="18"/>
        <v>1282</v>
      </c>
      <c r="D1286" s="7"/>
    </row>
    <row r="1287" spans="1:4" x14ac:dyDescent="0.2">
      <c r="A1287">
        <v>1283</v>
      </c>
      <c r="B1287" s="14">
        <f>'EstExp 11-17'!D183</f>
        <v>0</v>
      </c>
      <c r="C1287" s="5">
        <f t="shared" ref="C1287:C1350" si="19">A1287-B1287</f>
        <v>1283</v>
      </c>
      <c r="D1287" s="6"/>
    </row>
    <row r="1288" spans="1:4" x14ac:dyDescent="0.2">
      <c r="A1288">
        <v>1284</v>
      </c>
      <c r="B1288" s="14">
        <f>'EstExp 11-17'!D184</f>
        <v>30000</v>
      </c>
      <c r="C1288" s="5">
        <f t="shared" si="19"/>
        <v>-28716</v>
      </c>
      <c r="D1288" s="6"/>
    </row>
    <row r="1289" spans="1:4" x14ac:dyDescent="0.2">
      <c r="A1289">
        <v>1285</v>
      </c>
      <c r="B1289" s="14">
        <f>'EstExp 11-17'!D210</f>
        <v>30000</v>
      </c>
      <c r="C1289" s="5">
        <f t="shared" si="19"/>
        <v>-28715</v>
      </c>
      <c r="D1289" s="6"/>
    </row>
    <row r="1290" spans="1:4" x14ac:dyDescent="0.2">
      <c r="A1290">
        <v>1286</v>
      </c>
      <c r="B1290" s="14">
        <f>'EstExp 11-17'!E182</f>
        <v>550000</v>
      </c>
      <c r="C1290" s="5">
        <f t="shared" si="19"/>
        <v>-548714</v>
      </c>
      <c r="D1290" s="6"/>
    </row>
    <row r="1291" spans="1:4" x14ac:dyDescent="0.2">
      <c r="A1291" s="3">
        <v>1287</v>
      </c>
      <c r="C1291" s="5">
        <f t="shared" si="19"/>
        <v>1287</v>
      </c>
      <c r="D1291" s="7"/>
    </row>
    <row r="1292" spans="1:4" x14ac:dyDescent="0.2">
      <c r="A1292" s="3">
        <v>1288</v>
      </c>
      <c r="C1292" s="5">
        <f t="shared" si="19"/>
        <v>1288</v>
      </c>
      <c r="D1292" s="7"/>
    </row>
    <row r="1293" spans="1:4" x14ac:dyDescent="0.2">
      <c r="A1293">
        <v>1289</v>
      </c>
      <c r="B1293" s="14">
        <f>'EstExp 11-17'!E183</f>
        <v>0</v>
      </c>
      <c r="C1293" s="5">
        <f t="shared" si="19"/>
        <v>1289</v>
      </c>
      <c r="D1293" s="6"/>
    </row>
    <row r="1294" spans="1:4" x14ac:dyDescent="0.2">
      <c r="A1294">
        <v>1290</v>
      </c>
      <c r="B1294" s="14">
        <f>'EstExp 11-17'!E184</f>
        <v>550000</v>
      </c>
      <c r="C1294" s="5">
        <f t="shared" si="19"/>
        <v>-548710</v>
      </c>
      <c r="D1294" s="6"/>
    </row>
    <row r="1295" spans="1:4" x14ac:dyDescent="0.2">
      <c r="A1295">
        <v>1291</v>
      </c>
      <c r="B1295" s="14">
        <f>'EstExp 11-17'!E196</f>
        <v>0</v>
      </c>
      <c r="C1295" s="5">
        <f t="shared" si="19"/>
        <v>1291</v>
      </c>
      <c r="D1295" s="6"/>
    </row>
    <row r="1296" spans="1:4" x14ac:dyDescent="0.2">
      <c r="A1296">
        <v>1292</v>
      </c>
      <c r="B1296" s="14">
        <f>'EstExp 11-17'!E210</f>
        <v>550000</v>
      </c>
      <c r="C1296" s="5">
        <f t="shared" si="19"/>
        <v>-548708</v>
      </c>
      <c r="D1296" s="6"/>
    </row>
    <row r="1297" spans="1:4" x14ac:dyDescent="0.2">
      <c r="A1297">
        <v>1293</v>
      </c>
      <c r="B1297" s="14">
        <f>'EstExp 11-17'!F182</f>
        <v>0</v>
      </c>
      <c r="C1297" s="5">
        <f t="shared" si="19"/>
        <v>1293</v>
      </c>
      <c r="D1297" s="6"/>
    </row>
    <row r="1298" spans="1:4" x14ac:dyDescent="0.2">
      <c r="A1298" s="3">
        <v>1294</v>
      </c>
      <c r="C1298" s="5">
        <f t="shared" si="19"/>
        <v>1294</v>
      </c>
      <c r="D1298" s="7"/>
    </row>
    <row r="1299" spans="1:4" x14ac:dyDescent="0.2">
      <c r="A1299" s="3">
        <v>1295</v>
      </c>
      <c r="C1299" s="5">
        <f t="shared" si="19"/>
        <v>1295</v>
      </c>
      <c r="D1299" s="7"/>
    </row>
    <row r="1300" spans="1:4" x14ac:dyDescent="0.2">
      <c r="A1300">
        <v>1296</v>
      </c>
      <c r="B1300" s="14">
        <f>'EstExp 11-17'!F183</f>
        <v>0</v>
      </c>
      <c r="C1300" s="5">
        <f t="shared" si="19"/>
        <v>1296</v>
      </c>
      <c r="D1300" s="6"/>
    </row>
    <row r="1301" spans="1:4" x14ac:dyDescent="0.2">
      <c r="A1301">
        <v>1297</v>
      </c>
      <c r="B1301" s="14">
        <f>'EstExp 11-17'!F184</f>
        <v>0</v>
      </c>
      <c r="C1301" s="5">
        <f t="shared" si="19"/>
        <v>1297</v>
      </c>
      <c r="D1301" s="6"/>
    </row>
    <row r="1302" spans="1:4" x14ac:dyDescent="0.2">
      <c r="A1302">
        <v>1298</v>
      </c>
      <c r="B1302" s="14">
        <f>'EstExp 11-17'!F210</f>
        <v>0</v>
      </c>
      <c r="C1302" s="5">
        <f t="shared" si="19"/>
        <v>1298</v>
      </c>
      <c r="D1302" s="6"/>
    </row>
    <row r="1303" spans="1:4" x14ac:dyDescent="0.2">
      <c r="A1303">
        <v>1299</v>
      </c>
      <c r="B1303" s="14">
        <f>'EstExp 11-17'!G182</f>
        <v>0</v>
      </c>
      <c r="C1303" s="5">
        <f t="shared" si="19"/>
        <v>1299</v>
      </c>
      <c r="D1303" s="6"/>
    </row>
    <row r="1304" spans="1:4" x14ac:dyDescent="0.2">
      <c r="A1304" s="3">
        <v>1300</v>
      </c>
      <c r="C1304" s="5">
        <f t="shared" si="19"/>
        <v>1300</v>
      </c>
      <c r="D1304" s="7"/>
    </row>
    <row r="1305" spans="1:4" x14ac:dyDescent="0.2">
      <c r="A1305" s="3">
        <v>1301</v>
      </c>
      <c r="C1305" s="5">
        <f t="shared" si="19"/>
        <v>1301</v>
      </c>
      <c r="D1305" s="7"/>
    </row>
    <row r="1306" spans="1:4" x14ac:dyDescent="0.2">
      <c r="A1306">
        <v>1302</v>
      </c>
      <c r="B1306" s="14">
        <f>'EstExp 11-17'!G183</f>
        <v>0</v>
      </c>
      <c r="C1306" s="5">
        <f t="shared" si="19"/>
        <v>1302</v>
      </c>
      <c r="D1306" s="6"/>
    </row>
    <row r="1307" spans="1:4" x14ac:dyDescent="0.2">
      <c r="A1307">
        <v>1303</v>
      </c>
      <c r="B1307" s="14">
        <f>'EstExp 11-17'!G184</f>
        <v>0</v>
      </c>
      <c r="C1307" s="5">
        <f t="shared" si="19"/>
        <v>1303</v>
      </c>
      <c r="D1307" s="6"/>
    </row>
    <row r="1308" spans="1:4" x14ac:dyDescent="0.2">
      <c r="A1308">
        <v>1304</v>
      </c>
      <c r="B1308" s="14">
        <f>'EstExp 11-17'!G210</f>
        <v>0</v>
      </c>
      <c r="C1308" s="5">
        <f t="shared" si="19"/>
        <v>1304</v>
      </c>
      <c r="D1308" s="6"/>
    </row>
    <row r="1309" spans="1:4" x14ac:dyDescent="0.2">
      <c r="A1309">
        <v>1305</v>
      </c>
      <c r="B1309" s="14">
        <f>'EstExp 11-17'!H182</f>
        <v>0</v>
      </c>
      <c r="C1309" s="5">
        <f t="shared" si="19"/>
        <v>1305</v>
      </c>
      <c r="D1309" s="6"/>
    </row>
    <row r="1310" spans="1:4" x14ac:dyDescent="0.2">
      <c r="A1310" s="3">
        <v>1306</v>
      </c>
      <c r="C1310" s="5">
        <f t="shared" si="19"/>
        <v>1306</v>
      </c>
      <c r="D1310" s="7"/>
    </row>
    <row r="1311" spans="1:4" x14ac:dyDescent="0.2">
      <c r="A1311" s="3">
        <v>1307</v>
      </c>
      <c r="C1311" s="5">
        <f t="shared" si="19"/>
        <v>1307</v>
      </c>
      <c r="D1311" s="7"/>
    </row>
    <row r="1312" spans="1:4" x14ac:dyDescent="0.2">
      <c r="A1312">
        <v>1308</v>
      </c>
      <c r="B1312" s="14">
        <f>'EstExp 11-17'!H183</f>
        <v>0</v>
      </c>
      <c r="C1312" s="5">
        <f t="shared" si="19"/>
        <v>1308</v>
      </c>
      <c r="D1312" s="6"/>
    </row>
    <row r="1313" spans="1:4" x14ac:dyDescent="0.2">
      <c r="A1313">
        <v>1309</v>
      </c>
      <c r="B1313" s="14">
        <f>'EstExp 11-17'!H184</f>
        <v>0</v>
      </c>
      <c r="C1313" s="5">
        <f t="shared" si="19"/>
        <v>1309</v>
      </c>
      <c r="D1313" s="6"/>
    </row>
    <row r="1314" spans="1:4" x14ac:dyDescent="0.2">
      <c r="A1314">
        <v>1310</v>
      </c>
      <c r="B1314" s="14">
        <f>'EstExp 11-17'!H199</f>
        <v>0</v>
      </c>
      <c r="C1314" s="5">
        <f t="shared" si="19"/>
        <v>1310</v>
      </c>
      <c r="D1314" s="6"/>
    </row>
    <row r="1315" spans="1:4" x14ac:dyDescent="0.2">
      <c r="A1315">
        <v>1311</v>
      </c>
      <c r="B1315" s="14">
        <f>'EstExp 11-17'!H200</f>
        <v>0</v>
      </c>
      <c r="C1315" s="5">
        <f t="shared" si="19"/>
        <v>1311</v>
      </c>
      <c r="D1315" s="6"/>
    </row>
    <row r="1316" spans="1:4" x14ac:dyDescent="0.2">
      <c r="A1316">
        <v>1312</v>
      </c>
      <c r="B1316" s="14">
        <f>'EstExp 11-17'!H203</f>
        <v>0</v>
      </c>
      <c r="C1316" s="5">
        <f t="shared" si="19"/>
        <v>1312</v>
      </c>
      <c r="D1316" s="6"/>
    </row>
    <row r="1317" spans="1:4" x14ac:dyDescent="0.2">
      <c r="A1317" s="3">
        <v>1313</v>
      </c>
      <c r="C1317" s="5">
        <f t="shared" si="19"/>
        <v>1313</v>
      </c>
      <c r="D1317" s="7"/>
    </row>
    <row r="1318" spans="1:4" x14ac:dyDescent="0.2">
      <c r="A1318">
        <v>1314</v>
      </c>
      <c r="B1318" s="14">
        <f>'EstExp 11-17'!H208</f>
        <v>0</v>
      </c>
      <c r="C1318" s="5">
        <f t="shared" si="19"/>
        <v>1314</v>
      </c>
      <c r="D1318" s="6"/>
    </row>
    <row r="1319" spans="1:4" x14ac:dyDescent="0.2">
      <c r="A1319">
        <v>1315</v>
      </c>
      <c r="B1319" s="14">
        <f>'EstExp 11-17'!H210</f>
        <v>0</v>
      </c>
      <c r="C1319" s="5">
        <f t="shared" si="19"/>
        <v>1315</v>
      </c>
      <c r="D1319" s="6"/>
    </row>
    <row r="1320" spans="1:4" x14ac:dyDescent="0.2">
      <c r="A1320">
        <v>1316</v>
      </c>
      <c r="B1320" s="14">
        <f>'EstExp 11-17'!K182</f>
        <v>777805</v>
      </c>
      <c r="C1320" s="5">
        <f t="shared" si="19"/>
        <v>-776489</v>
      </c>
      <c r="D1320" s="6"/>
    </row>
    <row r="1321" spans="1:4" x14ac:dyDescent="0.2">
      <c r="A1321" s="3">
        <v>1317</v>
      </c>
      <c r="C1321" s="5">
        <f t="shared" si="19"/>
        <v>1317</v>
      </c>
      <c r="D1321" s="7"/>
    </row>
    <row r="1322" spans="1:4" x14ac:dyDescent="0.2">
      <c r="A1322" s="3">
        <v>1318</v>
      </c>
      <c r="C1322" s="5">
        <f t="shared" si="19"/>
        <v>1318</v>
      </c>
      <c r="D1322" s="7"/>
    </row>
    <row r="1323" spans="1:4" x14ac:dyDescent="0.2">
      <c r="A1323">
        <v>1319</v>
      </c>
      <c r="B1323" s="14">
        <f>'EstExp 11-17'!K183</f>
        <v>0</v>
      </c>
      <c r="C1323" s="5">
        <f t="shared" si="19"/>
        <v>1319</v>
      </c>
      <c r="D1323" s="6"/>
    </row>
    <row r="1324" spans="1:4" x14ac:dyDescent="0.2">
      <c r="A1324">
        <v>1320</v>
      </c>
      <c r="B1324" s="14">
        <f>'EstExp 11-17'!K184</f>
        <v>777805</v>
      </c>
      <c r="C1324" s="5">
        <f t="shared" si="19"/>
        <v>-776485</v>
      </c>
      <c r="D1324" s="6"/>
    </row>
    <row r="1325" spans="1:4" x14ac:dyDescent="0.2">
      <c r="A1325">
        <v>1321</v>
      </c>
      <c r="B1325" s="14">
        <f>'EstExp 11-17'!K196</f>
        <v>0</v>
      </c>
      <c r="C1325" s="5">
        <f t="shared" si="19"/>
        <v>1321</v>
      </c>
      <c r="D1325" s="6"/>
    </row>
    <row r="1326" spans="1:4" x14ac:dyDescent="0.2">
      <c r="A1326">
        <v>1322</v>
      </c>
      <c r="B1326" s="14">
        <f>'EstExp 11-17'!K199</f>
        <v>0</v>
      </c>
      <c r="C1326" s="5">
        <f t="shared" si="19"/>
        <v>1322</v>
      </c>
      <c r="D1326" s="6"/>
    </row>
    <row r="1327" spans="1:4" x14ac:dyDescent="0.2">
      <c r="A1327">
        <v>1323</v>
      </c>
      <c r="B1327" s="14">
        <f>'EstExp 11-17'!K200</f>
        <v>0</v>
      </c>
      <c r="C1327" s="5">
        <f t="shared" si="19"/>
        <v>1323</v>
      </c>
      <c r="D1327" s="6"/>
    </row>
    <row r="1328" spans="1:4" x14ac:dyDescent="0.2">
      <c r="A1328">
        <v>1324</v>
      </c>
      <c r="B1328" s="14">
        <f>'EstExp 11-17'!K203</f>
        <v>0</v>
      </c>
      <c r="C1328" s="5">
        <f t="shared" si="19"/>
        <v>1324</v>
      </c>
      <c r="D1328" s="6"/>
    </row>
    <row r="1329" spans="1:4" x14ac:dyDescent="0.2">
      <c r="A1329" s="3">
        <v>1325</v>
      </c>
      <c r="C1329" s="5">
        <f t="shared" si="19"/>
        <v>1325</v>
      </c>
      <c r="D1329" s="7"/>
    </row>
    <row r="1330" spans="1:4" x14ac:dyDescent="0.2">
      <c r="A1330">
        <v>1326</v>
      </c>
      <c r="B1330" s="14">
        <f>'EstExp 11-17'!K208</f>
        <v>0</v>
      </c>
      <c r="C1330" s="5">
        <f t="shared" si="19"/>
        <v>1326</v>
      </c>
      <c r="D1330" s="6"/>
    </row>
    <row r="1331" spans="1:4" x14ac:dyDescent="0.2">
      <c r="A1331">
        <v>1327</v>
      </c>
      <c r="B1331" s="14">
        <f>'EstExp 11-17'!K210</f>
        <v>777805</v>
      </c>
      <c r="C1331" s="5">
        <f t="shared" si="19"/>
        <v>-776478</v>
      </c>
      <c r="D1331" s="6"/>
    </row>
    <row r="1332" spans="1:4" x14ac:dyDescent="0.2">
      <c r="A1332">
        <v>1328</v>
      </c>
      <c r="B1332" s="14">
        <f>'EstExp 11-17'!K211</f>
        <v>52195</v>
      </c>
      <c r="C1332" s="5">
        <f t="shared" si="19"/>
        <v>-50867</v>
      </c>
      <c r="D1332" s="6"/>
    </row>
    <row r="1333" spans="1:4" x14ac:dyDescent="0.2">
      <c r="A1333" s="3">
        <v>1329</v>
      </c>
      <c r="C1333" s="5">
        <f t="shared" si="19"/>
        <v>1329</v>
      </c>
      <c r="D1333" s="7"/>
    </row>
    <row r="1334" spans="1:4" x14ac:dyDescent="0.2">
      <c r="A1334" s="3">
        <v>1330</v>
      </c>
      <c r="C1334" s="5">
        <f t="shared" si="19"/>
        <v>1330</v>
      </c>
      <c r="D1334" s="7"/>
    </row>
    <row r="1335" spans="1:4" x14ac:dyDescent="0.2">
      <c r="A1335" s="3">
        <v>1331</v>
      </c>
      <c r="C1335" s="5">
        <f t="shared" si="19"/>
        <v>1331</v>
      </c>
      <c r="D1335" s="7"/>
    </row>
    <row r="1336" spans="1:4" x14ac:dyDescent="0.2">
      <c r="A1336" s="3">
        <v>1332</v>
      </c>
      <c r="C1336" s="5">
        <f t="shared" si="19"/>
        <v>1332</v>
      </c>
      <c r="D1336" s="7"/>
    </row>
    <row r="1337" spans="1:4" x14ac:dyDescent="0.2">
      <c r="A1337" s="3">
        <v>1333</v>
      </c>
      <c r="C1337" s="5">
        <f t="shared" si="19"/>
        <v>1333</v>
      </c>
      <c r="D1337" s="7"/>
    </row>
    <row r="1338" spans="1:4" x14ac:dyDescent="0.2">
      <c r="A1338" s="3">
        <v>1334</v>
      </c>
      <c r="C1338" s="5">
        <f t="shared" si="19"/>
        <v>1334</v>
      </c>
      <c r="D1338" s="7"/>
    </row>
    <row r="1339" spans="1:4" x14ac:dyDescent="0.2">
      <c r="A1339">
        <v>1335</v>
      </c>
      <c r="B1339" s="14">
        <f>'EstExp 11-17'!D225</f>
        <v>2000</v>
      </c>
      <c r="C1339" s="5">
        <f t="shared" si="19"/>
        <v>-665</v>
      </c>
      <c r="D1339" s="6"/>
    </row>
    <row r="1340" spans="1:4" x14ac:dyDescent="0.2">
      <c r="A1340" s="3">
        <v>1336</v>
      </c>
      <c r="C1340" s="5">
        <f t="shared" si="19"/>
        <v>1336</v>
      </c>
      <c r="D1340" s="7"/>
    </row>
    <row r="1341" spans="1:4" x14ac:dyDescent="0.2">
      <c r="A1341" s="3">
        <v>1337</v>
      </c>
      <c r="C1341" s="5">
        <f t="shared" si="19"/>
        <v>1337</v>
      </c>
      <c r="D1341" s="7"/>
    </row>
    <row r="1342" spans="1:4" x14ac:dyDescent="0.2">
      <c r="A1342" s="3">
        <v>1338</v>
      </c>
      <c r="C1342" s="5">
        <f t="shared" si="19"/>
        <v>1338</v>
      </c>
      <c r="D1342" s="7"/>
    </row>
    <row r="1343" spans="1:4" x14ac:dyDescent="0.2">
      <c r="A1343" s="3">
        <v>1339</v>
      </c>
      <c r="C1343" s="5">
        <f t="shared" si="19"/>
        <v>1339</v>
      </c>
      <c r="D1343" s="7"/>
    </row>
    <row r="1344" spans="1:4" x14ac:dyDescent="0.2">
      <c r="A1344" s="3">
        <v>1340</v>
      </c>
      <c r="C1344" s="5">
        <f t="shared" si="19"/>
        <v>1340</v>
      </c>
      <c r="D1344" s="7"/>
    </row>
    <row r="1345" spans="1:4" x14ac:dyDescent="0.2">
      <c r="A1345">
        <v>1341</v>
      </c>
      <c r="B1345" s="14">
        <f>'EstExp 11-17'!D227</f>
        <v>0</v>
      </c>
      <c r="C1345" s="5">
        <f t="shared" si="19"/>
        <v>1341</v>
      </c>
      <c r="D1345" s="6"/>
    </row>
    <row r="1346" spans="1:4" x14ac:dyDescent="0.2">
      <c r="A1346" s="3">
        <v>1342</v>
      </c>
      <c r="C1346" s="5">
        <f t="shared" si="19"/>
        <v>1342</v>
      </c>
      <c r="D1346" s="7"/>
    </row>
    <row r="1347" spans="1:4" x14ac:dyDescent="0.2">
      <c r="A1347" s="3">
        <v>1343</v>
      </c>
      <c r="C1347" s="5">
        <f t="shared" si="19"/>
        <v>1343</v>
      </c>
      <c r="D1347" s="7"/>
    </row>
    <row r="1348" spans="1:4" x14ac:dyDescent="0.2">
      <c r="A1348" s="3">
        <v>1344</v>
      </c>
      <c r="C1348" s="5">
        <f t="shared" si="19"/>
        <v>1344</v>
      </c>
      <c r="D1348" s="7"/>
    </row>
    <row r="1349" spans="1:4" x14ac:dyDescent="0.2">
      <c r="A1349">
        <v>1345</v>
      </c>
      <c r="B1349" s="14">
        <f>'EstExp 11-17'!D221</f>
        <v>0</v>
      </c>
      <c r="C1349" s="5">
        <f t="shared" si="19"/>
        <v>1345</v>
      </c>
      <c r="D1349" s="6"/>
    </row>
    <row r="1350" spans="1:4" x14ac:dyDescent="0.2">
      <c r="A1350">
        <v>1346</v>
      </c>
      <c r="B1350" s="14">
        <f>'EstExp 11-17'!D222</f>
        <v>0</v>
      </c>
      <c r="C1350" s="5">
        <f t="shared" si="19"/>
        <v>1346</v>
      </c>
      <c r="D1350" s="6"/>
    </row>
    <row r="1351" spans="1:4" x14ac:dyDescent="0.2">
      <c r="A1351">
        <v>1347</v>
      </c>
      <c r="B1351" s="14">
        <f>'EstExp 11-17'!D223</f>
        <v>2000</v>
      </c>
      <c r="C1351" s="5">
        <f t="shared" ref="C1351:C1414" si="20">A1351-B1351</f>
        <v>-653</v>
      </c>
      <c r="D1351" s="6"/>
    </row>
    <row r="1352" spans="1:4" x14ac:dyDescent="0.2">
      <c r="A1352">
        <v>1348</v>
      </c>
      <c r="B1352" s="14">
        <f>'EstExp 11-17'!D224</f>
        <v>4500</v>
      </c>
      <c r="C1352" s="5">
        <f t="shared" si="20"/>
        <v>-3152</v>
      </c>
      <c r="D1352" s="6"/>
    </row>
    <row r="1353" spans="1:4" x14ac:dyDescent="0.2">
      <c r="A1353">
        <v>1349</v>
      </c>
      <c r="B1353" s="14">
        <f>'EstExp 11-17'!D229</f>
        <v>342000</v>
      </c>
      <c r="C1353" s="5">
        <f t="shared" si="20"/>
        <v>-340651</v>
      </c>
      <c r="D1353" s="6"/>
    </row>
    <row r="1354" spans="1:4" x14ac:dyDescent="0.2">
      <c r="A1354">
        <v>1350</v>
      </c>
      <c r="B1354" s="14">
        <f>'EstExp 11-17'!D232</f>
        <v>5600</v>
      </c>
      <c r="C1354" s="5">
        <f t="shared" si="20"/>
        <v>-4250</v>
      </c>
      <c r="D1354" s="6"/>
    </row>
    <row r="1355" spans="1:4" x14ac:dyDescent="0.2">
      <c r="A1355">
        <v>1351</v>
      </c>
      <c r="B1355" s="14">
        <f>'EstExp 11-17'!D233</f>
        <v>8500</v>
      </c>
      <c r="C1355" s="5">
        <f t="shared" si="20"/>
        <v>-7149</v>
      </c>
      <c r="D1355" s="6"/>
    </row>
    <row r="1356" spans="1:4" x14ac:dyDescent="0.2">
      <c r="A1356">
        <v>1352</v>
      </c>
      <c r="B1356" s="14">
        <f>'EstExp 11-17'!D234</f>
        <v>9500</v>
      </c>
      <c r="C1356" s="5">
        <f t="shared" si="20"/>
        <v>-8148</v>
      </c>
      <c r="D1356" s="6"/>
    </row>
    <row r="1357" spans="1:4" x14ac:dyDescent="0.2">
      <c r="A1357">
        <v>1353</v>
      </c>
      <c r="B1357" s="14">
        <f>'EstExp 11-17'!D235</f>
        <v>2500</v>
      </c>
      <c r="C1357" s="5">
        <f t="shared" si="20"/>
        <v>-1147</v>
      </c>
      <c r="D1357" s="6"/>
    </row>
    <row r="1358" spans="1:4" x14ac:dyDescent="0.2">
      <c r="A1358">
        <v>1354</v>
      </c>
      <c r="B1358" s="14">
        <f>'EstExp 11-17'!D236</f>
        <v>6000</v>
      </c>
      <c r="C1358" s="5">
        <f t="shared" si="20"/>
        <v>-4646</v>
      </c>
      <c r="D1358" s="6"/>
    </row>
    <row r="1359" spans="1:4" x14ac:dyDescent="0.2">
      <c r="A1359">
        <v>1355</v>
      </c>
      <c r="B1359" s="14">
        <f>'EstExp 11-17'!D237</f>
        <v>18000</v>
      </c>
      <c r="C1359" s="5">
        <f t="shared" si="20"/>
        <v>-16645</v>
      </c>
      <c r="D1359" s="6"/>
    </row>
    <row r="1360" spans="1:4" x14ac:dyDescent="0.2">
      <c r="A1360">
        <v>1356</v>
      </c>
      <c r="B1360" s="14">
        <f>'EstExp 11-17'!D238</f>
        <v>50100</v>
      </c>
      <c r="C1360" s="5">
        <f t="shared" si="20"/>
        <v>-48744</v>
      </c>
      <c r="D1360" s="6"/>
    </row>
    <row r="1361" spans="1:4" x14ac:dyDescent="0.2">
      <c r="A1361">
        <v>1357</v>
      </c>
      <c r="B1361" s="14">
        <f>'EstExp 11-17'!D240</f>
        <v>11500</v>
      </c>
      <c r="C1361" s="5">
        <f t="shared" si="20"/>
        <v>-10143</v>
      </c>
      <c r="D1361" s="6"/>
    </row>
    <row r="1362" spans="1:4" x14ac:dyDescent="0.2">
      <c r="A1362">
        <v>1358</v>
      </c>
      <c r="B1362" s="14">
        <f>'EstExp 11-17'!D241</f>
        <v>18000</v>
      </c>
      <c r="C1362" s="5">
        <f t="shared" si="20"/>
        <v>-16642</v>
      </c>
      <c r="D1362" s="6"/>
    </row>
    <row r="1363" spans="1:4" x14ac:dyDescent="0.2">
      <c r="A1363">
        <v>1359</v>
      </c>
      <c r="B1363" s="14">
        <f>'EstExp 11-17'!D242</f>
        <v>0</v>
      </c>
      <c r="C1363" s="5">
        <f t="shared" si="20"/>
        <v>1359</v>
      </c>
      <c r="D1363" s="6"/>
    </row>
    <row r="1364" spans="1:4" x14ac:dyDescent="0.2">
      <c r="A1364">
        <v>1360</v>
      </c>
      <c r="B1364" s="14">
        <f>'EstExp 11-17'!D243</f>
        <v>29500</v>
      </c>
      <c r="C1364" s="5">
        <f t="shared" si="20"/>
        <v>-28140</v>
      </c>
      <c r="D1364" s="6"/>
    </row>
    <row r="1365" spans="1:4" x14ac:dyDescent="0.2">
      <c r="A1365">
        <v>1361</v>
      </c>
      <c r="B1365" s="14">
        <f>'EstExp 11-17'!D245</f>
        <v>0</v>
      </c>
      <c r="C1365" s="5">
        <f t="shared" si="20"/>
        <v>1361</v>
      </c>
      <c r="D1365" s="6"/>
    </row>
    <row r="1366" spans="1:4" x14ac:dyDescent="0.2">
      <c r="A1366">
        <v>1362</v>
      </c>
      <c r="B1366" s="14">
        <f>'EstExp 11-17'!D246</f>
        <v>9000</v>
      </c>
      <c r="C1366" s="5">
        <f t="shared" si="20"/>
        <v>-7638</v>
      </c>
      <c r="D1366" s="6"/>
    </row>
    <row r="1367" spans="1:4" x14ac:dyDescent="0.2">
      <c r="A1367">
        <v>1363</v>
      </c>
      <c r="B1367" s="14">
        <f>'EstExp 11-17'!D257</f>
        <v>9000</v>
      </c>
      <c r="C1367" s="5">
        <f t="shared" si="20"/>
        <v>-7637</v>
      </c>
      <c r="D1367" s="6"/>
    </row>
    <row r="1368" spans="1:4" x14ac:dyDescent="0.2">
      <c r="A1368">
        <v>1364</v>
      </c>
      <c r="B1368" s="14">
        <f>'EstExp 11-17'!D259</f>
        <v>39000</v>
      </c>
      <c r="C1368" s="5">
        <f t="shared" si="20"/>
        <v>-37636</v>
      </c>
      <c r="D1368" s="6"/>
    </row>
    <row r="1369" spans="1:4" x14ac:dyDescent="0.2">
      <c r="A1369">
        <v>1365</v>
      </c>
      <c r="B1369" s="14">
        <f>'EstExp 11-17'!D260</f>
        <v>0</v>
      </c>
      <c r="C1369" s="5">
        <f t="shared" si="20"/>
        <v>1365</v>
      </c>
      <c r="D1369" s="6"/>
    </row>
    <row r="1370" spans="1:4" x14ac:dyDescent="0.2">
      <c r="A1370">
        <v>1366</v>
      </c>
      <c r="B1370" s="14">
        <f>'EstExp 11-17'!D261</f>
        <v>39000</v>
      </c>
      <c r="C1370" s="5">
        <f t="shared" si="20"/>
        <v>-37634</v>
      </c>
      <c r="D1370" s="6"/>
    </row>
    <row r="1371" spans="1:4" x14ac:dyDescent="0.2">
      <c r="A1371">
        <v>1367</v>
      </c>
      <c r="B1371" s="14">
        <f>'EstExp 11-17'!D263</f>
        <v>18500</v>
      </c>
      <c r="C1371" s="5">
        <f t="shared" si="20"/>
        <v>-17133</v>
      </c>
      <c r="D1371" s="6"/>
    </row>
    <row r="1372" spans="1:4" x14ac:dyDescent="0.2">
      <c r="A1372">
        <v>1368</v>
      </c>
      <c r="B1372" s="14">
        <f>'EstExp 11-17'!D264</f>
        <v>0</v>
      </c>
      <c r="C1372" s="5">
        <f t="shared" si="20"/>
        <v>1368</v>
      </c>
      <c r="D1372" s="6"/>
    </row>
    <row r="1373" spans="1:4" x14ac:dyDescent="0.2">
      <c r="A1373">
        <v>1369</v>
      </c>
      <c r="B1373" s="14">
        <f>'EstExp 11-17'!D265</f>
        <v>0</v>
      </c>
      <c r="C1373" s="5">
        <f t="shared" si="20"/>
        <v>1369</v>
      </c>
      <c r="D1373" s="6"/>
    </row>
    <row r="1374" spans="1:4" x14ac:dyDescent="0.2">
      <c r="A1374">
        <v>1370</v>
      </c>
      <c r="B1374" s="14">
        <f>'EstExp 11-17'!D266</f>
        <v>197500</v>
      </c>
      <c r="C1374" s="5">
        <f t="shared" si="20"/>
        <v>-196130</v>
      </c>
      <c r="D1374" s="6"/>
    </row>
    <row r="1375" spans="1:4" x14ac:dyDescent="0.2">
      <c r="A1375">
        <v>1371</v>
      </c>
      <c r="B1375" s="14">
        <f>'EstExp 11-17'!D267</f>
        <v>11500</v>
      </c>
      <c r="C1375" s="5">
        <f t="shared" si="20"/>
        <v>-10129</v>
      </c>
      <c r="D1375" s="6"/>
    </row>
    <row r="1376" spans="1:4" x14ac:dyDescent="0.2">
      <c r="A1376">
        <v>1372</v>
      </c>
      <c r="B1376" s="14">
        <f>'EstExp 11-17'!D268</f>
        <v>2000</v>
      </c>
      <c r="C1376" s="5">
        <f t="shared" si="20"/>
        <v>-628</v>
      </c>
      <c r="D1376" s="6"/>
    </row>
    <row r="1377" spans="1:4" x14ac:dyDescent="0.2">
      <c r="A1377">
        <v>1373</v>
      </c>
      <c r="B1377" s="14">
        <f>'EstExp 11-17'!D269</f>
        <v>0</v>
      </c>
      <c r="C1377" s="5">
        <f t="shared" si="20"/>
        <v>1373</v>
      </c>
      <c r="D1377" s="6"/>
    </row>
    <row r="1378" spans="1:4" x14ac:dyDescent="0.2">
      <c r="A1378" s="3">
        <v>1374</v>
      </c>
      <c r="C1378" s="5">
        <f t="shared" si="20"/>
        <v>1374</v>
      </c>
      <c r="D1378" s="7"/>
    </row>
    <row r="1379" spans="1:4" x14ac:dyDescent="0.2">
      <c r="A1379">
        <v>1375</v>
      </c>
      <c r="B1379" s="14">
        <f>'EstExp 11-17'!D270</f>
        <v>229500</v>
      </c>
      <c r="C1379" s="5">
        <f t="shared" si="20"/>
        <v>-228125</v>
      </c>
      <c r="D1379" s="6"/>
    </row>
    <row r="1380" spans="1:4" x14ac:dyDescent="0.2">
      <c r="A1380">
        <v>1376</v>
      </c>
      <c r="B1380" s="14">
        <f>'EstExp 11-17'!D272</f>
        <v>0</v>
      </c>
      <c r="C1380" s="5">
        <f t="shared" si="20"/>
        <v>1376</v>
      </c>
      <c r="D1380" s="6"/>
    </row>
    <row r="1381" spans="1:4" x14ac:dyDescent="0.2">
      <c r="A1381">
        <v>1377</v>
      </c>
      <c r="B1381" s="14">
        <f>'EstExp 11-17'!D273</f>
        <v>0</v>
      </c>
      <c r="C1381" s="5">
        <f t="shared" si="20"/>
        <v>1377</v>
      </c>
      <c r="D1381" s="6"/>
    </row>
    <row r="1382" spans="1:4" x14ac:dyDescent="0.2">
      <c r="A1382">
        <v>1378</v>
      </c>
      <c r="B1382" s="14">
        <f>'EstExp 11-17'!D274</f>
        <v>0</v>
      </c>
      <c r="C1382" s="5">
        <f t="shared" si="20"/>
        <v>1378</v>
      </c>
      <c r="D1382" s="6"/>
    </row>
    <row r="1383" spans="1:4" x14ac:dyDescent="0.2">
      <c r="A1383">
        <v>1379</v>
      </c>
      <c r="B1383" s="14">
        <f>'EstExp 11-17'!D275</f>
        <v>0</v>
      </c>
      <c r="C1383" s="5">
        <f t="shared" si="20"/>
        <v>1379</v>
      </c>
      <c r="D1383" s="6"/>
    </row>
    <row r="1384" spans="1:4" x14ac:dyDescent="0.2">
      <c r="A1384" s="3">
        <v>1380</v>
      </c>
      <c r="C1384" s="5">
        <f t="shared" si="20"/>
        <v>1380</v>
      </c>
      <c r="D1384" s="7"/>
    </row>
    <row r="1385" spans="1:4" x14ac:dyDescent="0.2">
      <c r="A1385">
        <v>1381</v>
      </c>
      <c r="B1385" s="14">
        <f>'EstExp 11-17'!D276</f>
        <v>0</v>
      </c>
      <c r="C1385" s="5">
        <f t="shared" si="20"/>
        <v>1381</v>
      </c>
      <c r="D1385" s="6"/>
    </row>
    <row r="1386" spans="1:4" x14ac:dyDescent="0.2">
      <c r="A1386" s="3">
        <v>1382</v>
      </c>
      <c r="C1386" s="5">
        <f t="shared" si="20"/>
        <v>1382</v>
      </c>
      <c r="D1386" s="7"/>
    </row>
    <row r="1387" spans="1:4" x14ac:dyDescent="0.2">
      <c r="A1387">
        <v>1383</v>
      </c>
      <c r="B1387" s="14">
        <f>'EstExp 11-17'!D277</f>
        <v>0</v>
      </c>
      <c r="C1387" s="5">
        <f t="shared" si="20"/>
        <v>1383</v>
      </c>
      <c r="D1387" s="6"/>
    </row>
    <row r="1388" spans="1:4" x14ac:dyDescent="0.2">
      <c r="A1388">
        <v>1384</v>
      </c>
      <c r="B1388" s="14">
        <f>'EstExp 11-17'!D278</f>
        <v>0</v>
      </c>
      <c r="C1388" s="5">
        <f t="shared" si="20"/>
        <v>1384</v>
      </c>
      <c r="D1388" s="6"/>
    </row>
    <row r="1389" spans="1:4" x14ac:dyDescent="0.2">
      <c r="A1389">
        <v>1385</v>
      </c>
      <c r="B1389" s="14">
        <f>'EstExp 11-17'!D279</f>
        <v>357100</v>
      </c>
      <c r="C1389" s="5">
        <f t="shared" si="20"/>
        <v>-355715</v>
      </c>
      <c r="D1389" s="6"/>
    </row>
    <row r="1390" spans="1:4" x14ac:dyDescent="0.2">
      <c r="A1390">
        <v>1386</v>
      </c>
      <c r="B1390" s="14">
        <f>'EstExp 11-17'!D280</f>
        <v>0</v>
      </c>
      <c r="C1390" s="5">
        <f t="shared" si="20"/>
        <v>1386</v>
      </c>
      <c r="D1390" s="6"/>
    </row>
    <row r="1391" spans="1:4" x14ac:dyDescent="0.2">
      <c r="A1391">
        <v>1387</v>
      </c>
      <c r="B1391" s="14">
        <f>'EstExp 11-17'!D295</f>
        <v>699100</v>
      </c>
      <c r="C1391" s="5">
        <f t="shared" si="20"/>
        <v>-697713</v>
      </c>
      <c r="D1391" s="6"/>
    </row>
    <row r="1392" spans="1:4" x14ac:dyDescent="0.2">
      <c r="A1392">
        <v>1388</v>
      </c>
      <c r="B1392" s="14">
        <f>'EstExp 11-17'!H288</f>
        <v>0</v>
      </c>
      <c r="C1392" s="5">
        <f t="shared" si="20"/>
        <v>1388</v>
      </c>
      <c r="D1392" s="6"/>
    </row>
    <row r="1393" spans="1:4" x14ac:dyDescent="0.2">
      <c r="A1393">
        <v>1389</v>
      </c>
      <c r="B1393" s="14">
        <f>'EstExp 11-17'!H289</f>
        <v>0</v>
      </c>
      <c r="C1393" s="5">
        <f t="shared" si="20"/>
        <v>1389</v>
      </c>
      <c r="D1393" s="6"/>
    </row>
    <row r="1394" spans="1:4" x14ac:dyDescent="0.2">
      <c r="A1394">
        <v>1390</v>
      </c>
      <c r="B1394" s="14">
        <f>'EstExp 11-17'!H292</f>
        <v>0</v>
      </c>
      <c r="C1394" s="5">
        <f t="shared" si="20"/>
        <v>1390</v>
      </c>
      <c r="D1394" s="6"/>
    </row>
    <row r="1395" spans="1:4" x14ac:dyDescent="0.2">
      <c r="A1395">
        <v>1391</v>
      </c>
      <c r="B1395" s="14">
        <f>'EstExp 11-17'!H293</f>
        <v>0</v>
      </c>
      <c r="C1395" s="5">
        <f t="shared" si="20"/>
        <v>1391</v>
      </c>
      <c r="D1395" s="6"/>
    </row>
    <row r="1396" spans="1:4" x14ac:dyDescent="0.2">
      <c r="A1396" s="3">
        <v>1392</v>
      </c>
      <c r="C1396" s="5">
        <f t="shared" si="20"/>
        <v>1392</v>
      </c>
      <c r="D1396" s="7"/>
    </row>
    <row r="1397" spans="1:4" x14ac:dyDescent="0.2">
      <c r="A1397">
        <v>1393</v>
      </c>
      <c r="B1397" s="14">
        <f>'EstExp 11-17'!H295</f>
        <v>0</v>
      </c>
      <c r="C1397" s="5">
        <f t="shared" si="20"/>
        <v>1393</v>
      </c>
      <c r="D1397" s="6"/>
    </row>
    <row r="1398" spans="1:4" x14ac:dyDescent="0.2">
      <c r="A1398" s="3">
        <v>1394</v>
      </c>
      <c r="C1398" s="5">
        <f t="shared" si="20"/>
        <v>1394</v>
      </c>
      <c r="D1398" s="7"/>
    </row>
    <row r="1399" spans="1:4" x14ac:dyDescent="0.2">
      <c r="A1399" s="3">
        <v>1395</v>
      </c>
      <c r="C1399" s="5">
        <f t="shared" si="20"/>
        <v>1395</v>
      </c>
      <c r="D1399" s="7"/>
    </row>
    <row r="1400" spans="1:4" x14ac:dyDescent="0.2">
      <c r="A1400" s="3">
        <v>1396</v>
      </c>
      <c r="C1400" s="5">
        <f t="shared" si="20"/>
        <v>1396</v>
      </c>
      <c r="D1400" s="7"/>
    </row>
    <row r="1401" spans="1:4" x14ac:dyDescent="0.2">
      <c r="A1401" s="3">
        <v>1397</v>
      </c>
      <c r="C1401" s="5">
        <f t="shared" si="20"/>
        <v>1397</v>
      </c>
      <c r="D1401" s="7"/>
    </row>
    <row r="1402" spans="1:4" x14ac:dyDescent="0.2">
      <c r="A1402" s="3">
        <v>1398</v>
      </c>
      <c r="C1402" s="5">
        <f t="shared" si="20"/>
        <v>1398</v>
      </c>
      <c r="D1402" s="7"/>
    </row>
    <row r="1403" spans="1:4" x14ac:dyDescent="0.2">
      <c r="A1403">
        <v>1399</v>
      </c>
      <c r="B1403" s="14">
        <f>'EstExp 11-17'!K225</f>
        <v>2000</v>
      </c>
      <c r="C1403" s="5">
        <f t="shared" si="20"/>
        <v>-601</v>
      </c>
      <c r="D1403" s="6"/>
    </row>
    <row r="1404" spans="1:4" x14ac:dyDescent="0.2">
      <c r="A1404" s="3">
        <v>1400</v>
      </c>
      <c r="C1404" s="5">
        <f t="shared" si="20"/>
        <v>1400</v>
      </c>
      <c r="D1404" s="7"/>
    </row>
    <row r="1405" spans="1:4" x14ac:dyDescent="0.2">
      <c r="A1405" s="3">
        <v>1401</v>
      </c>
      <c r="C1405" s="5">
        <f t="shared" si="20"/>
        <v>1401</v>
      </c>
      <c r="D1405" s="7"/>
    </row>
    <row r="1406" spans="1:4" x14ac:dyDescent="0.2">
      <c r="A1406" s="3">
        <v>1402</v>
      </c>
      <c r="C1406" s="5">
        <f t="shared" si="20"/>
        <v>1402</v>
      </c>
      <c r="D1406" s="7"/>
    </row>
    <row r="1407" spans="1:4" x14ac:dyDescent="0.2">
      <c r="A1407" s="3">
        <v>1403</v>
      </c>
      <c r="C1407" s="5">
        <f t="shared" si="20"/>
        <v>1403</v>
      </c>
      <c r="D1407" s="7"/>
    </row>
    <row r="1408" spans="1:4" x14ac:dyDescent="0.2">
      <c r="A1408" s="3">
        <v>1404</v>
      </c>
      <c r="C1408" s="5">
        <f t="shared" si="20"/>
        <v>1404</v>
      </c>
      <c r="D1408" s="7"/>
    </row>
    <row r="1409" spans="1:4" x14ac:dyDescent="0.2">
      <c r="A1409">
        <v>1405</v>
      </c>
      <c r="B1409" s="14">
        <f>'EstExp 11-17'!K227</f>
        <v>0</v>
      </c>
      <c r="C1409" s="5">
        <f t="shared" si="20"/>
        <v>1405</v>
      </c>
      <c r="D1409" s="6"/>
    </row>
    <row r="1410" spans="1:4" x14ac:dyDescent="0.2">
      <c r="A1410" s="3">
        <v>1406</v>
      </c>
      <c r="C1410" s="5">
        <f t="shared" si="20"/>
        <v>1406</v>
      </c>
      <c r="D1410" s="7"/>
    </row>
    <row r="1411" spans="1:4" x14ac:dyDescent="0.2">
      <c r="A1411" s="3">
        <v>1407</v>
      </c>
      <c r="C1411" s="5">
        <f t="shared" si="20"/>
        <v>1407</v>
      </c>
      <c r="D1411" s="7"/>
    </row>
    <row r="1412" spans="1:4" x14ac:dyDescent="0.2">
      <c r="A1412" s="3">
        <v>1408</v>
      </c>
      <c r="C1412" s="5">
        <f t="shared" si="20"/>
        <v>1408</v>
      </c>
      <c r="D1412" s="7"/>
    </row>
    <row r="1413" spans="1:4" x14ac:dyDescent="0.2">
      <c r="A1413" s="4">
        <v>1409</v>
      </c>
      <c r="B1413" s="14">
        <f>'EstExp 11-17'!K221</f>
        <v>0</v>
      </c>
      <c r="C1413" s="5">
        <f t="shared" si="20"/>
        <v>1409</v>
      </c>
      <c r="D1413" s="6"/>
    </row>
    <row r="1414" spans="1:4" x14ac:dyDescent="0.2">
      <c r="A1414">
        <v>1410</v>
      </c>
      <c r="B1414" s="14">
        <f>'EstExp 11-17'!K222</f>
        <v>0</v>
      </c>
      <c r="C1414" s="5">
        <f t="shared" si="20"/>
        <v>1410</v>
      </c>
      <c r="D1414" s="6"/>
    </row>
    <row r="1415" spans="1:4" x14ac:dyDescent="0.2">
      <c r="A1415">
        <v>1411</v>
      </c>
      <c r="B1415" s="14">
        <f>'EstExp 11-17'!K223</f>
        <v>2000</v>
      </c>
      <c r="C1415" s="5">
        <f t="shared" ref="C1415:C1478" si="21">A1415-B1415</f>
        <v>-589</v>
      </c>
      <c r="D1415" s="6"/>
    </row>
    <row r="1416" spans="1:4" x14ac:dyDescent="0.2">
      <c r="A1416">
        <v>1412</v>
      </c>
      <c r="B1416" s="14">
        <f>'EstExp 11-17'!K224</f>
        <v>4500</v>
      </c>
      <c r="C1416" s="5">
        <f t="shared" si="21"/>
        <v>-3088</v>
      </c>
      <c r="D1416" s="6"/>
    </row>
    <row r="1417" spans="1:4" x14ac:dyDescent="0.2">
      <c r="A1417">
        <v>1413</v>
      </c>
      <c r="B1417" s="14">
        <f>'EstExp 11-17'!K229</f>
        <v>342000</v>
      </c>
      <c r="C1417" s="5">
        <f t="shared" si="21"/>
        <v>-340587</v>
      </c>
      <c r="D1417" s="6"/>
    </row>
    <row r="1418" spans="1:4" x14ac:dyDescent="0.2">
      <c r="A1418">
        <v>1414</v>
      </c>
      <c r="B1418" s="14">
        <f>'EstExp 11-17'!K232</f>
        <v>5600</v>
      </c>
      <c r="C1418" s="5">
        <f t="shared" si="21"/>
        <v>-4186</v>
      </c>
      <c r="D1418" s="6"/>
    </row>
    <row r="1419" spans="1:4" x14ac:dyDescent="0.2">
      <c r="A1419">
        <v>1415</v>
      </c>
      <c r="B1419" s="14">
        <f>'EstExp 11-17'!K233</f>
        <v>8500</v>
      </c>
      <c r="C1419" s="5">
        <f t="shared" si="21"/>
        <v>-7085</v>
      </c>
      <c r="D1419" s="6"/>
    </row>
    <row r="1420" spans="1:4" x14ac:dyDescent="0.2">
      <c r="A1420">
        <v>1416</v>
      </c>
      <c r="B1420" s="14">
        <f>'EstExp 11-17'!K234</f>
        <v>9500</v>
      </c>
      <c r="C1420" s="5">
        <f t="shared" si="21"/>
        <v>-8084</v>
      </c>
      <c r="D1420" s="6"/>
    </row>
    <row r="1421" spans="1:4" x14ac:dyDescent="0.2">
      <c r="A1421">
        <v>1417</v>
      </c>
      <c r="B1421" s="14">
        <f>'EstExp 11-17'!K235</f>
        <v>2500</v>
      </c>
      <c r="C1421" s="5">
        <f t="shared" si="21"/>
        <v>-1083</v>
      </c>
      <c r="D1421" s="6"/>
    </row>
    <row r="1422" spans="1:4" x14ac:dyDescent="0.2">
      <c r="A1422">
        <v>1418</v>
      </c>
      <c r="B1422" s="14">
        <f>'EstExp 11-17'!K236</f>
        <v>6000</v>
      </c>
      <c r="C1422" s="5">
        <f t="shared" si="21"/>
        <v>-4582</v>
      </c>
      <c r="D1422" s="6"/>
    </row>
    <row r="1423" spans="1:4" x14ac:dyDescent="0.2">
      <c r="A1423">
        <v>1419</v>
      </c>
      <c r="B1423" s="14">
        <f>'EstExp 11-17'!K237</f>
        <v>18000</v>
      </c>
      <c r="C1423" s="5">
        <f t="shared" si="21"/>
        <v>-16581</v>
      </c>
      <c r="D1423" s="6"/>
    </row>
    <row r="1424" spans="1:4" x14ac:dyDescent="0.2">
      <c r="A1424">
        <v>1420</v>
      </c>
      <c r="B1424" s="14">
        <f>'EstExp 11-17'!K238</f>
        <v>50100</v>
      </c>
      <c r="C1424" s="5">
        <f t="shared" si="21"/>
        <v>-48680</v>
      </c>
      <c r="D1424" s="6"/>
    </row>
    <row r="1425" spans="1:4" x14ac:dyDescent="0.2">
      <c r="A1425">
        <v>1421</v>
      </c>
      <c r="B1425" s="14">
        <f>'EstExp 11-17'!K240</f>
        <v>11500</v>
      </c>
      <c r="C1425" s="5">
        <f t="shared" si="21"/>
        <v>-10079</v>
      </c>
      <c r="D1425" s="6"/>
    </row>
    <row r="1426" spans="1:4" x14ac:dyDescent="0.2">
      <c r="A1426">
        <v>1422</v>
      </c>
      <c r="B1426" s="14">
        <f>'EstExp 11-17'!K241</f>
        <v>18000</v>
      </c>
      <c r="C1426" s="5">
        <f t="shared" si="21"/>
        <v>-16578</v>
      </c>
      <c r="D1426" s="6"/>
    </row>
    <row r="1427" spans="1:4" x14ac:dyDescent="0.2">
      <c r="A1427">
        <v>1423</v>
      </c>
      <c r="B1427" s="14">
        <f>'EstExp 11-17'!K242</f>
        <v>0</v>
      </c>
      <c r="C1427" s="5">
        <f t="shared" si="21"/>
        <v>1423</v>
      </c>
      <c r="D1427" s="6"/>
    </row>
    <row r="1428" spans="1:4" x14ac:dyDescent="0.2">
      <c r="A1428">
        <v>1424</v>
      </c>
      <c r="B1428" s="14">
        <f>'EstExp 11-17'!K243</f>
        <v>29500</v>
      </c>
      <c r="C1428" s="5">
        <f t="shared" si="21"/>
        <v>-28076</v>
      </c>
      <c r="D1428" s="6"/>
    </row>
    <row r="1429" spans="1:4" x14ac:dyDescent="0.2">
      <c r="A1429">
        <v>1425</v>
      </c>
      <c r="B1429" s="14">
        <f>'EstExp 11-17'!K245</f>
        <v>0</v>
      </c>
      <c r="C1429" s="5">
        <f t="shared" si="21"/>
        <v>1425</v>
      </c>
      <c r="D1429" s="6"/>
    </row>
    <row r="1430" spans="1:4" x14ac:dyDescent="0.2">
      <c r="A1430">
        <v>1426</v>
      </c>
      <c r="B1430" s="14">
        <f>'EstExp 11-17'!K246</f>
        <v>9000</v>
      </c>
      <c r="C1430" s="5">
        <f t="shared" si="21"/>
        <v>-7574</v>
      </c>
      <c r="D1430" s="6"/>
    </row>
    <row r="1431" spans="1:4" x14ac:dyDescent="0.2">
      <c r="A1431">
        <v>1427</v>
      </c>
      <c r="B1431" s="14">
        <f>'EstExp 11-17'!K257</f>
        <v>9000</v>
      </c>
      <c r="C1431" s="5">
        <f t="shared" si="21"/>
        <v>-7573</v>
      </c>
      <c r="D1431" s="6"/>
    </row>
    <row r="1432" spans="1:4" x14ac:dyDescent="0.2">
      <c r="A1432">
        <v>1428</v>
      </c>
      <c r="B1432" s="14">
        <f>'EstExp 11-17'!K259</f>
        <v>39000</v>
      </c>
      <c r="C1432" s="5">
        <f t="shared" si="21"/>
        <v>-37572</v>
      </c>
      <c r="D1432" s="6"/>
    </row>
    <row r="1433" spans="1:4" x14ac:dyDescent="0.2">
      <c r="A1433">
        <v>1429</v>
      </c>
      <c r="B1433" s="14">
        <f>'EstExp 11-17'!K260</f>
        <v>0</v>
      </c>
      <c r="C1433" s="5">
        <f t="shared" si="21"/>
        <v>1429</v>
      </c>
      <c r="D1433" s="6"/>
    </row>
    <row r="1434" spans="1:4" x14ac:dyDescent="0.2">
      <c r="A1434">
        <v>1430</v>
      </c>
      <c r="B1434" s="14">
        <f>'EstExp 11-17'!K261</f>
        <v>39000</v>
      </c>
      <c r="C1434" s="5">
        <f t="shared" si="21"/>
        <v>-37570</v>
      </c>
      <c r="D1434" s="6"/>
    </row>
    <row r="1435" spans="1:4" x14ac:dyDescent="0.2">
      <c r="A1435">
        <v>1431</v>
      </c>
      <c r="B1435" s="14">
        <f>'EstExp 11-17'!K263</f>
        <v>18500</v>
      </c>
      <c r="C1435" s="5">
        <f t="shared" si="21"/>
        <v>-17069</v>
      </c>
      <c r="D1435" s="6"/>
    </row>
    <row r="1436" spans="1:4" x14ac:dyDescent="0.2">
      <c r="A1436">
        <v>1432</v>
      </c>
      <c r="B1436" s="14">
        <f>'EstExp 11-17'!K264</f>
        <v>0</v>
      </c>
      <c r="C1436" s="5">
        <f t="shared" si="21"/>
        <v>1432</v>
      </c>
      <c r="D1436" s="6"/>
    </row>
    <row r="1437" spans="1:4" x14ac:dyDescent="0.2">
      <c r="A1437">
        <v>1433</v>
      </c>
      <c r="B1437" s="14">
        <f>'EstExp 11-17'!K265</f>
        <v>0</v>
      </c>
      <c r="C1437" s="5">
        <f t="shared" si="21"/>
        <v>1433</v>
      </c>
      <c r="D1437" s="6"/>
    </row>
    <row r="1438" spans="1:4" x14ac:dyDescent="0.2">
      <c r="A1438">
        <v>1434</v>
      </c>
      <c r="B1438" s="14">
        <f>'EstExp 11-17'!K266</f>
        <v>197500</v>
      </c>
      <c r="C1438" s="5">
        <f t="shared" si="21"/>
        <v>-196066</v>
      </c>
      <c r="D1438" s="6"/>
    </row>
    <row r="1439" spans="1:4" x14ac:dyDescent="0.2">
      <c r="A1439">
        <v>1435</v>
      </c>
      <c r="B1439" s="14">
        <f>'EstExp 11-17'!K267</f>
        <v>11500</v>
      </c>
      <c r="C1439" s="5">
        <f t="shared" si="21"/>
        <v>-10065</v>
      </c>
      <c r="D1439" s="6"/>
    </row>
    <row r="1440" spans="1:4" x14ac:dyDescent="0.2">
      <c r="A1440">
        <v>1436</v>
      </c>
      <c r="B1440" s="14">
        <f>'EstExp 11-17'!K268</f>
        <v>2000</v>
      </c>
      <c r="C1440" s="5">
        <f t="shared" si="21"/>
        <v>-564</v>
      </c>
      <c r="D1440" s="6"/>
    </row>
    <row r="1441" spans="1:4" x14ac:dyDescent="0.2">
      <c r="A1441">
        <v>1437</v>
      </c>
      <c r="B1441" s="14">
        <f>'EstExp 11-17'!K269</f>
        <v>0</v>
      </c>
      <c r="C1441" s="5">
        <f t="shared" si="21"/>
        <v>1437</v>
      </c>
      <c r="D1441" s="6"/>
    </row>
    <row r="1442" spans="1:4" x14ac:dyDescent="0.2">
      <c r="A1442" s="3">
        <v>1438</v>
      </c>
      <c r="C1442" s="5">
        <f t="shared" si="21"/>
        <v>1438</v>
      </c>
      <c r="D1442" s="7"/>
    </row>
    <row r="1443" spans="1:4" x14ac:dyDescent="0.2">
      <c r="A1443">
        <v>1439</v>
      </c>
      <c r="B1443" s="14">
        <f>'EstExp 11-17'!K270</f>
        <v>229500</v>
      </c>
      <c r="C1443" s="5">
        <f t="shared" si="21"/>
        <v>-228061</v>
      </c>
      <c r="D1443" s="6"/>
    </row>
    <row r="1444" spans="1:4" x14ac:dyDescent="0.2">
      <c r="A1444">
        <v>1440</v>
      </c>
      <c r="B1444" s="14">
        <f>'EstExp 11-17'!K272</f>
        <v>0</v>
      </c>
      <c r="C1444" s="5">
        <f t="shared" si="21"/>
        <v>1440</v>
      </c>
      <c r="D1444" s="6"/>
    </row>
    <row r="1445" spans="1:4" x14ac:dyDescent="0.2">
      <c r="A1445">
        <v>1441</v>
      </c>
      <c r="B1445" s="14">
        <f>'EstExp 11-17'!K273</f>
        <v>0</v>
      </c>
      <c r="C1445" s="5">
        <f t="shared" si="21"/>
        <v>1441</v>
      </c>
      <c r="D1445" s="6"/>
    </row>
    <row r="1446" spans="1:4" x14ac:dyDescent="0.2">
      <c r="A1446">
        <v>1442</v>
      </c>
      <c r="B1446" s="14">
        <f>'EstExp 11-17'!K274</f>
        <v>0</v>
      </c>
      <c r="C1446" s="5">
        <f t="shared" si="21"/>
        <v>1442</v>
      </c>
      <c r="D1446" s="6"/>
    </row>
    <row r="1447" spans="1:4" x14ac:dyDescent="0.2">
      <c r="A1447">
        <v>1443</v>
      </c>
      <c r="B1447" s="14">
        <f>'EstExp 11-17'!K275</f>
        <v>0</v>
      </c>
      <c r="C1447" s="5">
        <f t="shared" si="21"/>
        <v>1443</v>
      </c>
      <c r="D1447" s="6"/>
    </row>
    <row r="1448" spans="1:4" x14ac:dyDescent="0.2">
      <c r="A1448" s="3">
        <v>1444</v>
      </c>
      <c r="C1448" s="5">
        <f t="shared" si="21"/>
        <v>1444</v>
      </c>
      <c r="D1448" s="7"/>
    </row>
    <row r="1449" spans="1:4" x14ac:dyDescent="0.2">
      <c r="A1449">
        <v>1445</v>
      </c>
      <c r="B1449" s="14">
        <f>'EstExp 11-17'!K276</f>
        <v>0</v>
      </c>
      <c r="C1449" s="5">
        <f t="shared" si="21"/>
        <v>1445</v>
      </c>
      <c r="D1449" s="6"/>
    </row>
    <row r="1450" spans="1:4" x14ac:dyDescent="0.2">
      <c r="A1450" s="3">
        <v>1446</v>
      </c>
      <c r="C1450" s="5">
        <f t="shared" si="21"/>
        <v>1446</v>
      </c>
      <c r="D1450" s="7"/>
    </row>
    <row r="1451" spans="1:4" x14ac:dyDescent="0.2">
      <c r="A1451">
        <v>1447</v>
      </c>
      <c r="B1451" s="14">
        <f>'EstExp 11-17'!K277</f>
        <v>0</v>
      </c>
      <c r="C1451" s="5">
        <f t="shared" si="21"/>
        <v>1447</v>
      </c>
      <c r="D1451" s="6"/>
    </row>
    <row r="1452" spans="1:4" x14ac:dyDescent="0.2">
      <c r="A1452">
        <v>1448</v>
      </c>
      <c r="B1452" s="14">
        <f>'EstExp 11-17'!K278</f>
        <v>0</v>
      </c>
      <c r="C1452" s="5">
        <f t="shared" si="21"/>
        <v>1448</v>
      </c>
      <c r="D1452" s="6"/>
    </row>
    <row r="1453" spans="1:4" x14ac:dyDescent="0.2">
      <c r="A1453">
        <v>1449</v>
      </c>
      <c r="B1453" s="14">
        <f>'EstExp 11-17'!K279</f>
        <v>357100</v>
      </c>
      <c r="C1453" s="5">
        <f t="shared" si="21"/>
        <v>-355651</v>
      </c>
      <c r="D1453" s="6"/>
    </row>
    <row r="1454" spans="1:4" x14ac:dyDescent="0.2">
      <c r="A1454">
        <v>1450</v>
      </c>
      <c r="B1454" s="14">
        <f>'EstExp 11-17'!K280</f>
        <v>0</v>
      </c>
      <c r="C1454" s="5">
        <f t="shared" si="21"/>
        <v>1450</v>
      </c>
      <c r="D1454" s="6"/>
    </row>
    <row r="1455" spans="1:4" x14ac:dyDescent="0.2">
      <c r="A1455">
        <v>1451</v>
      </c>
      <c r="B1455" s="14">
        <f>'EstExp 11-17'!K288</f>
        <v>0</v>
      </c>
      <c r="C1455" s="5">
        <f t="shared" si="21"/>
        <v>1451</v>
      </c>
      <c r="D1455" s="6"/>
    </row>
    <row r="1456" spans="1:4" x14ac:dyDescent="0.2">
      <c r="A1456">
        <v>1452</v>
      </c>
      <c r="B1456" s="14">
        <f>'EstExp 11-17'!K289</f>
        <v>0</v>
      </c>
      <c r="C1456" s="5">
        <f t="shared" si="21"/>
        <v>1452</v>
      </c>
      <c r="D1456" s="6"/>
    </row>
    <row r="1457" spans="1:4" x14ac:dyDescent="0.2">
      <c r="A1457">
        <v>1453</v>
      </c>
      <c r="B1457" s="14">
        <f>'EstExp 11-17'!K292</f>
        <v>0</v>
      </c>
      <c r="C1457" s="5">
        <f t="shared" si="21"/>
        <v>1453</v>
      </c>
      <c r="D1457" s="6"/>
    </row>
    <row r="1458" spans="1:4" x14ac:dyDescent="0.2">
      <c r="A1458">
        <v>1454</v>
      </c>
      <c r="B1458" s="14">
        <f>'EstExp 11-17'!K293</f>
        <v>0</v>
      </c>
      <c r="C1458" s="5">
        <f t="shared" si="21"/>
        <v>1454</v>
      </c>
      <c r="D1458" s="6"/>
    </row>
    <row r="1459" spans="1:4" x14ac:dyDescent="0.2">
      <c r="A1459" s="3">
        <v>1455</v>
      </c>
      <c r="C1459" s="5">
        <f t="shared" si="21"/>
        <v>1455</v>
      </c>
      <c r="D1459" s="7"/>
    </row>
    <row r="1460" spans="1:4" x14ac:dyDescent="0.2">
      <c r="A1460" s="4">
        <v>1456</v>
      </c>
      <c r="B1460" s="14">
        <f>'EstExp 11-17'!K295</f>
        <v>699100</v>
      </c>
      <c r="C1460" s="5">
        <f t="shared" si="21"/>
        <v>-697644</v>
      </c>
      <c r="D1460" s="6"/>
    </row>
    <row r="1461" spans="1:4" x14ac:dyDescent="0.2">
      <c r="A1461">
        <v>1457</v>
      </c>
      <c r="B1461" s="14">
        <f>'EstExp 11-17'!K296</f>
        <v>4770</v>
      </c>
      <c r="C1461" s="5">
        <f t="shared" si="21"/>
        <v>-3313</v>
      </c>
      <c r="D1461" s="6"/>
    </row>
    <row r="1462" spans="1:4" x14ac:dyDescent="0.2">
      <c r="A1462">
        <v>1458</v>
      </c>
      <c r="B1462" s="14">
        <f>'EstExp 11-17'!C301</f>
        <v>0</v>
      </c>
      <c r="C1462" s="5">
        <f t="shared" si="21"/>
        <v>1458</v>
      </c>
      <c r="D1462" s="6"/>
    </row>
    <row r="1463" spans="1:4" x14ac:dyDescent="0.2">
      <c r="A1463" s="3">
        <v>1459</v>
      </c>
      <c r="C1463" s="5">
        <f t="shared" si="21"/>
        <v>1459</v>
      </c>
      <c r="D1463" s="7"/>
    </row>
    <row r="1464" spans="1:4" x14ac:dyDescent="0.2">
      <c r="A1464" s="3">
        <v>1460</v>
      </c>
      <c r="C1464" s="5">
        <f t="shared" si="21"/>
        <v>1460</v>
      </c>
      <c r="D1464" s="7"/>
    </row>
    <row r="1465" spans="1:4" x14ac:dyDescent="0.2">
      <c r="A1465">
        <v>1461</v>
      </c>
      <c r="B1465" s="14">
        <f>'EstExp 11-17'!C302</f>
        <v>0</v>
      </c>
      <c r="C1465" s="5">
        <f t="shared" si="21"/>
        <v>1461</v>
      </c>
      <c r="D1465" s="6"/>
    </row>
    <row r="1466" spans="1:4" x14ac:dyDescent="0.2">
      <c r="A1466">
        <v>1462</v>
      </c>
      <c r="B1466" s="14">
        <f>'EstExp 11-17'!C303</f>
        <v>0</v>
      </c>
      <c r="C1466" s="5">
        <f t="shared" si="21"/>
        <v>1462</v>
      </c>
      <c r="D1466" s="6"/>
    </row>
    <row r="1467" spans="1:4" x14ac:dyDescent="0.2">
      <c r="A1467">
        <v>1463</v>
      </c>
      <c r="B1467" s="14">
        <f>'EstExp 11-17'!C312</f>
        <v>0</v>
      </c>
      <c r="C1467" s="5">
        <f t="shared" si="21"/>
        <v>1463</v>
      </c>
      <c r="D1467" s="6"/>
    </row>
    <row r="1468" spans="1:4" x14ac:dyDescent="0.2">
      <c r="A1468">
        <v>1464</v>
      </c>
      <c r="B1468" s="14">
        <f>'EstExp 11-17'!D301</f>
        <v>0</v>
      </c>
      <c r="C1468" s="5">
        <f t="shared" si="21"/>
        <v>1464</v>
      </c>
      <c r="D1468" s="6"/>
    </row>
    <row r="1469" spans="1:4" x14ac:dyDescent="0.2">
      <c r="A1469" s="3">
        <v>1465</v>
      </c>
      <c r="C1469" s="5">
        <f t="shared" si="21"/>
        <v>1465</v>
      </c>
      <c r="D1469" s="7"/>
    </row>
    <row r="1470" spans="1:4" x14ac:dyDescent="0.2">
      <c r="A1470" s="3">
        <v>1466</v>
      </c>
      <c r="C1470" s="5">
        <f t="shared" si="21"/>
        <v>1466</v>
      </c>
      <c r="D1470" s="7"/>
    </row>
    <row r="1471" spans="1:4" x14ac:dyDescent="0.2">
      <c r="A1471">
        <v>1467</v>
      </c>
      <c r="B1471" s="14">
        <f>'EstExp 11-17'!D302</f>
        <v>0</v>
      </c>
      <c r="C1471" s="5">
        <f t="shared" si="21"/>
        <v>1467</v>
      </c>
      <c r="D1471" s="6"/>
    </row>
    <row r="1472" spans="1:4" x14ac:dyDescent="0.2">
      <c r="A1472">
        <v>1468</v>
      </c>
      <c r="B1472" s="14">
        <f>'EstExp 11-17'!D303</f>
        <v>0</v>
      </c>
      <c r="C1472" s="5">
        <f t="shared" si="21"/>
        <v>1468</v>
      </c>
      <c r="D1472" s="6"/>
    </row>
    <row r="1473" spans="1:4" x14ac:dyDescent="0.2">
      <c r="A1473">
        <v>1469</v>
      </c>
      <c r="B1473" s="14">
        <f>'EstExp 11-17'!D312</f>
        <v>0</v>
      </c>
      <c r="C1473" s="5">
        <f t="shared" si="21"/>
        <v>1469</v>
      </c>
      <c r="D1473" s="6"/>
    </row>
    <row r="1474" spans="1:4" x14ac:dyDescent="0.2">
      <c r="A1474">
        <v>1470</v>
      </c>
      <c r="B1474" s="14">
        <f>'EstExp 11-17'!E301</f>
        <v>0</v>
      </c>
      <c r="C1474" s="5">
        <f t="shared" si="21"/>
        <v>1470</v>
      </c>
      <c r="D1474" s="6"/>
    </row>
    <row r="1475" spans="1:4" x14ac:dyDescent="0.2">
      <c r="A1475" s="3">
        <v>1471</v>
      </c>
      <c r="C1475" s="5">
        <f t="shared" si="21"/>
        <v>1471</v>
      </c>
      <c r="D1475" s="7"/>
    </row>
    <row r="1476" spans="1:4" x14ac:dyDescent="0.2">
      <c r="A1476" s="3">
        <v>1472</v>
      </c>
      <c r="C1476" s="5">
        <f t="shared" si="21"/>
        <v>1472</v>
      </c>
      <c r="D1476" s="7"/>
    </row>
    <row r="1477" spans="1:4" x14ac:dyDescent="0.2">
      <c r="A1477">
        <v>1473</v>
      </c>
      <c r="B1477" s="14">
        <f>'EstExp 11-17'!E302</f>
        <v>0</v>
      </c>
      <c r="C1477" s="5">
        <f t="shared" si="21"/>
        <v>1473</v>
      </c>
      <c r="D1477" s="6"/>
    </row>
    <row r="1478" spans="1:4" x14ac:dyDescent="0.2">
      <c r="A1478">
        <v>1474</v>
      </c>
      <c r="B1478" s="14">
        <f>'EstExp 11-17'!E303</f>
        <v>0</v>
      </c>
      <c r="C1478" s="5">
        <f t="shared" si="21"/>
        <v>1474</v>
      </c>
      <c r="D1478" s="6"/>
    </row>
    <row r="1479" spans="1:4" x14ac:dyDescent="0.2">
      <c r="A1479">
        <v>1475</v>
      </c>
      <c r="B1479" s="14">
        <f>'EstExp 11-17'!E312</f>
        <v>0</v>
      </c>
      <c r="C1479" s="5">
        <f t="shared" ref="C1479:C1542" si="22">A1479-B1479</f>
        <v>1475</v>
      </c>
      <c r="D1479" s="6"/>
    </row>
    <row r="1480" spans="1:4" x14ac:dyDescent="0.2">
      <c r="A1480">
        <v>1476</v>
      </c>
      <c r="B1480" s="14">
        <f>'EstExp 11-17'!F301</f>
        <v>0</v>
      </c>
      <c r="C1480" s="5">
        <f t="shared" si="22"/>
        <v>1476</v>
      </c>
      <c r="D1480" s="6"/>
    </row>
    <row r="1481" spans="1:4" x14ac:dyDescent="0.2">
      <c r="A1481" s="3">
        <v>1477</v>
      </c>
      <c r="C1481" s="5">
        <f t="shared" si="22"/>
        <v>1477</v>
      </c>
      <c r="D1481" s="7"/>
    </row>
    <row r="1482" spans="1:4" x14ac:dyDescent="0.2">
      <c r="A1482" s="3">
        <v>1478</v>
      </c>
      <c r="C1482" s="5">
        <f t="shared" si="22"/>
        <v>1478</v>
      </c>
      <c r="D1482" s="7"/>
    </row>
    <row r="1483" spans="1:4" x14ac:dyDescent="0.2">
      <c r="A1483">
        <v>1479</v>
      </c>
      <c r="B1483" s="14">
        <f>'EstExp 11-17'!F302</f>
        <v>0</v>
      </c>
      <c r="C1483" s="5">
        <f t="shared" si="22"/>
        <v>1479</v>
      </c>
      <c r="D1483" s="6"/>
    </row>
    <row r="1484" spans="1:4" x14ac:dyDescent="0.2">
      <c r="A1484">
        <v>1480</v>
      </c>
      <c r="B1484" s="14">
        <f>'EstExp 11-17'!F303</f>
        <v>0</v>
      </c>
      <c r="C1484" s="5">
        <f t="shared" si="22"/>
        <v>1480</v>
      </c>
      <c r="D1484" s="6"/>
    </row>
    <row r="1485" spans="1:4" x14ac:dyDescent="0.2">
      <c r="A1485">
        <v>1481</v>
      </c>
      <c r="B1485" s="14">
        <f>'EstExp 11-17'!F312</f>
        <v>0</v>
      </c>
      <c r="C1485" s="5">
        <f t="shared" si="22"/>
        <v>1481</v>
      </c>
      <c r="D1485" s="6"/>
    </row>
    <row r="1486" spans="1:4" x14ac:dyDescent="0.2">
      <c r="A1486">
        <v>1482</v>
      </c>
      <c r="B1486" s="14">
        <f>'EstExp 11-17'!G301</f>
        <v>3800000</v>
      </c>
      <c r="C1486" s="5">
        <f t="shared" si="22"/>
        <v>-3798518</v>
      </c>
      <c r="D1486" s="6"/>
    </row>
    <row r="1487" spans="1:4" x14ac:dyDescent="0.2">
      <c r="A1487" s="3">
        <v>1483</v>
      </c>
      <c r="C1487" s="5">
        <f t="shared" si="22"/>
        <v>1483</v>
      </c>
      <c r="D1487" s="7"/>
    </row>
    <row r="1488" spans="1:4" x14ac:dyDescent="0.2">
      <c r="A1488" s="3">
        <v>1484</v>
      </c>
      <c r="C1488" s="5">
        <f t="shared" si="22"/>
        <v>1484</v>
      </c>
      <c r="D1488" s="7"/>
    </row>
    <row r="1489" spans="1:4" x14ac:dyDescent="0.2">
      <c r="A1489">
        <v>1485</v>
      </c>
      <c r="B1489" s="14">
        <f>'EstExp 11-17'!G302</f>
        <v>0</v>
      </c>
      <c r="C1489" s="5">
        <f t="shared" si="22"/>
        <v>1485</v>
      </c>
      <c r="D1489" s="6"/>
    </row>
    <row r="1490" spans="1:4" x14ac:dyDescent="0.2">
      <c r="A1490">
        <v>1486</v>
      </c>
      <c r="B1490" s="14">
        <f>'EstExp 11-17'!G303</f>
        <v>3800000</v>
      </c>
      <c r="C1490" s="5">
        <f t="shared" si="22"/>
        <v>-3798514</v>
      </c>
      <c r="D1490" s="6"/>
    </row>
    <row r="1491" spans="1:4" x14ac:dyDescent="0.2">
      <c r="A1491">
        <v>1487</v>
      </c>
      <c r="B1491" s="14">
        <f>'EstExp 11-17'!G312</f>
        <v>3800000</v>
      </c>
      <c r="C1491" s="5">
        <f t="shared" si="22"/>
        <v>-3798513</v>
      </c>
      <c r="D1491" s="6"/>
    </row>
    <row r="1492" spans="1:4" x14ac:dyDescent="0.2">
      <c r="A1492">
        <v>1488</v>
      </c>
      <c r="B1492" s="14">
        <f>'EstExp 11-17'!H301</f>
        <v>0</v>
      </c>
      <c r="C1492" s="5">
        <f t="shared" si="22"/>
        <v>1488</v>
      </c>
      <c r="D1492" s="6"/>
    </row>
    <row r="1493" spans="1:4" x14ac:dyDescent="0.2">
      <c r="A1493" s="3">
        <v>1489</v>
      </c>
      <c r="C1493" s="5">
        <f t="shared" si="22"/>
        <v>1489</v>
      </c>
      <c r="D1493" s="7"/>
    </row>
    <row r="1494" spans="1:4" x14ac:dyDescent="0.2">
      <c r="A1494" s="3">
        <v>1490</v>
      </c>
      <c r="C1494" s="5">
        <f t="shared" si="22"/>
        <v>1490</v>
      </c>
      <c r="D1494" s="7"/>
    </row>
    <row r="1495" spans="1:4" x14ac:dyDescent="0.2">
      <c r="A1495">
        <v>1491</v>
      </c>
      <c r="B1495" s="14">
        <f>'EstExp 11-17'!H302</f>
        <v>0</v>
      </c>
      <c r="C1495" s="5">
        <f t="shared" si="22"/>
        <v>1491</v>
      </c>
      <c r="D1495" s="6"/>
    </row>
    <row r="1496" spans="1:4" x14ac:dyDescent="0.2">
      <c r="A1496">
        <v>1492</v>
      </c>
      <c r="B1496" s="14">
        <f>'EstExp 11-17'!H303</f>
        <v>0</v>
      </c>
      <c r="C1496" s="5">
        <f t="shared" si="22"/>
        <v>1492</v>
      </c>
      <c r="D1496" s="6"/>
    </row>
    <row r="1497" spans="1:4" x14ac:dyDescent="0.2">
      <c r="A1497">
        <v>1493</v>
      </c>
      <c r="B1497" s="14">
        <f>'EstExp 11-17'!H312</f>
        <v>0</v>
      </c>
      <c r="C1497" s="5">
        <f t="shared" si="22"/>
        <v>1493</v>
      </c>
      <c r="D1497" s="6"/>
    </row>
    <row r="1498" spans="1:4" x14ac:dyDescent="0.2">
      <c r="A1498">
        <v>1494</v>
      </c>
      <c r="B1498" s="14">
        <f>'EstExp 11-17'!K301</f>
        <v>3800000</v>
      </c>
      <c r="C1498" s="5">
        <f t="shared" si="22"/>
        <v>-3798506</v>
      </c>
      <c r="D1498" s="6"/>
    </row>
    <row r="1499" spans="1:4" x14ac:dyDescent="0.2">
      <c r="A1499" s="3">
        <v>1495</v>
      </c>
      <c r="C1499" s="5">
        <f t="shared" si="22"/>
        <v>1495</v>
      </c>
      <c r="D1499" s="7"/>
    </row>
    <row r="1500" spans="1:4" x14ac:dyDescent="0.2">
      <c r="A1500" s="3">
        <v>1496</v>
      </c>
      <c r="C1500" s="5">
        <f t="shared" si="22"/>
        <v>1496</v>
      </c>
      <c r="D1500" s="7"/>
    </row>
    <row r="1501" spans="1:4" x14ac:dyDescent="0.2">
      <c r="A1501">
        <v>1497</v>
      </c>
      <c r="B1501" s="14">
        <f>'EstExp 11-17'!K302</f>
        <v>0</v>
      </c>
      <c r="C1501" s="5">
        <f t="shared" si="22"/>
        <v>1497</v>
      </c>
      <c r="D1501" s="6"/>
    </row>
    <row r="1502" spans="1:4" x14ac:dyDescent="0.2">
      <c r="A1502">
        <v>1498</v>
      </c>
      <c r="B1502" s="14">
        <f>'EstExp 11-17'!K303</f>
        <v>3800000</v>
      </c>
      <c r="C1502" s="5">
        <f t="shared" si="22"/>
        <v>-3798502</v>
      </c>
      <c r="D1502" s="6"/>
    </row>
    <row r="1503" spans="1:4" x14ac:dyDescent="0.2">
      <c r="A1503">
        <v>1499</v>
      </c>
      <c r="B1503" s="14">
        <f>'EstExp 11-17'!K312</f>
        <v>3800000</v>
      </c>
      <c r="C1503" s="5">
        <f t="shared" si="22"/>
        <v>-3798501</v>
      </c>
      <c r="D1503" s="6"/>
    </row>
    <row r="1504" spans="1:4" x14ac:dyDescent="0.2">
      <c r="A1504">
        <v>1500</v>
      </c>
      <c r="B1504" s="14">
        <f>'EstExp 11-17'!K313</f>
        <v>-3780000</v>
      </c>
      <c r="C1504" s="5">
        <f t="shared" si="22"/>
        <v>3781500</v>
      </c>
      <c r="D1504" s="6"/>
    </row>
    <row r="1505" spans="1:4" x14ac:dyDescent="0.2">
      <c r="A1505" s="3">
        <v>1501</v>
      </c>
      <c r="C1505" s="5">
        <f t="shared" si="22"/>
        <v>1501</v>
      </c>
      <c r="D1505" s="7"/>
    </row>
    <row r="1506" spans="1:4" x14ac:dyDescent="0.2">
      <c r="A1506" s="3">
        <v>1502</v>
      </c>
      <c r="C1506" s="5">
        <f t="shared" si="22"/>
        <v>1502</v>
      </c>
      <c r="D1506" s="7"/>
    </row>
    <row r="1507" spans="1:4" x14ac:dyDescent="0.2">
      <c r="A1507" s="3">
        <v>1503</v>
      </c>
      <c r="C1507" s="5">
        <f t="shared" si="22"/>
        <v>1503</v>
      </c>
      <c r="D1507" s="7"/>
    </row>
    <row r="1508" spans="1:4" x14ac:dyDescent="0.2">
      <c r="A1508" s="3">
        <v>1504</v>
      </c>
      <c r="C1508" s="5">
        <f t="shared" si="22"/>
        <v>1504</v>
      </c>
      <c r="D1508" s="7"/>
    </row>
    <row r="1509" spans="1:4" x14ac:dyDescent="0.2">
      <c r="A1509" s="3">
        <v>1505</v>
      </c>
      <c r="C1509" s="5">
        <f t="shared" si="22"/>
        <v>1505</v>
      </c>
      <c r="D1509" s="7"/>
    </row>
    <row r="1510" spans="1:4" x14ac:dyDescent="0.2">
      <c r="A1510" s="3">
        <v>1506</v>
      </c>
      <c r="C1510" s="5">
        <f t="shared" si="22"/>
        <v>1506</v>
      </c>
      <c r="D1510" s="7"/>
    </row>
    <row r="1511" spans="1:4" x14ac:dyDescent="0.2">
      <c r="A1511" s="3">
        <v>1507</v>
      </c>
      <c r="C1511" s="5">
        <f t="shared" si="22"/>
        <v>1507</v>
      </c>
      <c r="D1511" s="6" t="s">
        <v>346</v>
      </c>
    </row>
    <row r="1512" spans="1:4" x14ac:dyDescent="0.2">
      <c r="A1512" s="3">
        <v>1508</v>
      </c>
      <c r="C1512" s="5">
        <f t="shared" si="22"/>
        <v>1508</v>
      </c>
      <c r="D1512" s="6" t="s">
        <v>346</v>
      </c>
    </row>
    <row r="1513" spans="1:4" x14ac:dyDescent="0.2">
      <c r="A1513" s="3">
        <v>1509</v>
      </c>
      <c r="C1513" s="5">
        <f t="shared" si="22"/>
        <v>1509</v>
      </c>
      <c r="D1513" s="6" t="s">
        <v>346</v>
      </c>
    </row>
    <row r="1514" spans="1:4" x14ac:dyDescent="0.2">
      <c r="A1514" s="3">
        <v>1510</v>
      </c>
      <c r="C1514" s="5">
        <f t="shared" si="22"/>
        <v>1510</v>
      </c>
      <c r="D1514" s="6" t="s">
        <v>346</v>
      </c>
    </row>
    <row r="1515" spans="1:4" x14ac:dyDescent="0.2">
      <c r="A1515" s="3">
        <v>1511</v>
      </c>
      <c r="C1515" s="5">
        <f t="shared" si="22"/>
        <v>1511</v>
      </c>
      <c r="D1515" s="6" t="s">
        <v>346</v>
      </c>
    </row>
    <row r="1516" spans="1:4" x14ac:dyDescent="0.2">
      <c r="A1516" s="3">
        <v>1512</v>
      </c>
      <c r="C1516" s="5">
        <f t="shared" si="22"/>
        <v>1512</v>
      </c>
      <c r="D1516" s="6" t="s">
        <v>346</v>
      </c>
    </row>
    <row r="1517" spans="1:4" x14ac:dyDescent="0.2">
      <c r="A1517" s="3">
        <v>1513</v>
      </c>
      <c r="C1517" s="5">
        <f t="shared" si="22"/>
        <v>1513</v>
      </c>
      <c r="D1517" s="6" t="s">
        <v>346</v>
      </c>
    </row>
    <row r="1518" spans="1:4" x14ac:dyDescent="0.2">
      <c r="A1518" s="3">
        <v>1514</v>
      </c>
      <c r="C1518" s="5">
        <f t="shared" si="22"/>
        <v>1514</v>
      </c>
      <c r="D1518" s="6" t="s">
        <v>346</v>
      </c>
    </row>
    <row r="1519" spans="1:4" x14ac:dyDescent="0.2">
      <c r="A1519" s="3">
        <v>1515</v>
      </c>
      <c r="C1519" s="5">
        <f t="shared" si="22"/>
        <v>1515</v>
      </c>
      <c r="D1519" s="6" t="s">
        <v>346</v>
      </c>
    </row>
    <row r="1520" spans="1:4" x14ac:dyDescent="0.2">
      <c r="A1520" s="3">
        <v>1516</v>
      </c>
      <c r="C1520" s="5">
        <f t="shared" si="22"/>
        <v>1516</v>
      </c>
      <c r="D1520" s="6" t="s">
        <v>346</v>
      </c>
    </row>
    <row r="1521" spans="1:4" x14ac:dyDescent="0.2">
      <c r="A1521" s="3">
        <v>1517</v>
      </c>
      <c r="C1521" s="5">
        <f t="shared" si="22"/>
        <v>1517</v>
      </c>
      <c r="D1521" s="7"/>
    </row>
    <row r="1522" spans="1:4" x14ac:dyDescent="0.2">
      <c r="A1522" s="3">
        <v>1518</v>
      </c>
      <c r="C1522" s="5">
        <f t="shared" si="22"/>
        <v>1518</v>
      </c>
      <c r="D1522" s="7"/>
    </row>
    <row r="1523" spans="1:4" x14ac:dyDescent="0.2">
      <c r="A1523" s="3">
        <v>1519</v>
      </c>
      <c r="C1523" s="5">
        <f t="shared" si="22"/>
        <v>1519</v>
      </c>
      <c r="D1523" s="7"/>
    </row>
    <row r="1524" spans="1:4" x14ac:dyDescent="0.2">
      <c r="A1524" s="3">
        <v>1520</v>
      </c>
      <c r="C1524" s="5">
        <f t="shared" si="22"/>
        <v>1520</v>
      </c>
      <c r="D1524" s="7"/>
    </row>
    <row r="1525" spans="1:4" x14ac:dyDescent="0.2">
      <c r="A1525" s="3">
        <v>1521</v>
      </c>
      <c r="C1525" s="5">
        <f t="shared" si="22"/>
        <v>1521</v>
      </c>
      <c r="D1525" s="7"/>
    </row>
    <row r="1526" spans="1:4" x14ac:dyDescent="0.2">
      <c r="A1526" s="3">
        <v>1522</v>
      </c>
      <c r="C1526" s="5">
        <f t="shared" si="22"/>
        <v>1522</v>
      </c>
      <c r="D1526" s="7"/>
    </row>
    <row r="1527" spans="1:4" x14ac:dyDescent="0.2">
      <c r="A1527" s="3">
        <v>1523</v>
      </c>
      <c r="C1527" s="5">
        <f t="shared" si="22"/>
        <v>1523</v>
      </c>
      <c r="D1527" s="7"/>
    </row>
    <row r="1528" spans="1:4" x14ac:dyDescent="0.2">
      <c r="A1528" s="3">
        <v>1524</v>
      </c>
      <c r="C1528" s="5">
        <f t="shared" si="22"/>
        <v>1524</v>
      </c>
      <c r="D1528" s="7"/>
    </row>
    <row r="1529" spans="1:4" x14ac:dyDescent="0.2">
      <c r="A1529" s="3">
        <v>1525</v>
      </c>
      <c r="C1529" s="5">
        <f t="shared" si="22"/>
        <v>1525</v>
      </c>
      <c r="D1529" s="7"/>
    </row>
    <row r="1530" spans="1:4" x14ac:dyDescent="0.2">
      <c r="A1530" s="3">
        <v>1526</v>
      </c>
      <c r="C1530" s="5">
        <f t="shared" si="22"/>
        <v>1526</v>
      </c>
      <c r="D1530" s="7"/>
    </row>
    <row r="1531" spans="1:4" x14ac:dyDescent="0.2">
      <c r="A1531" s="3">
        <v>1527</v>
      </c>
      <c r="C1531" s="5">
        <f t="shared" si="22"/>
        <v>1527</v>
      </c>
      <c r="D1531" s="7"/>
    </row>
    <row r="1532" spans="1:4" x14ac:dyDescent="0.2">
      <c r="A1532" s="3">
        <v>1528</v>
      </c>
      <c r="C1532" s="5">
        <f t="shared" si="22"/>
        <v>1528</v>
      </c>
      <c r="D1532" s="7"/>
    </row>
    <row r="1533" spans="1:4" x14ac:dyDescent="0.2">
      <c r="A1533" s="3">
        <v>1529</v>
      </c>
      <c r="C1533" s="5">
        <f t="shared" si="22"/>
        <v>1529</v>
      </c>
      <c r="D1533" s="7"/>
    </row>
    <row r="1534" spans="1:4" x14ac:dyDescent="0.2">
      <c r="A1534" s="3">
        <v>1530</v>
      </c>
      <c r="C1534" s="5">
        <f t="shared" si="22"/>
        <v>1530</v>
      </c>
      <c r="D1534" s="7"/>
    </row>
    <row r="1535" spans="1:4" x14ac:dyDescent="0.2">
      <c r="A1535" s="3">
        <v>1531</v>
      </c>
      <c r="C1535" s="5">
        <f t="shared" si="22"/>
        <v>1531</v>
      </c>
      <c r="D1535" s="7"/>
    </row>
    <row r="1536" spans="1:4" x14ac:dyDescent="0.2">
      <c r="A1536" s="3">
        <v>1532</v>
      </c>
      <c r="C1536" s="5">
        <f t="shared" si="22"/>
        <v>1532</v>
      </c>
      <c r="D1536" s="7"/>
    </row>
    <row r="1537" spans="1:4" x14ac:dyDescent="0.2">
      <c r="A1537" s="3">
        <v>1533</v>
      </c>
      <c r="C1537" s="5">
        <f t="shared" si="22"/>
        <v>1533</v>
      </c>
      <c r="D1537" s="7"/>
    </row>
    <row r="1538" spans="1:4" x14ac:dyDescent="0.2">
      <c r="A1538" s="3">
        <v>1534</v>
      </c>
      <c r="C1538" s="5">
        <f t="shared" si="22"/>
        <v>1534</v>
      </c>
      <c r="D1538" s="7"/>
    </row>
    <row r="1539" spans="1:4" x14ac:dyDescent="0.2">
      <c r="A1539" s="3">
        <v>1535</v>
      </c>
      <c r="C1539" s="5">
        <f t="shared" si="22"/>
        <v>1535</v>
      </c>
      <c r="D1539" s="7"/>
    </row>
    <row r="1540" spans="1:4" x14ac:dyDescent="0.2">
      <c r="A1540" s="3">
        <v>1536</v>
      </c>
      <c r="C1540" s="5">
        <f t="shared" si="22"/>
        <v>1536</v>
      </c>
      <c r="D1540" s="7"/>
    </row>
    <row r="1541" spans="1:4" x14ac:dyDescent="0.2">
      <c r="A1541" s="3">
        <v>1537</v>
      </c>
      <c r="C1541" s="5">
        <f t="shared" si="22"/>
        <v>1537</v>
      </c>
      <c r="D1541" s="7"/>
    </row>
    <row r="1542" spans="1:4" x14ac:dyDescent="0.2">
      <c r="A1542" s="3">
        <v>1538</v>
      </c>
      <c r="C1542" s="5">
        <f t="shared" si="22"/>
        <v>1538</v>
      </c>
      <c r="D1542" s="7"/>
    </row>
    <row r="1543" spans="1:4" x14ac:dyDescent="0.2">
      <c r="A1543" s="3">
        <v>1539</v>
      </c>
      <c r="C1543" s="5">
        <f t="shared" ref="C1543:C1606" si="23">A1543-B1543</f>
        <v>1539</v>
      </c>
      <c r="D1543" s="7"/>
    </row>
    <row r="1544" spans="1:4" x14ac:dyDescent="0.2">
      <c r="A1544" s="3">
        <v>1540</v>
      </c>
      <c r="C1544" s="5">
        <f t="shared" si="23"/>
        <v>1540</v>
      </c>
      <c r="D1544" s="7"/>
    </row>
    <row r="1545" spans="1:4" x14ac:dyDescent="0.2">
      <c r="A1545" s="3">
        <v>1541</v>
      </c>
      <c r="C1545" s="5">
        <f t="shared" si="23"/>
        <v>1541</v>
      </c>
      <c r="D1545" s="7"/>
    </row>
    <row r="1546" spans="1:4" x14ac:dyDescent="0.2">
      <c r="A1546" s="3">
        <v>1542</v>
      </c>
      <c r="C1546" s="5">
        <f t="shared" si="23"/>
        <v>1542</v>
      </c>
      <c r="D1546" s="7"/>
    </row>
    <row r="1547" spans="1:4" x14ac:dyDescent="0.2">
      <c r="A1547" s="3">
        <v>1543</v>
      </c>
      <c r="C1547" s="5">
        <f t="shared" si="23"/>
        <v>1543</v>
      </c>
      <c r="D1547" s="7"/>
    </row>
    <row r="1548" spans="1:4" x14ac:dyDescent="0.2">
      <c r="A1548" s="3">
        <v>1544</v>
      </c>
      <c r="C1548" s="5">
        <f t="shared" si="23"/>
        <v>1544</v>
      </c>
      <c r="D1548" s="7"/>
    </row>
    <row r="1549" spans="1:4" x14ac:dyDescent="0.2">
      <c r="A1549" s="3">
        <v>1545</v>
      </c>
      <c r="C1549" s="5">
        <f t="shared" si="23"/>
        <v>1545</v>
      </c>
      <c r="D1549" s="7"/>
    </row>
    <row r="1550" spans="1:4" x14ac:dyDescent="0.2">
      <c r="A1550" s="3">
        <v>1546</v>
      </c>
      <c r="C1550" s="5">
        <f t="shared" si="23"/>
        <v>1546</v>
      </c>
      <c r="D1550" s="7"/>
    </row>
    <row r="1551" spans="1:4" x14ac:dyDescent="0.2">
      <c r="A1551" s="3">
        <v>1547</v>
      </c>
      <c r="C1551" s="5">
        <f t="shared" si="23"/>
        <v>1547</v>
      </c>
      <c r="D1551" s="7"/>
    </row>
    <row r="1552" spans="1:4" x14ac:dyDescent="0.2">
      <c r="A1552" s="3">
        <v>1548</v>
      </c>
      <c r="C1552" s="5">
        <f t="shared" si="23"/>
        <v>1548</v>
      </c>
      <c r="D1552" s="7"/>
    </row>
    <row r="1553" spans="1:4" x14ac:dyDescent="0.2">
      <c r="A1553" s="3">
        <v>1549</v>
      </c>
      <c r="C1553" s="5">
        <f t="shared" si="23"/>
        <v>1549</v>
      </c>
      <c r="D1553" s="7"/>
    </row>
    <row r="1554" spans="1:4" x14ac:dyDescent="0.2">
      <c r="A1554" s="3">
        <v>1550</v>
      </c>
      <c r="C1554" s="5">
        <f t="shared" si="23"/>
        <v>1550</v>
      </c>
      <c r="D1554" s="7"/>
    </row>
    <row r="1555" spans="1:4" x14ac:dyDescent="0.2">
      <c r="A1555" s="3">
        <v>1551</v>
      </c>
      <c r="C1555" s="5">
        <f t="shared" si="23"/>
        <v>1551</v>
      </c>
      <c r="D1555" s="7"/>
    </row>
    <row r="1556" spans="1:4" x14ac:dyDescent="0.2">
      <c r="A1556" s="3">
        <v>1552</v>
      </c>
      <c r="C1556" s="5">
        <f t="shared" si="23"/>
        <v>1552</v>
      </c>
      <c r="D1556" s="7"/>
    </row>
    <row r="1557" spans="1:4" x14ac:dyDescent="0.2">
      <c r="A1557" s="3">
        <v>1553</v>
      </c>
      <c r="C1557" s="5">
        <f t="shared" si="23"/>
        <v>1553</v>
      </c>
      <c r="D1557" s="7"/>
    </row>
    <row r="1558" spans="1:4" x14ac:dyDescent="0.2">
      <c r="A1558" s="3">
        <v>1554</v>
      </c>
      <c r="C1558" s="5">
        <f t="shared" si="23"/>
        <v>1554</v>
      </c>
      <c r="D1558" s="7"/>
    </row>
    <row r="1559" spans="1:4" x14ac:dyDescent="0.2">
      <c r="A1559" s="3">
        <v>1555</v>
      </c>
      <c r="C1559" s="5">
        <f t="shared" si="23"/>
        <v>1555</v>
      </c>
      <c r="D1559" s="7"/>
    </row>
    <row r="1560" spans="1:4" x14ac:dyDescent="0.2">
      <c r="A1560">
        <v>1556</v>
      </c>
      <c r="B1560" s="14">
        <f>'BudgetSum 2-3'!C3</f>
        <v>30789845</v>
      </c>
      <c r="C1560" s="5">
        <f t="shared" si="23"/>
        <v>-30788289</v>
      </c>
      <c r="D1560" s="6"/>
    </row>
    <row r="1561" spans="1:4" x14ac:dyDescent="0.2">
      <c r="A1561" s="3">
        <v>1557</v>
      </c>
      <c r="C1561" s="5">
        <f t="shared" si="23"/>
        <v>1557</v>
      </c>
      <c r="D1561" s="7"/>
    </row>
    <row r="1562" spans="1:4" x14ac:dyDescent="0.2">
      <c r="A1562" s="3">
        <v>1558</v>
      </c>
      <c r="C1562" s="5">
        <f t="shared" si="23"/>
        <v>1558</v>
      </c>
      <c r="D1562" s="7"/>
    </row>
    <row r="1563" spans="1:4" x14ac:dyDescent="0.2">
      <c r="A1563" s="3">
        <v>1559</v>
      </c>
      <c r="C1563" s="5">
        <f t="shared" si="23"/>
        <v>1559</v>
      </c>
      <c r="D1563" s="7"/>
    </row>
    <row r="1564" spans="1:4" x14ac:dyDescent="0.2">
      <c r="A1564" s="3">
        <v>1560</v>
      </c>
      <c r="C1564" s="5">
        <f t="shared" si="23"/>
        <v>1560</v>
      </c>
      <c r="D1564" s="7"/>
    </row>
    <row r="1565" spans="1:4" x14ac:dyDescent="0.2">
      <c r="A1565" s="3">
        <v>1561</v>
      </c>
      <c r="C1565" s="5">
        <f t="shared" si="23"/>
        <v>1561</v>
      </c>
      <c r="D1565" s="7"/>
    </row>
    <row r="1566" spans="1:4" x14ac:dyDescent="0.2">
      <c r="A1566" s="3">
        <v>1562</v>
      </c>
      <c r="C1566" s="5">
        <f t="shared" si="23"/>
        <v>1562</v>
      </c>
      <c r="D1566" s="7"/>
    </row>
    <row r="1567" spans="1:4" x14ac:dyDescent="0.2">
      <c r="A1567" s="3">
        <v>1563</v>
      </c>
      <c r="C1567" s="5">
        <f t="shared" si="23"/>
        <v>1563</v>
      </c>
      <c r="D1567" s="7"/>
    </row>
    <row r="1568" spans="1:4" x14ac:dyDescent="0.2">
      <c r="A1568" s="3">
        <v>1564</v>
      </c>
      <c r="C1568" s="5">
        <f t="shared" si="23"/>
        <v>1564</v>
      </c>
      <c r="D1568" s="7"/>
    </row>
    <row r="1569" spans="1:4" x14ac:dyDescent="0.2">
      <c r="A1569" s="3">
        <v>1565</v>
      </c>
      <c r="C1569" s="5">
        <f t="shared" si="23"/>
        <v>1565</v>
      </c>
      <c r="D1569" s="7"/>
    </row>
    <row r="1570" spans="1:4" x14ac:dyDescent="0.2">
      <c r="A1570" s="3">
        <v>1566</v>
      </c>
      <c r="C1570" s="5">
        <f t="shared" si="23"/>
        <v>1566</v>
      </c>
      <c r="D1570" s="7"/>
    </row>
    <row r="1571" spans="1:4" x14ac:dyDescent="0.2">
      <c r="A1571" s="3">
        <v>1567</v>
      </c>
      <c r="C1571" s="5">
        <f t="shared" si="23"/>
        <v>1567</v>
      </c>
      <c r="D1571" s="7"/>
    </row>
    <row r="1572" spans="1:4" x14ac:dyDescent="0.2">
      <c r="A1572" s="3">
        <v>1568</v>
      </c>
      <c r="C1572" s="5">
        <f t="shared" si="23"/>
        <v>1568</v>
      </c>
      <c r="D1572" s="7"/>
    </row>
    <row r="1573" spans="1:4" x14ac:dyDescent="0.2">
      <c r="A1573">
        <v>1569</v>
      </c>
      <c r="B1573" s="14">
        <f>'BudgetSum 2-3'!C81</f>
        <v>33176703</v>
      </c>
      <c r="C1573" s="5">
        <f t="shared" si="23"/>
        <v>-33175134</v>
      </c>
      <c r="D1573" s="6"/>
    </row>
    <row r="1574" spans="1:4" x14ac:dyDescent="0.2">
      <c r="A1574">
        <v>1570</v>
      </c>
      <c r="B1574" s="14">
        <f>'BudgetSum 2-3'!D3</f>
        <v>1033516</v>
      </c>
      <c r="C1574" s="5">
        <f t="shared" si="23"/>
        <v>-1031946</v>
      </c>
      <c r="D1574" s="6"/>
    </row>
    <row r="1575" spans="1:4" x14ac:dyDescent="0.2">
      <c r="A1575" s="3">
        <v>1571</v>
      </c>
      <c r="C1575" s="5">
        <f t="shared" si="23"/>
        <v>1571</v>
      </c>
      <c r="D1575" s="7"/>
    </row>
    <row r="1576" spans="1:4" x14ac:dyDescent="0.2">
      <c r="A1576" s="3">
        <v>1572</v>
      </c>
      <c r="C1576" s="5">
        <f t="shared" si="23"/>
        <v>1572</v>
      </c>
      <c r="D1576" s="7"/>
    </row>
    <row r="1577" spans="1:4" x14ac:dyDescent="0.2">
      <c r="A1577" s="3">
        <v>1573</v>
      </c>
      <c r="C1577" s="5">
        <f t="shared" si="23"/>
        <v>1573</v>
      </c>
      <c r="D1577" s="7"/>
    </row>
    <row r="1578" spans="1:4" x14ac:dyDescent="0.2">
      <c r="A1578" s="3">
        <v>1574</v>
      </c>
      <c r="C1578" s="5">
        <f t="shared" si="23"/>
        <v>1574</v>
      </c>
      <c r="D1578" s="7"/>
    </row>
    <row r="1579" spans="1:4" x14ac:dyDescent="0.2">
      <c r="A1579" s="3">
        <v>1575</v>
      </c>
      <c r="C1579" s="5">
        <f t="shared" si="23"/>
        <v>1575</v>
      </c>
      <c r="D1579" s="7"/>
    </row>
    <row r="1580" spans="1:4" x14ac:dyDescent="0.2">
      <c r="A1580" s="3">
        <v>1576</v>
      </c>
      <c r="C1580" s="5">
        <f t="shared" si="23"/>
        <v>1576</v>
      </c>
      <c r="D1580" s="7"/>
    </row>
    <row r="1581" spans="1:4" x14ac:dyDescent="0.2">
      <c r="A1581" s="3">
        <v>1577</v>
      </c>
      <c r="C1581" s="5">
        <f t="shared" si="23"/>
        <v>1577</v>
      </c>
      <c r="D1581" s="7"/>
    </row>
    <row r="1582" spans="1:4" x14ac:dyDescent="0.2">
      <c r="A1582" s="3">
        <v>1578</v>
      </c>
      <c r="C1582" s="5">
        <f t="shared" si="23"/>
        <v>1578</v>
      </c>
      <c r="D1582" s="7"/>
    </row>
    <row r="1583" spans="1:4" x14ac:dyDescent="0.2">
      <c r="A1583" s="3">
        <v>1579</v>
      </c>
      <c r="C1583" s="5">
        <f t="shared" si="23"/>
        <v>1579</v>
      </c>
      <c r="D1583" s="7"/>
    </row>
    <row r="1584" spans="1:4" x14ac:dyDescent="0.2">
      <c r="A1584" s="3">
        <v>1580</v>
      </c>
      <c r="C1584" s="5">
        <f t="shared" si="23"/>
        <v>1580</v>
      </c>
      <c r="D1584" s="7"/>
    </row>
    <row r="1585" spans="1:4" x14ac:dyDescent="0.2">
      <c r="A1585" s="3">
        <v>1581</v>
      </c>
      <c r="C1585" s="5">
        <f t="shared" si="23"/>
        <v>1581</v>
      </c>
      <c r="D1585" s="7"/>
    </row>
    <row r="1586" spans="1:4" x14ac:dyDescent="0.2">
      <c r="A1586" s="3">
        <v>1582</v>
      </c>
      <c r="C1586" s="5">
        <f t="shared" si="23"/>
        <v>1582</v>
      </c>
      <c r="D1586" s="7"/>
    </row>
    <row r="1587" spans="1:4" x14ac:dyDescent="0.2">
      <c r="A1587">
        <v>1583</v>
      </c>
      <c r="B1587" s="14">
        <f>'BudgetSum 2-3'!D81</f>
        <v>186988</v>
      </c>
      <c r="C1587" s="5">
        <f t="shared" si="23"/>
        <v>-185405</v>
      </c>
      <c r="D1587" s="6"/>
    </row>
    <row r="1588" spans="1:4" x14ac:dyDescent="0.2">
      <c r="A1588">
        <v>1584</v>
      </c>
      <c r="B1588" s="14">
        <f>'BudgetSum 2-3'!E3</f>
        <v>763161</v>
      </c>
      <c r="C1588" s="5">
        <f t="shared" si="23"/>
        <v>-761577</v>
      </c>
      <c r="D1588" s="6"/>
    </row>
    <row r="1589" spans="1:4" x14ac:dyDescent="0.2">
      <c r="A1589" s="3">
        <v>1585</v>
      </c>
      <c r="C1589" s="5">
        <f t="shared" si="23"/>
        <v>1585</v>
      </c>
      <c r="D1589" s="7"/>
    </row>
    <row r="1590" spans="1:4" x14ac:dyDescent="0.2">
      <c r="A1590" s="3">
        <v>1586</v>
      </c>
      <c r="C1590" s="5">
        <f t="shared" si="23"/>
        <v>1586</v>
      </c>
      <c r="D1590" s="7"/>
    </row>
    <row r="1591" spans="1:4" x14ac:dyDescent="0.2">
      <c r="A1591" s="3">
        <v>1587</v>
      </c>
      <c r="C1591" s="5">
        <f t="shared" si="23"/>
        <v>1587</v>
      </c>
      <c r="D1591" s="7"/>
    </row>
    <row r="1592" spans="1:4" x14ac:dyDescent="0.2">
      <c r="A1592" s="3">
        <v>1588</v>
      </c>
      <c r="C1592" s="5">
        <f t="shared" si="23"/>
        <v>1588</v>
      </c>
      <c r="D1592" s="7"/>
    </row>
    <row r="1593" spans="1:4" x14ac:dyDescent="0.2">
      <c r="A1593" s="3">
        <v>1589</v>
      </c>
      <c r="C1593" s="5">
        <f t="shared" si="23"/>
        <v>1589</v>
      </c>
      <c r="D1593" s="7"/>
    </row>
    <row r="1594" spans="1:4" x14ac:dyDescent="0.2">
      <c r="A1594" s="3">
        <v>1590</v>
      </c>
      <c r="C1594" s="5">
        <f t="shared" si="23"/>
        <v>1590</v>
      </c>
      <c r="D1594" s="7"/>
    </row>
    <row r="1595" spans="1:4" x14ac:dyDescent="0.2">
      <c r="A1595" s="3">
        <v>1591</v>
      </c>
      <c r="C1595" s="5">
        <f t="shared" si="23"/>
        <v>1591</v>
      </c>
      <c r="D1595" s="7"/>
    </row>
    <row r="1596" spans="1:4" x14ac:dyDescent="0.2">
      <c r="A1596" s="3">
        <v>1592</v>
      </c>
      <c r="C1596" s="5">
        <f t="shared" si="23"/>
        <v>1592</v>
      </c>
      <c r="D1596" s="7"/>
    </row>
    <row r="1597" spans="1:4" x14ac:dyDescent="0.2">
      <c r="A1597" s="3">
        <v>1593</v>
      </c>
      <c r="C1597" s="5">
        <f t="shared" si="23"/>
        <v>1593</v>
      </c>
      <c r="D1597" s="7"/>
    </row>
    <row r="1598" spans="1:4" x14ac:dyDescent="0.2">
      <c r="A1598" s="3">
        <v>1594</v>
      </c>
      <c r="C1598" s="5">
        <f t="shared" si="23"/>
        <v>1594</v>
      </c>
      <c r="D1598" s="7"/>
    </row>
    <row r="1599" spans="1:4" x14ac:dyDescent="0.2">
      <c r="A1599" s="3">
        <v>1595</v>
      </c>
      <c r="C1599" s="5">
        <f t="shared" si="23"/>
        <v>1595</v>
      </c>
      <c r="D1599" s="7"/>
    </row>
    <row r="1600" spans="1:4" x14ac:dyDescent="0.2">
      <c r="A1600" s="3">
        <v>1596</v>
      </c>
      <c r="C1600" s="5">
        <f t="shared" si="23"/>
        <v>1596</v>
      </c>
      <c r="D1600" s="7"/>
    </row>
    <row r="1601" spans="1:4" x14ac:dyDescent="0.2">
      <c r="A1601">
        <v>1597</v>
      </c>
      <c r="B1601" s="14">
        <f>'BudgetSum 2-3'!E81</f>
        <v>905018</v>
      </c>
      <c r="C1601" s="5">
        <f t="shared" si="23"/>
        <v>-903421</v>
      </c>
      <c r="D1601" s="6"/>
    </row>
    <row r="1602" spans="1:4" x14ac:dyDescent="0.2">
      <c r="A1602">
        <v>1598</v>
      </c>
      <c r="B1602" s="14">
        <f>'BudgetSum 2-3'!F3</f>
        <v>653163</v>
      </c>
      <c r="C1602" s="5">
        <f t="shared" si="23"/>
        <v>-651565</v>
      </c>
      <c r="D1602" s="6"/>
    </row>
    <row r="1603" spans="1:4" x14ac:dyDescent="0.2">
      <c r="A1603" s="3">
        <v>1599</v>
      </c>
      <c r="C1603" s="5">
        <f t="shared" si="23"/>
        <v>1599</v>
      </c>
      <c r="D1603" s="7"/>
    </row>
    <row r="1604" spans="1:4" x14ac:dyDescent="0.2">
      <c r="A1604" s="3">
        <v>1600</v>
      </c>
      <c r="C1604" s="5">
        <f t="shared" si="23"/>
        <v>1600</v>
      </c>
      <c r="D1604" s="7"/>
    </row>
    <row r="1605" spans="1:4" x14ac:dyDescent="0.2">
      <c r="A1605" s="3">
        <v>1601</v>
      </c>
      <c r="C1605" s="5">
        <f t="shared" si="23"/>
        <v>1601</v>
      </c>
      <c r="D1605" s="7"/>
    </row>
    <row r="1606" spans="1:4" x14ac:dyDescent="0.2">
      <c r="A1606" s="3">
        <v>1602</v>
      </c>
      <c r="C1606" s="5">
        <f t="shared" si="23"/>
        <v>1602</v>
      </c>
      <c r="D1606" s="7"/>
    </row>
    <row r="1607" spans="1:4" x14ac:dyDescent="0.2">
      <c r="A1607" s="3">
        <v>1603</v>
      </c>
      <c r="C1607" s="5">
        <f t="shared" ref="C1607:C1670" si="24">A1607-B1607</f>
        <v>1603</v>
      </c>
      <c r="D1607" s="7"/>
    </row>
    <row r="1608" spans="1:4" x14ac:dyDescent="0.2">
      <c r="A1608" s="3">
        <v>1604</v>
      </c>
      <c r="C1608" s="5">
        <f t="shared" si="24"/>
        <v>1604</v>
      </c>
      <c r="D1608" s="7"/>
    </row>
    <row r="1609" spans="1:4" x14ac:dyDescent="0.2">
      <c r="A1609" s="3">
        <v>1605</v>
      </c>
      <c r="C1609" s="5">
        <f t="shared" si="24"/>
        <v>1605</v>
      </c>
      <c r="D1609" s="7"/>
    </row>
    <row r="1610" spans="1:4" x14ac:dyDescent="0.2">
      <c r="A1610" s="3">
        <v>1606</v>
      </c>
      <c r="C1610" s="5">
        <f t="shared" si="24"/>
        <v>1606</v>
      </c>
      <c r="D1610" s="7"/>
    </row>
    <row r="1611" spans="1:4" x14ac:dyDescent="0.2">
      <c r="A1611" s="3">
        <v>1607</v>
      </c>
      <c r="C1611" s="5">
        <f t="shared" si="24"/>
        <v>1607</v>
      </c>
      <c r="D1611" s="7"/>
    </row>
    <row r="1612" spans="1:4" x14ac:dyDescent="0.2">
      <c r="A1612" s="3">
        <v>1608</v>
      </c>
      <c r="C1612" s="5">
        <f t="shared" si="24"/>
        <v>1608</v>
      </c>
      <c r="D1612" s="7"/>
    </row>
    <row r="1613" spans="1:4" x14ac:dyDescent="0.2">
      <c r="A1613" s="3">
        <v>1609</v>
      </c>
      <c r="C1613" s="5">
        <f t="shared" si="24"/>
        <v>1609</v>
      </c>
      <c r="D1613" s="7"/>
    </row>
    <row r="1614" spans="1:4" x14ac:dyDescent="0.2">
      <c r="A1614" s="3">
        <v>1610</v>
      </c>
      <c r="C1614" s="5">
        <f t="shared" si="24"/>
        <v>1610</v>
      </c>
      <c r="D1614" s="7"/>
    </row>
    <row r="1615" spans="1:4" x14ac:dyDescent="0.2">
      <c r="A1615">
        <v>1611</v>
      </c>
      <c r="B1615" s="14">
        <f>'BudgetSum 2-3'!F81</f>
        <v>705358</v>
      </c>
      <c r="C1615" s="5">
        <f t="shared" si="24"/>
        <v>-703747</v>
      </c>
      <c r="D1615" s="6"/>
    </row>
    <row r="1616" spans="1:4" x14ac:dyDescent="0.2">
      <c r="A1616">
        <v>1612</v>
      </c>
      <c r="B1616" s="14">
        <f>'BudgetSum 2-3'!G3</f>
        <v>1139398</v>
      </c>
      <c r="C1616" s="5">
        <f t="shared" si="24"/>
        <v>-1137786</v>
      </c>
      <c r="D1616" s="6"/>
    </row>
    <row r="1617" spans="1:4" x14ac:dyDescent="0.2">
      <c r="A1617" s="3">
        <v>1613</v>
      </c>
      <c r="C1617" s="5">
        <f t="shared" si="24"/>
        <v>1613</v>
      </c>
      <c r="D1617" s="7"/>
    </row>
    <row r="1618" spans="1:4" x14ac:dyDescent="0.2">
      <c r="A1618" s="3">
        <v>1614</v>
      </c>
      <c r="C1618" s="5">
        <f t="shared" si="24"/>
        <v>1614</v>
      </c>
      <c r="D1618" s="7"/>
    </row>
    <row r="1619" spans="1:4" x14ac:dyDescent="0.2">
      <c r="A1619" s="3">
        <v>1615</v>
      </c>
      <c r="C1619" s="5">
        <f t="shared" si="24"/>
        <v>1615</v>
      </c>
      <c r="D1619" s="7"/>
    </row>
    <row r="1620" spans="1:4" x14ac:dyDescent="0.2">
      <c r="A1620" s="3">
        <v>1616</v>
      </c>
      <c r="C1620" s="5">
        <f t="shared" si="24"/>
        <v>1616</v>
      </c>
      <c r="D1620" s="7"/>
    </row>
    <row r="1621" spans="1:4" x14ac:dyDescent="0.2">
      <c r="A1621" s="3">
        <v>1617</v>
      </c>
      <c r="C1621" s="5">
        <f t="shared" si="24"/>
        <v>1617</v>
      </c>
      <c r="D1621" s="7"/>
    </row>
    <row r="1622" spans="1:4" x14ac:dyDescent="0.2">
      <c r="A1622" s="3">
        <v>1618</v>
      </c>
      <c r="C1622" s="5">
        <f t="shared" si="24"/>
        <v>1618</v>
      </c>
      <c r="D1622" s="7"/>
    </row>
    <row r="1623" spans="1:4" x14ac:dyDescent="0.2">
      <c r="A1623" s="3">
        <v>1619</v>
      </c>
      <c r="C1623" s="5">
        <f t="shared" si="24"/>
        <v>1619</v>
      </c>
      <c r="D1623" s="7"/>
    </row>
    <row r="1624" spans="1:4" x14ac:dyDescent="0.2">
      <c r="A1624" s="3">
        <v>1620</v>
      </c>
      <c r="C1624" s="5">
        <f t="shared" si="24"/>
        <v>1620</v>
      </c>
      <c r="D1624" s="7"/>
    </row>
    <row r="1625" spans="1:4" x14ac:dyDescent="0.2">
      <c r="A1625" s="3">
        <v>1621</v>
      </c>
      <c r="C1625" s="5">
        <f t="shared" si="24"/>
        <v>1621</v>
      </c>
      <c r="D1625" s="7"/>
    </row>
    <row r="1626" spans="1:4" x14ac:dyDescent="0.2">
      <c r="A1626" s="3">
        <v>1622</v>
      </c>
      <c r="C1626" s="5">
        <f t="shared" si="24"/>
        <v>1622</v>
      </c>
      <c r="D1626" s="7"/>
    </row>
    <row r="1627" spans="1:4" x14ac:dyDescent="0.2">
      <c r="A1627" s="3">
        <v>1623</v>
      </c>
      <c r="C1627" s="5">
        <f t="shared" si="24"/>
        <v>1623</v>
      </c>
      <c r="D1627" s="7"/>
    </row>
    <row r="1628" spans="1:4" x14ac:dyDescent="0.2">
      <c r="A1628" s="3">
        <v>1624</v>
      </c>
      <c r="C1628" s="5">
        <f t="shared" si="24"/>
        <v>1624</v>
      </c>
      <c r="D1628" s="7"/>
    </row>
    <row r="1629" spans="1:4" x14ac:dyDescent="0.2">
      <c r="A1629">
        <v>1625</v>
      </c>
      <c r="B1629" s="14">
        <f>'BudgetSum 2-3'!G81</f>
        <v>1144168</v>
      </c>
      <c r="C1629" s="5">
        <f t="shared" si="24"/>
        <v>-1142543</v>
      </c>
      <c r="D1629" s="6"/>
    </row>
    <row r="1630" spans="1:4" x14ac:dyDescent="0.2">
      <c r="A1630">
        <v>1626</v>
      </c>
      <c r="B1630" s="14">
        <f>'BudgetSum 2-3'!H3</f>
        <v>3800970</v>
      </c>
      <c r="C1630" s="5">
        <f t="shared" si="24"/>
        <v>-3799344</v>
      </c>
      <c r="D1630" s="6"/>
    </row>
    <row r="1631" spans="1:4" x14ac:dyDescent="0.2">
      <c r="A1631" s="3">
        <v>1627</v>
      </c>
      <c r="C1631" s="5">
        <f t="shared" si="24"/>
        <v>1627</v>
      </c>
      <c r="D1631" s="7"/>
    </row>
    <row r="1632" spans="1:4" x14ac:dyDescent="0.2">
      <c r="A1632" s="3">
        <v>1628</v>
      </c>
      <c r="C1632" s="5">
        <f t="shared" si="24"/>
        <v>1628</v>
      </c>
      <c r="D1632" s="7"/>
    </row>
    <row r="1633" spans="1:4" x14ac:dyDescent="0.2">
      <c r="A1633" s="3">
        <v>1629</v>
      </c>
      <c r="C1633" s="5">
        <f t="shared" si="24"/>
        <v>1629</v>
      </c>
      <c r="D1633" s="7"/>
    </row>
    <row r="1634" spans="1:4" x14ac:dyDescent="0.2">
      <c r="A1634" s="3">
        <v>1630</v>
      </c>
      <c r="C1634" s="5">
        <f t="shared" si="24"/>
        <v>1630</v>
      </c>
      <c r="D1634" s="7"/>
    </row>
    <row r="1635" spans="1:4" x14ac:dyDescent="0.2">
      <c r="A1635" s="3">
        <v>1631</v>
      </c>
      <c r="C1635" s="5">
        <f t="shared" si="24"/>
        <v>1631</v>
      </c>
      <c r="D1635" s="7"/>
    </row>
    <row r="1636" spans="1:4" x14ac:dyDescent="0.2">
      <c r="A1636" s="3">
        <v>1632</v>
      </c>
      <c r="C1636" s="5">
        <f t="shared" si="24"/>
        <v>1632</v>
      </c>
      <c r="D1636" s="7"/>
    </row>
    <row r="1637" spans="1:4" x14ac:dyDescent="0.2">
      <c r="A1637" s="3">
        <v>1633</v>
      </c>
      <c r="C1637" s="5">
        <f t="shared" si="24"/>
        <v>1633</v>
      </c>
      <c r="D1637" s="7"/>
    </row>
    <row r="1638" spans="1:4" x14ac:dyDescent="0.2">
      <c r="A1638" s="3">
        <v>1634</v>
      </c>
      <c r="C1638" s="5">
        <f t="shared" si="24"/>
        <v>1634</v>
      </c>
      <c r="D1638" s="7"/>
    </row>
    <row r="1639" spans="1:4" x14ac:dyDescent="0.2">
      <c r="A1639" s="3">
        <v>1635</v>
      </c>
      <c r="C1639" s="5">
        <f t="shared" si="24"/>
        <v>1635</v>
      </c>
      <c r="D1639" s="7"/>
    </row>
    <row r="1640" spans="1:4" x14ac:dyDescent="0.2">
      <c r="A1640" s="3">
        <v>1636</v>
      </c>
      <c r="C1640" s="5">
        <f t="shared" si="24"/>
        <v>1636</v>
      </c>
      <c r="D1640" s="7"/>
    </row>
    <row r="1641" spans="1:4" x14ac:dyDescent="0.2">
      <c r="A1641" s="3">
        <v>1637</v>
      </c>
      <c r="C1641" s="5">
        <f t="shared" si="24"/>
        <v>1637</v>
      </c>
      <c r="D1641" s="7"/>
    </row>
    <row r="1642" spans="1:4" x14ac:dyDescent="0.2">
      <c r="A1642" s="3">
        <v>1638</v>
      </c>
      <c r="C1642" s="5">
        <f t="shared" si="24"/>
        <v>1638</v>
      </c>
      <c r="D1642" s="7"/>
    </row>
    <row r="1643" spans="1:4" x14ac:dyDescent="0.2">
      <c r="A1643">
        <v>1639</v>
      </c>
      <c r="B1643" s="14">
        <f>'BudgetSum 2-3'!H81</f>
        <v>20970</v>
      </c>
      <c r="C1643" s="5">
        <f t="shared" si="24"/>
        <v>-19331</v>
      </c>
      <c r="D1643" s="6"/>
    </row>
    <row r="1644" spans="1:4" x14ac:dyDescent="0.2">
      <c r="A1644" s="3">
        <v>1640</v>
      </c>
      <c r="C1644" s="5">
        <f t="shared" si="24"/>
        <v>1640</v>
      </c>
      <c r="D1644" s="7"/>
    </row>
    <row r="1645" spans="1:4" x14ac:dyDescent="0.2">
      <c r="A1645" s="3">
        <v>1641</v>
      </c>
      <c r="C1645" s="5">
        <f t="shared" si="24"/>
        <v>1641</v>
      </c>
      <c r="D1645" s="7"/>
    </row>
    <row r="1646" spans="1:4" x14ac:dyDescent="0.2">
      <c r="A1646" s="3">
        <v>1642</v>
      </c>
      <c r="C1646" s="5">
        <f t="shared" si="24"/>
        <v>1642</v>
      </c>
      <c r="D1646" s="7"/>
    </row>
    <row r="1647" spans="1:4" x14ac:dyDescent="0.2">
      <c r="A1647" s="3">
        <v>1643</v>
      </c>
      <c r="C1647" s="5">
        <f t="shared" si="24"/>
        <v>1643</v>
      </c>
      <c r="D1647" s="7"/>
    </row>
    <row r="1648" spans="1:4" x14ac:dyDescent="0.2">
      <c r="A1648" s="3">
        <v>1644</v>
      </c>
      <c r="C1648" s="5">
        <f t="shared" si="24"/>
        <v>1644</v>
      </c>
      <c r="D1648" s="7"/>
    </row>
    <row r="1649" spans="1:4" x14ac:dyDescent="0.2">
      <c r="A1649" s="3">
        <v>1645</v>
      </c>
      <c r="C1649" s="5">
        <f t="shared" si="24"/>
        <v>1645</v>
      </c>
      <c r="D1649" s="7"/>
    </row>
    <row r="1650" spans="1:4" x14ac:dyDescent="0.2">
      <c r="A1650" s="3">
        <v>1646</v>
      </c>
      <c r="C1650" s="5">
        <f t="shared" si="24"/>
        <v>1646</v>
      </c>
      <c r="D1650" s="7"/>
    </row>
    <row r="1651" spans="1:4" x14ac:dyDescent="0.2">
      <c r="A1651" s="3">
        <v>1647</v>
      </c>
      <c r="C1651" s="5">
        <f t="shared" si="24"/>
        <v>1647</v>
      </c>
      <c r="D1651" s="7"/>
    </row>
    <row r="1652" spans="1:4" x14ac:dyDescent="0.2">
      <c r="A1652" s="3">
        <v>1648</v>
      </c>
      <c r="C1652" s="5">
        <f t="shared" si="24"/>
        <v>1648</v>
      </c>
      <c r="D1652" s="7"/>
    </row>
    <row r="1653" spans="1:4" x14ac:dyDescent="0.2">
      <c r="A1653" s="3">
        <v>1649</v>
      </c>
      <c r="C1653" s="5">
        <f t="shared" si="24"/>
        <v>1649</v>
      </c>
      <c r="D1653" s="7"/>
    </row>
    <row r="1654" spans="1:4" x14ac:dyDescent="0.2">
      <c r="A1654" s="3">
        <v>1650</v>
      </c>
      <c r="C1654" s="5">
        <f t="shared" si="24"/>
        <v>1650</v>
      </c>
      <c r="D1654" s="7"/>
    </row>
    <row r="1655" spans="1:4" x14ac:dyDescent="0.2">
      <c r="A1655" s="3">
        <v>1651</v>
      </c>
      <c r="C1655" s="5">
        <f t="shared" si="24"/>
        <v>1651</v>
      </c>
      <c r="D1655" s="7"/>
    </row>
    <row r="1656" spans="1:4" x14ac:dyDescent="0.2">
      <c r="A1656" s="3">
        <v>1652</v>
      </c>
      <c r="C1656" s="5">
        <f t="shared" si="24"/>
        <v>1652</v>
      </c>
      <c r="D1656" s="7"/>
    </row>
    <row r="1657" spans="1:4" x14ac:dyDescent="0.2">
      <c r="A1657" s="3">
        <v>1653</v>
      </c>
      <c r="C1657" s="5">
        <f t="shared" si="24"/>
        <v>1653</v>
      </c>
      <c r="D1657" s="7"/>
    </row>
    <row r="1658" spans="1:4" x14ac:dyDescent="0.2">
      <c r="A1658" s="3">
        <v>1654</v>
      </c>
      <c r="C1658" s="5">
        <f t="shared" si="24"/>
        <v>1654</v>
      </c>
      <c r="D1658" s="6" t="s">
        <v>346</v>
      </c>
    </row>
    <row r="1659" spans="1:4" x14ac:dyDescent="0.2">
      <c r="A1659" s="3">
        <v>1655</v>
      </c>
      <c r="C1659" s="5">
        <f t="shared" si="24"/>
        <v>1655</v>
      </c>
      <c r="D1659" s="7"/>
    </row>
    <row r="1660" spans="1:4" x14ac:dyDescent="0.2">
      <c r="A1660" s="3">
        <v>1656</v>
      </c>
      <c r="C1660" s="5">
        <f t="shared" si="24"/>
        <v>1656</v>
      </c>
      <c r="D1660" s="7"/>
    </row>
    <row r="1661" spans="1:4" x14ac:dyDescent="0.2">
      <c r="A1661" s="3">
        <v>1657</v>
      </c>
      <c r="C1661" s="5">
        <f t="shared" si="24"/>
        <v>1657</v>
      </c>
      <c r="D1661" s="7"/>
    </row>
    <row r="1662" spans="1:4" x14ac:dyDescent="0.2">
      <c r="A1662" s="3">
        <v>1658</v>
      </c>
      <c r="C1662" s="5">
        <f t="shared" si="24"/>
        <v>1658</v>
      </c>
      <c r="D1662" s="7"/>
    </row>
    <row r="1663" spans="1:4" x14ac:dyDescent="0.2">
      <c r="A1663" s="3">
        <v>1659</v>
      </c>
      <c r="C1663" s="5">
        <f t="shared" si="24"/>
        <v>1659</v>
      </c>
      <c r="D1663" s="7"/>
    </row>
    <row r="1664" spans="1:4" x14ac:dyDescent="0.2">
      <c r="A1664" s="3">
        <v>1660</v>
      </c>
      <c r="C1664" s="5">
        <f t="shared" si="24"/>
        <v>1660</v>
      </c>
      <c r="D1664" s="7"/>
    </row>
    <row r="1665" spans="1:4" x14ac:dyDescent="0.2">
      <c r="A1665" s="3">
        <v>1661</v>
      </c>
      <c r="C1665" s="5">
        <f t="shared" si="24"/>
        <v>1661</v>
      </c>
      <c r="D1665" s="7"/>
    </row>
    <row r="1666" spans="1:4" x14ac:dyDescent="0.2">
      <c r="A1666" s="3">
        <v>1662</v>
      </c>
      <c r="C1666" s="5">
        <f t="shared" si="24"/>
        <v>1662</v>
      </c>
      <c r="D1666" s="7"/>
    </row>
    <row r="1667" spans="1:4" x14ac:dyDescent="0.2">
      <c r="A1667" s="3">
        <v>1663</v>
      </c>
      <c r="C1667" s="5">
        <f t="shared" si="24"/>
        <v>1663</v>
      </c>
      <c r="D1667" s="7"/>
    </row>
    <row r="1668" spans="1:4" x14ac:dyDescent="0.2">
      <c r="A1668" s="3">
        <v>1664</v>
      </c>
      <c r="C1668" s="5">
        <f t="shared" si="24"/>
        <v>1664</v>
      </c>
      <c r="D1668" s="7"/>
    </row>
    <row r="1669" spans="1:4" x14ac:dyDescent="0.2">
      <c r="A1669" s="3">
        <v>1665</v>
      </c>
      <c r="C1669" s="5">
        <f t="shared" si="24"/>
        <v>1665</v>
      </c>
      <c r="D1669" s="7"/>
    </row>
    <row r="1670" spans="1:4" x14ac:dyDescent="0.2">
      <c r="A1670" s="3">
        <v>1666</v>
      </c>
      <c r="C1670" s="5">
        <f t="shared" si="24"/>
        <v>1666</v>
      </c>
      <c r="D1670" s="7"/>
    </row>
    <row r="1671" spans="1:4" x14ac:dyDescent="0.2">
      <c r="A1671" s="3">
        <v>1667</v>
      </c>
      <c r="C1671" s="5">
        <f t="shared" ref="C1671:C1734" si="25">A1671-B1671</f>
        <v>1667</v>
      </c>
      <c r="D1671" s="6" t="s">
        <v>346</v>
      </c>
    </row>
    <row r="1672" spans="1:4" x14ac:dyDescent="0.2">
      <c r="A1672" s="3">
        <v>1668</v>
      </c>
      <c r="C1672" s="5">
        <f t="shared" si="25"/>
        <v>1668</v>
      </c>
      <c r="D1672" s="7"/>
    </row>
    <row r="1673" spans="1:4" x14ac:dyDescent="0.2">
      <c r="A1673" s="3">
        <v>1669</v>
      </c>
      <c r="C1673" s="5">
        <f t="shared" si="25"/>
        <v>1669</v>
      </c>
      <c r="D1673" s="7"/>
    </row>
    <row r="1674" spans="1:4" x14ac:dyDescent="0.2">
      <c r="A1674" s="3">
        <v>1670</v>
      </c>
      <c r="C1674" s="5">
        <f t="shared" si="25"/>
        <v>1670</v>
      </c>
      <c r="D1674" s="7"/>
    </row>
    <row r="1675" spans="1:4" x14ac:dyDescent="0.2">
      <c r="A1675" s="3">
        <v>1671</v>
      </c>
      <c r="C1675" s="5">
        <f t="shared" si="25"/>
        <v>1671</v>
      </c>
      <c r="D1675" s="7"/>
    </row>
    <row r="1676" spans="1:4" x14ac:dyDescent="0.2">
      <c r="A1676" s="3">
        <v>1672</v>
      </c>
      <c r="C1676" s="5">
        <f t="shared" si="25"/>
        <v>1672</v>
      </c>
      <c r="D1676" s="7"/>
    </row>
    <row r="1677" spans="1:4" x14ac:dyDescent="0.2">
      <c r="A1677" s="3">
        <v>1673</v>
      </c>
      <c r="C1677" s="5">
        <f t="shared" si="25"/>
        <v>1673</v>
      </c>
      <c r="D1677" s="7"/>
    </row>
    <row r="1678" spans="1:4" x14ac:dyDescent="0.2">
      <c r="A1678" s="3">
        <v>1674</v>
      </c>
      <c r="C1678" s="5">
        <f t="shared" si="25"/>
        <v>1674</v>
      </c>
      <c r="D1678" s="7"/>
    </row>
    <row r="1679" spans="1:4" x14ac:dyDescent="0.2">
      <c r="A1679" s="3">
        <v>1675</v>
      </c>
      <c r="C1679" s="5">
        <f t="shared" si="25"/>
        <v>1675</v>
      </c>
      <c r="D1679" s="7"/>
    </row>
    <row r="1680" spans="1:4" x14ac:dyDescent="0.2">
      <c r="A1680" s="3">
        <v>1676</v>
      </c>
      <c r="C1680" s="5">
        <f t="shared" si="25"/>
        <v>1676</v>
      </c>
      <c r="D1680" s="7"/>
    </row>
    <row r="1681" spans="1:4" x14ac:dyDescent="0.2">
      <c r="A1681" s="3">
        <v>1677</v>
      </c>
      <c r="C1681" s="5">
        <f t="shared" si="25"/>
        <v>1677</v>
      </c>
      <c r="D1681" s="7"/>
    </row>
    <row r="1682" spans="1:4" x14ac:dyDescent="0.2">
      <c r="A1682" s="3">
        <v>1678</v>
      </c>
      <c r="C1682" s="5">
        <f t="shared" si="25"/>
        <v>1678</v>
      </c>
      <c r="D1682" s="7"/>
    </row>
    <row r="1683" spans="1:4" x14ac:dyDescent="0.2">
      <c r="A1683" s="3">
        <v>1679</v>
      </c>
      <c r="C1683" s="5">
        <f t="shared" si="25"/>
        <v>1679</v>
      </c>
      <c r="D1683" s="7"/>
    </row>
    <row r="1684" spans="1:4" x14ac:dyDescent="0.2">
      <c r="A1684" s="3">
        <v>1680</v>
      </c>
      <c r="C1684" s="5">
        <f t="shared" si="25"/>
        <v>1680</v>
      </c>
      <c r="D1684" s="7"/>
    </row>
    <row r="1685" spans="1:4" x14ac:dyDescent="0.2">
      <c r="A1685" s="3">
        <v>1681</v>
      </c>
      <c r="C1685" s="5">
        <f t="shared" si="25"/>
        <v>1681</v>
      </c>
      <c r="D1685" s="7"/>
    </row>
    <row r="1686" spans="1:4" x14ac:dyDescent="0.2">
      <c r="A1686" s="3">
        <v>1682</v>
      </c>
      <c r="C1686" s="5">
        <f t="shared" si="25"/>
        <v>1682</v>
      </c>
      <c r="D1686" s="7"/>
    </row>
    <row r="1687" spans="1:4" x14ac:dyDescent="0.2">
      <c r="A1687" s="3">
        <v>1683</v>
      </c>
      <c r="C1687" s="5">
        <f t="shared" si="25"/>
        <v>1683</v>
      </c>
      <c r="D1687" s="6"/>
    </row>
    <row r="1688" spans="1:4" x14ac:dyDescent="0.2">
      <c r="A1688" s="3">
        <v>1684</v>
      </c>
      <c r="C1688" s="5">
        <f t="shared" si="25"/>
        <v>1684</v>
      </c>
      <c r="D1688" s="6"/>
    </row>
    <row r="1689" spans="1:4" x14ac:dyDescent="0.2">
      <c r="A1689" s="3">
        <v>1685</v>
      </c>
      <c r="C1689" s="5">
        <f t="shared" si="25"/>
        <v>1685</v>
      </c>
      <c r="D1689" s="6"/>
    </row>
    <row r="1690" spans="1:4" x14ac:dyDescent="0.2">
      <c r="A1690" s="3">
        <v>1686</v>
      </c>
      <c r="C1690" s="5">
        <f t="shared" si="25"/>
        <v>1686</v>
      </c>
      <c r="D1690" s="6"/>
    </row>
    <row r="1691" spans="1:4" x14ac:dyDescent="0.2">
      <c r="A1691" s="3">
        <v>1687</v>
      </c>
      <c r="C1691" s="5">
        <f t="shared" si="25"/>
        <v>1687</v>
      </c>
      <c r="D1691" s="6"/>
    </row>
    <row r="1692" spans="1:4" x14ac:dyDescent="0.2">
      <c r="A1692" s="3">
        <v>1688</v>
      </c>
      <c r="C1692" s="5">
        <f t="shared" si="25"/>
        <v>1688</v>
      </c>
      <c r="D1692" s="6"/>
    </row>
    <row r="1693" spans="1:4" x14ac:dyDescent="0.2">
      <c r="A1693" s="3">
        <v>1689</v>
      </c>
      <c r="C1693" s="5">
        <f t="shared" si="25"/>
        <v>1689</v>
      </c>
      <c r="D1693" s="6"/>
    </row>
    <row r="1694" spans="1:4" x14ac:dyDescent="0.2">
      <c r="A1694" s="3">
        <v>1690</v>
      </c>
      <c r="C1694" s="5">
        <f t="shared" si="25"/>
        <v>1690</v>
      </c>
      <c r="D1694" s="6"/>
    </row>
    <row r="1695" spans="1:4" x14ac:dyDescent="0.2">
      <c r="A1695" s="3">
        <v>1691</v>
      </c>
      <c r="C1695" s="5">
        <f t="shared" si="25"/>
        <v>1691</v>
      </c>
      <c r="D1695" s="6"/>
    </row>
    <row r="1696" spans="1:4" x14ac:dyDescent="0.2">
      <c r="A1696" s="3">
        <v>1692</v>
      </c>
      <c r="C1696" s="5">
        <f t="shared" si="25"/>
        <v>1692</v>
      </c>
      <c r="D1696" s="6"/>
    </row>
    <row r="1697" spans="1:4" x14ac:dyDescent="0.2">
      <c r="A1697" s="3">
        <v>1693</v>
      </c>
      <c r="C1697" s="5">
        <f t="shared" si="25"/>
        <v>1693</v>
      </c>
      <c r="D1697" s="6"/>
    </row>
    <row r="1698" spans="1:4" x14ac:dyDescent="0.2">
      <c r="A1698" s="3">
        <v>1694</v>
      </c>
      <c r="C1698" s="5">
        <f t="shared" si="25"/>
        <v>1694</v>
      </c>
      <c r="D1698" s="7"/>
    </row>
    <row r="1699" spans="1:4" x14ac:dyDescent="0.2">
      <c r="A1699" s="3">
        <v>1695</v>
      </c>
      <c r="C1699" s="5">
        <f t="shared" si="25"/>
        <v>1695</v>
      </c>
      <c r="D1699" s="6"/>
    </row>
    <row r="1700" spans="1:4" x14ac:dyDescent="0.2">
      <c r="A1700" s="3">
        <v>1696</v>
      </c>
      <c r="C1700" s="5">
        <f t="shared" si="25"/>
        <v>1696</v>
      </c>
      <c r="D1700" s="6"/>
    </row>
    <row r="1701" spans="1:4" x14ac:dyDescent="0.2">
      <c r="A1701" s="3">
        <v>1697</v>
      </c>
      <c r="C1701" s="5">
        <f t="shared" si="25"/>
        <v>1697</v>
      </c>
      <c r="D1701" s="6"/>
    </row>
    <row r="1702" spans="1:4" x14ac:dyDescent="0.2">
      <c r="A1702" s="3">
        <v>1698</v>
      </c>
      <c r="C1702" s="5">
        <f t="shared" si="25"/>
        <v>1698</v>
      </c>
      <c r="D1702" s="6"/>
    </row>
    <row r="1703" spans="1:4" x14ac:dyDescent="0.2">
      <c r="A1703" s="3">
        <v>1699</v>
      </c>
      <c r="C1703" s="5">
        <f t="shared" si="25"/>
        <v>1699</v>
      </c>
      <c r="D1703" s="6"/>
    </row>
    <row r="1704" spans="1:4" x14ac:dyDescent="0.2">
      <c r="A1704" s="3">
        <v>1700</v>
      </c>
      <c r="C1704" s="5">
        <f t="shared" si="25"/>
        <v>1700</v>
      </c>
      <c r="D1704" s="6"/>
    </row>
    <row r="1705" spans="1:4" x14ac:dyDescent="0.2">
      <c r="A1705" s="3">
        <v>1701</v>
      </c>
      <c r="C1705" s="5">
        <f t="shared" si="25"/>
        <v>1701</v>
      </c>
      <c r="D1705" s="6"/>
    </row>
    <row r="1706" spans="1:4" x14ac:dyDescent="0.2">
      <c r="A1706" s="3">
        <v>1702</v>
      </c>
      <c r="C1706" s="5">
        <f t="shared" si="25"/>
        <v>1702</v>
      </c>
      <c r="D1706" s="6"/>
    </row>
    <row r="1707" spans="1:4" x14ac:dyDescent="0.2">
      <c r="A1707" s="3">
        <v>1703</v>
      </c>
      <c r="C1707" s="5">
        <f t="shared" si="25"/>
        <v>1703</v>
      </c>
      <c r="D1707" s="6"/>
    </row>
    <row r="1708" spans="1:4" x14ac:dyDescent="0.2">
      <c r="A1708" s="3">
        <v>1704</v>
      </c>
      <c r="C1708" s="5">
        <f t="shared" si="25"/>
        <v>1704</v>
      </c>
      <c r="D1708" s="6"/>
    </row>
    <row r="1709" spans="1:4" x14ac:dyDescent="0.2">
      <c r="A1709" s="3">
        <v>1705</v>
      </c>
      <c r="C1709" s="5">
        <f t="shared" si="25"/>
        <v>1705</v>
      </c>
      <c r="D1709" s="6"/>
    </row>
    <row r="1710" spans="1:4" x14ac:dyDescent="0.2">
      <c r="A1710" s="3">
        <v>1706</v>
      </c>
      <c r="C1710" s="5">
        <f t="shared" si="25"/>
        <v>1706</v>
      </c>
      <c r="D1710" s="6"/>
    </row>
    <row r="1711" spans="1:4" x14ac:dyDescent="0.2">
      <c r="A1711" s="3">
        <v>1707</v>
      </c>
      <c r="C1711" s="5">
        <f t="shared" si="25"/>
        <v>1707</v>
      </c>
      <c r="D1711" s="6"/>
    </row>
    <row r="1712" spans="1:4" x14ac:dyDescent="0.2">
      <c r="A1712" s="3">
        <v>1708</v>
      </c>
      <c r="C1712" s="5">
        <f t="shared" si="25"/>
        <v>1708</v>
      </c>
      <c r="D1712" s="6"/>
    </row>
    <row r="1713" spans="1:4" x14ac:dyDescent="0.2">
      <c r="A1713" s="3">
        <v>1709</v>
      </c>
      <c r="C1713" s="5">
        <f t="shared" si="25"/>
        <v>1709</v>
      </c>
      <c r="D1713" s="6"/>
    </row>
    <row r="1714" spans="1:4" x14ac:dyDescent="0.2">
      <c r="A1714" s="3">
        <v>1710</v>
      </c>
      <c r="C1714" s="5">
        <f t="shared" si="25"/>
        <v>1710</v>
      </c>
      <c r="D1714" s="7"/>
    </row>
    <row r="1715" spans="1:4" x14ac:dyDescent="0.2">
      <c r="A1715" s="3">
        <v>1711</v>
      </c>
      <c r="C1715" s="5">
        <f t="shared" si="25"/>
        <v>1711</v>
      </c>
      <c r="D1715" s="6"/>
    </row>
    <row r="1716" spans="1:4" x14ac:dyDescent="0.2">
      <c r="A1716" s="3">
        <v>1712</v>
      </c>
      <c r="C1716" s="5">
        <f t="shared" si="25"/>
        <v>1712</v>
      </c>
      <c r="D1716" s="6"/>
    </row>
    <row r="1717" spans="1:4" x14ac:dyDescent="0.2">
      <c r="A1717" s="3">
        <v>1713</v>
      </c>
      <c r="C1717" s="5">
        <f t="shared" si="25"/>
        <v>1713</v>
      </c>
      <c r="D1717" s="6"/>
    </row>
    <row r="1718" spans="1:4" x14ac:dyDescent="0.2">
      <c r="A1718" s="3">
        <v>1714</v>
      </c>
      <c r="C1718" s="5">
        <f t="shared" si="25"/>
        <v>1714</v>
      </c>
      <c r="D1718" s="6"/>
    </row>
    <row r="1719" spans="1:4" x14ac:dyDescent="0.2">
      <c r="A1719" s="3">
        <v>1715</v>
      </c>
      <c r="C1719" s="5">
        <f t="shared" si="25"/>
        <v>1715</v>
      </c>
      <c r="D1719" s="6"/>
    </row>
    <row r="1720" spans="1:4" x14ac:dyDescent="0.2">
      <c r="A1720" s="3">
        <v>1716</v>
      </c>
      <c r="C1720" s="5">
        <f t="shared" si="25"/>
        <v>1716</v>
      </c>
      <c r="D1720" s="6"/>
    </row>
    <row r="1721" spans="1:4" x14ac:dyDescent="0.2">
      <c r="A1721" s="3">
        <v>1717</v>
      </c>
      <c r="C1721" s="5">
        <f t="shared" si="25"/>
        <v>1717</v>
      </c>
      <c r="D1721" s="6"/>
    </row>
    <row r="1722" spans="1:4" x14ac:dyDescent="0.2">
      <c r="A1722" s="3">
        <v>1718</v>
      </c>
      <c r="C1722" s="5">
        <f t="shared" si="25"/>
        <v>1718</v>
      </c>
      <c r="D1722" s="6"/>
    </row>
    <row r="1723" spans="1:4" x14ac:dyDescent="0.2">
      <c r="A1723" s="3">
        <v>1719</v>
      </c>
      <c r="C1723" s="5">
        <f t="shared" si="25"/>
        <v>1719</v>
      </c>
      <c r="D1723" s="6"/>
    </row>
    <row r="1724" spans="1:4" x14ac:dyDescent="0.2">
      <c r="A1724" s="3">
        <v>1720</v>
      </c>
      <c r="C1724" s="5">
        <f t="shared" si="25"/>
        <v>1720</v>
      </c>
      <c r="D1724" s="6"/>
    </row>
    <row r="1725" spans="1:4" x14ac:dyDescent="0.2">
      <c r="A1725" s="3">
        <v>1721</v>
      </c>
      <c r="C1725" s="5">
        <f t="shared" si="25"/>
        <v>1721</v>
      </c>
      <c r="D1725" s="6"/>
    </row>
    <row r="1726" spans="1:4" x14ac:dyDescent="0.2">
      <c r="A1726" s="3">
        <v>1722</v>
      </c>
      <c r="C1726" s="5">
        <f t="shared" si="25"/>
        <v>1722</v>
      </c>
      <c r="D1726" s="6"/>
    </row>
    <row r="1727" spans="1:4" x14ac:dyDescent="0.2">
      <c r="A1727" s="3">
        <v>1723</v>
      </c>
      <c r="C1727" s="5">
        <f t="shared" si="25"/>
        <v>1723</v>
      </c>
      <c r="D1727" s="6"/>
    </row>
    <row r="1728" spans="1:4" x14ac:dyDescent="0.2">
      <c r="A1728" s="3">
        <v>1724</v>
      </c>
      <c r="C1728" s="5">
        <f t="shared" si="25"/>
        <v>1724</v>
      </c>
      <c r="D1728" s="6"/>
    </row>
    <row r="1729" spans="1:4" x14ac:dyDescent="0.2">
      <c r="A1729" s="3">
        <v>1725</v>
      </c>
      <c r="C1729" s="5">
        <f t="shared" si="25"/>
        <v>1725</v>
      </c>
      <c r="D1729" s="6"/>
    </row>
    <row r="1730" spans="1:4" x14ac:dyDescent="0.2">
      <c r="A1730" s="3">
        <v>1726</v>
      </c>
      <c r="C1730" s="5">
        <f t="shared" si="25"/>
        <v>1726</v>
      </c>
      <c r="D1730" s="7"/>
    </row>
    <row r="1731" spans="1:4" x14ac:dyDescent="0.2">
      <c r="A1731" s="3">
        <v>1727</v>
      </c>
      <c r="C1731" s="5">
        <f t="shared" si="25"/>
        <v>1727</v>
      </c>
      <c r="D1731" s="6"/>
    </row>
    <row r="1732" spans="1:4" x14ac:dyDescent="0.2">
      <c r="A1732" s="3">
        <v>1728</v>
      </c>
      <c r="C1732" s="5">
        <f t="shared" si="25"/>
        <v>1728</v>
      </c>
      <c r="D1732" s="6"/>
    </row>
    <row r="1733" spans="1:4" x14ac:dyDescent="0.2">
      <c r="A1733" s="3">
        <v>1729</v>
      </c>
      <c r="C1733" s="5">
        <f t="shared" si="25"/>
        <v>1729</v>
      </c>
      <c r="D1733" s="6"/>
    </row>
    <row r="1734" spans="1:4" x14ac:dyDescent="0.2">
      <c r="A1734" s="3">
        <v>1730</v>
      </c>
      <c r="C1734" s="5">
        <f t="shared" si="25"/>
        <v>1730</v>
      </c>
      <c r="D1734" s="6"/>
    </row>
    <row r="1735" spans="1:4" x14ac:dyDescent="0.2">
      <c r="A1735" s="3">
        <v>1731</v>
      </c>
      <c r="C1735" s="5">
        <f t="shared" ref="C1735:C1798" si="26">A1735-B1735</f>
        <v>1731</v>
      </c>
      <c r="D1735" s="6"/>
    </row>
    <row r="1736" spans="1:4" x14ac:dyDescent="0.2">
      <c r="A1736" s="3">
        <v>1732</v>
      </c>
      <c r="C1736" s="5">
        <f t="shared" si="26"/>
        <v>1732</v>
      </c>
      <c r="D1736" s="6"/>
    </row>
    <row r="1737" spans="1:4" x14ac:dyDescent="0.2">
      <c r="A1737" s="3">
        <v>1733</v>
      </c>
      <c r="C1737" s="5">
        <f t="shared" si="26"/>
        <v>1733</v>
      </c>
      <c r="D1737" s="6"/>
    </row>
    <row r="1738" spans="1:4" x14ac:dyDescent="0.2">
      <c r="A1738" s="3">
        <v>1734</v>
      </c>
      <c r="C1738" s="5">
        <f t="shared" si="26"/>
        <v>1734</v>
      </c>
      <c r="D1738" s="6"/>
    </row>
    <row r="1739" spans="1:4" x14ac:dyDescent="0.2">
      <c r="A1739" s="3">
        <v>1735</v>
      </c>
      <c r="C1739" s="5">
        <f t="shared" si="26"/>
        <v>1735</v>
      </c>
      <c r="D1739" s="6"/>
    </row>
    <row r="1740" spans="1:4" x14ac:dyDescent="0.2">
      <c r="A1740" s="3">
        <v>1736</v>
      </c>
      <c r="C1740" s="5">
        <f t="shared" si="26"/>
        <v>1736</v>
      </c>
      <c r="D1740" s="6"/>
    </row>
    <row r="1741" spans="1:4" x14ac:dyDescent="0.2">
      <c r="A1741" s="3">
        <v>1737</v>
      </c>
      <c r="C1741" s="5">
        <f t="shared" si="26"/>
        <v>1737</v>
      </c>
      <c r="D1741" s="6"/>
    </row>
    <row r="1742" spans="1:4" x14ac:dyDescent="0.2">
      <c r="A1742" s="3">
        <v>1738</v>
      </c>
      <c r="C1742" s="5">
        <f t="shared" si="26"/>
        <v>1738</v>
      </c>
      <c r="D1742" s="6"/>
    </row>
    <row r="1743" spans="1:4" x14ac:dyDescent="0.2">
      <c r="A1743" s="3">
        <v>1739</v>
      </c>
      <c r="C1743" s="5">
        <f t="shared" si="26"/>
        <v>1739</v>
      </c>
      <c r="D1743" s="6"/>
    </row>
    <row r="1744" spans="1:4" x14ac:dyDescent="0.2">
      <c r="A1744" s="3">
        <v>1740</v>
      </c>
      <c r="C1744" s="5">
        <f t="shared" si="26"/>
        <v>1740</v>
      </c>
      <c r="D1744" s="6"/>
    </row>
    <row r="1745" spans="1:4" x14ac:dyDescent="0.2">
      <c r="A1745" s="3">
        <v>1741</v>
      </c>
      <c r="C1745" s="5">
        <f t="shared" si="26"/>
        <v>1741</v>
      </c>
      <c r="D1745" s="6"/>
    </row>
    <row r="1746" spans="1:4" x14ac:dyDescent="0.2">
      <c r="A1746" s="3">
        <v>1742</v>
      </c>
      <c r="C1746" s="5">
        <f t="shared" si="26"/>
        <v>1742</v>
      </c>
      <c r="D1746" s="7"/>
    </row>
    <row r="1747" spans="1:4" x14ac:dyDescent="0.2">
      <c r="A1747" s="3">
        <v>1743</v>
      </c>
      <c r="C1747" s="5">
        <f t="shared" si="26"/>
        <v>1743</v>
      </c>
      <c r="D1747" s="6"/>
    </row>
    <row r="1748" spans="1:4" x14ac:dyDescent="0.2">
      <c r="A1748" s="3">
        <v>1744</v>
      </c>
      <c r="C1748" s="5">
        <f t="shared" si="26"/>
        <v>1744</v>
      </c>
      <c r="D1748" s="6"/>
    </row>
    <row r="1749" spans="1:4" x14ac:dyDescent="0.2">
      <c r="A1749" s="3">
        <v>1745</v>
      </c>
      <c r="C1749" s="5">
        <f t="shared" si="26"/>
        <v>1745</v>
      </c>
      <c r="D1749" s="6"/>
    </row>
    <row r="1750" spans="1:4" x14ac:dyDescent="0.2">
      <c r="A1750" s="3">
        <v>1746</v>
      </c>
      <c r="C1750" s="5">
        <f t="shared" si="26"/>
        <v>1746</v>
      </c>
      <c r="D1750" s="6"/>
    </row>
    <row r="1751" spans="1:4" x14ac:dyDescent="0.2">
      <c r="A1751" s="3">
        <v>1747</v>
      </c>
      <c r="C1751" s="5">
        <f t="shared" si="26"/>
        <v>1747</v>
      </c>
      <c r="D1751" s="6"/>
    </row>
    <row r="1752" spans="1:4" x14ac:dyDescent="0.2">
      <c r="A1752" s="3">
        <v>1748</v>
      </c>
      <c r="C1752" s="5">
        <f t="shared" si="26"/>
        <v>1748</v>
      </c>
      <c r="D1752" s="6"/>
    </row>
    <row r="1753" spans="1:4" x14ac:dyDescent="0.2">
      <c r="A1753" s="3">
        <v>1749</v>
      </c>
      <c r="C1753" s="5">
        <f t="shared" si="26"/>
        <v>1749</v>
      </c>
      <c r="D1753" s="6"/>
    </row>
    <row r="1754" spans="1:4" x14ac:dyDescent="0.2">
      <c r="A1754" s="3">
        <v>1750</v>
      </c>
      <c r="C1754" s="5">
        <f t="shared" si="26"/>
        <v>1750</v>
      </c>
      <c r="D1754" s="6"/>
    </row>
    <row r="1755" spans="1:4" x14ac:dyDescent="0.2">
      <c r="A1755" s="3">
        <v>1751</v>
      </c>
      <c r="C1755" s="5">
        <f t="shared" si="26"/>
        <v>1751</v>
      </c>
      <c r="D1755" s="6"/>
    </row>
    <row r="1756" spans="1:4" x14ac:dyDescent="0.2">
      <c r="A1756" s="3">
        <v>1752</v>
      </c>
      <c r="C1756" s="5">
        <f t="shared" si="26"/>
        <v>1752</v>
      </c>
      <c r="D1756" s="6"/>
    </row>
    <row r="1757" spans="1:4" x14ac:dyDescent="0.2">
      <c r="A1757" s="3">
        <v>1753</v>
      </c>
      <c r="C1757" s="5">
        <f t="shared" si="26"/>
        <v>1753</v>
      </c>
      <c r="D1757" s="6"/>
    </row>
    <row r="1758" spans="1:4" x14ac:dyDescent="0.2">
      <c r="A1758" s="3">
        <v>1754</v>
      </c>
      <c r="C1758" s="5">
        <f t="shared" si="26"/>
        <v>1754</v>
      </c>
      <c r="D1758" s="6"/>
    </row>
    <row r="1759" spans="1:4" x14ac:dyDescent="0.2">
      <c r="A1759" s="3">
        <v>1755</v>
      </c>
      <c r="C1759" s="5">
        <f t="shared" si="26"/>
        <v>1755</v>
      </c>
      <c r="D1759" s="6"/>
    </row>
    <row r="1760" spans="1:4" x14ac:dyDescent="0.2">
      <c r="A1760" s="3">
        <v>1756</v>
      </c>
      <c r="C1760" s="5">
        <f t="shared" si="26"/>
        <v>1756</v>
      </c>
      <c r="D1760" s="6"/>
    </row>
    <row r="1761" spans="1:4" x14ac:dyDescent="0.2">
      <c r="A1761" s="3">
        <v>1757</v>
      </c>
      <c r="C1761" s="5">
        <f t="shared" si="26"/>
        <v>1757</v>
      </c>
      <c r="D1761" s="6"/>
    </row>
    <row r="1762" spans="1:4" x14ac:dyDescent="0.2">
      <c r="A1762" s="3">
        <v>1758</v>
      </c>
      <c r="C1762" s="5">
        <f t="shared" si="26"/>
        <v>1758</v>
      </c>
      <c r="D1762" s="7"/>
    </row>
    <row r="1763" spans="1:4" x14ac:dyDescent="0.2">
      <c r="A1763" s="3">
        <v>1759</v>
      </c>
      <c r="C1763" s="5">
        <f t="shared" si="26"/>
        <v>1759</v>
      </c>
      <c r="D1763" s="6"/>
    </row>
    <row r="1764" spans="1:4" x14ac:dyDescent="0.2">
      <c r="A1764" s="3">
        <v>1760</v>
      </c>
      <c r="C1764" s="5">
        <f t="shared" si="26"/>
        <v>1760</v>
      </c>
      <c r="D1764" s="6"/>
    </row>
    <row r="1765" spans="1:4" x14ac:dyDescent="0.2">
      <c r="A1765" s="3">
        <v>1761</v>
      </c>
      <c r="C1765" s="5">
        <f t="shared" si="26"/>
        <v>1761</v>
      </c>
      <c r="D1765" s="6"/>
    </row>
    <row r="1766" spans="1:4" x14ac:dyDescent="0.2">
      <c r="A1766" s="3">
        <v>1762</v>
      </c>
      <c r="C1766" s="5">
        <f t="shared" si="26"/>
        <v>1762</v>
      </c>
      <c r="D1766" s="6"/>
    </row>
    <row r="1767" spans="1:4" x14ac:dyDescent="0.2">
      <c r="A1767" s="3">
        <v>1763</v>
      </c>
      <c r="C1767" s="5">
        <f t="shared" si="26"/>
        <v>1763</v>
      </c>
      <c r="D1767" s="7"/>
    </row>
    <row r="1768" spans="1:4" x14ac:dyDescent="0.2">
      <c r="A1768" s="3">
        <v>1764</v>
      </c>
      <c r="C1768" s="5">
        <f t="shared" si="26"/>
        <v>1764</v>
      </c>
      <c r="D1768" s="6"/>
    </row>
    <row r="1769" spans="1:4" x14ac:dyDescent="0.2">
      <c r="A1769" s="3">
        <v>1765</v>
      </c>
      <c r="C1769" s="5">
        <f t="shared" si="26"/>
        <v>1765</v>
      </c>
      <c r="D1769" s="6"/>
    </row>
    <row r="1770" spans="1:4" x14ac:dyDescent="0.2">
      <c r="A1770" s="3">
        <v>1766</v>
      </c>
      <c r="C1770" s="5">
        <f t="shared" si="26"/>
        <v>1766</v>
      </c>
      <c r="D1770" s="6"/>
    </row>
    <row r="1771" spans="1:4" x14ac:dyDescent="0.2">
      <c r="A1771" s="3">
        <v>1767</v>
      </c>
      <c r="C1771" s="5">
        <f t="shared" si="26"/>
        <v>1767</v>
      </c>
      <c r="D1771" s="6"/>
    </row>
    <row r="1772" spans="1:4" x14ac:dyDescent="0.2">
      <c r="A1772" s="3">
        <v>1768</v>
      </c>
      <c r="C1772" s="5">
        <f t="shared" si="26"/>
        <v>1768</v>
      </c>
      <c r="D1772" s="6"/>
    </row>
    <row r="1773" spans="1:4" x14ac:dyDescent="0.2">
      <c r="A1773" s="3">
        <v>1769</v>
      </c>
      <c r="C1773" s="5">
        <f t="shared" si="26"/>
        <v>1769</v>
      </c>
      <c r="D1773" s="6"/>
    </row>
    <row r="1774" spans="1:4" x14ac:dyDescent="0.2">
      <c r="A1774" s="3">
        <v>1770</v>
      </c>
      <c r="C1774" s="5">
        <f t="shared" si="26"/>
        <v>1770</v>
      </c>
      <c r="D1774" s="6"/>
    </row>
    <row r="1775" spans="1:4" x14ac:dyDescent="0.2">
      <c r="A1775" s="3">
        <v>1771</v>
      </c>
      <c r="C1775" s="5">
        <f t="shared" si="26"/>
        <v>1771</v>
      </c>
      <c r="D1775" s="6"/>
    </row>
    <row r="1776" spans="1:4" x14ac:dyDescent="0.2">
      <c r="A1776" s="3">
        <v>1772</v>
      </c>
      <c r="C1776" s="5">
        <f t="shared" si="26"/>
        <v>1772</v>
      </c>
      <c r="D1776" s="6"/>
    </row>
    <row r="1777" spans="1:4" x14ac:dyDescent="0.2">
      <c r="A1777" s="3">
        <v>1773</v>
      </c>
      <c r="C1777" s="5">
        <f t="shared" si="26"/>
        <v>1773</v>
      </c>
      <c r="D1777" s="6"/>
    </row>
    <row r="1778" spans="1:4" x14ac:dyDescent="0.2">
      <c r="A1778" s="3">
        <v>1774</v>
      </c>
      <c r="C1778" s="5">
        <f t="shared" si="26"/>
        <v>1774</v>
      </c>
      <c r="D1778" s="6"/>
    </row>
    <row r="1779" spans="1:4" x14ac:dyDescent="0.2">
      <c r="A1779" s="3">
        <v>1775</v>
      </c>
      <c r="C1779" s="5">
        <f t="shared" si="26"/>
        <v>1775</v>
      </c>
      <c r="D1779" s="6"/>
    </row>
    <row r="1780" spans="1:4" x14ac:dyDescent="0.2">
      <c r="A1780" s="3">
        <v>1776</v>
      </c>
      <c r="C1780" s="5">
        <f t="shared" si="26"/>
        <v>1776</v>
      </c>
      <c r="D1780" s="6"/>
    </row>
    <row r="1781" spans="1:4" x14ac:dyDescent="0.2">
      <c r="A1781" s="3">
        <v>1777</v>
      </c>
      <c r="C1781" s="5">
        <f t="shared" si="26"/>
        <v>1777</v>
      </c>
      <c r="D1781" s="6"/>
    </row>
    <row r="1782" spans="1:4" x14ac:dyDescent="0.2">
      <c r="A1782" s="3">
        <v>1778</v>
      </c>
      <c r="C1782" s="5">
        <f t="shared" si="26"/>
        <v>1778</v>
      </c>
      <c r="D1782" s="6"/>
    </row>
    <row r="1783" spans="1:4" x14ac:dyDescent="0.2">
      <c r="A1783" s="3">
        <v>1779</v>
      </c>
      <c r="C1783" s="5">
        <f t="shared" si="26"/>
        <v>1779</v>
      </c>
      <c r="D1783" s="6"/>
    </row>
    <row r="1784" spans="1:4" x14ac:dyDescent="0.2">
      <c r="A1784" s="3">
        <v>1780</v>
      </c>
      <c r="C1784" s="5">
        <f t="shared" si="26"/>
        <v>1780</v>
      </c>
      <c r="D1784" s="6"/>
    </row>
    <row r="1785" spans="1:4" x14ac:dyDescent="0.2">
      <c r="A1785" s="3">
        <v>1781</v>
      </c>
      <c r="C1785" s="5">
        <f t="shared" si="26"/>
        <v>1781</v>
      </c>
      <c r="D1785" s="6"/>
    </row>
    <row r="1786" spans="1:4" x14ac:dyDescent="0.2">
      <c r="A1786" s="3">
        <v>1782</v>
      </c>
      <c r="C1786" s="5">
        <f t="shared" si="26"/>
        <v>1782</v>
      </c>
      <c r="D1786" s="6"/>
    </row>
    <row r="1787" spans="1:4" x14ac:dyDescent="0.2">
      <c r="A1787" s="3">
        <v>1783</v>
      </c>
      <c r="C1787" s="5">
        <f t="shared" si="26"/>
        <v>1783</v>
      </c>
      <c r="D1787" s="6"/>
    </row>
    <row r="1788" spans="1:4" x14ac:dyDescent="0.2">
      <c r="A1788" s="3">
        <v>1784</v>
      </c>
      <c r="C1788" s="5">
        <f t="shared" si="26"/>
        <v>1784</v>
      </c>
      <c r="D1788" s="6"/>
    </row>
    <row r="1789" spans="1:4" x14ac:dyDescent="0.2">
      <c r="A1789" s="3">
        <v>1785</v>
      </c>
      <c r="C1789" s="5">
        <f t="shared" si="26"/>
        <v>1785</v>
      </c>
      <c r="D1789" s="6"/>
    </row>
    <row r="1790" spans="1:4" x14ac:dyDescent="0.2">
      <c r="A1790" s="3">
        <v>1786</v>
      </c>
      <c r="C1790" s="5">
        <f t="shared" si="26"/>
        <v>1786</v>
      </c>
      <c r="D1790" s="6"/>
    </row>
    <row r="1791" spans="1:4" x14ac:dyDescent="0.2">
      <c r="A1791" s="3">
        <v>1787</v>
      </c>
      <c r="C1791" s="5">
        <f t="shared" si="26"/>
        <v>1787</v>
      </c>
      <c r="D1791" s="6"/>
    </row>
    <row r="1792" spans="1:4" x14ac:dyDescent="0.2">
      <c r="A1792" s="3">
        <v>1788</v>
      </c>
      <c r="C1792" s="5">
        <f t="shared" si="26"/>
        <v>1788</v>
      </c>
      <c r="D1792" s="6"/>
    </row>
    <row r="1793" spans="1:4" x14ac:dyDescent="0.2">
      <c r="A1793" s="3">
        <v>1789</v>
      </c>
      <c r="C1793" s="5">
        <f t="shared" si="26"/>
        <v>1789</v>
      </c>
      <c r="D1793" s="6"/>
    </row>
    <row r="1794" spans="1:4" x14ac:dyDescent="0.2">
      <c r="A1794" s="3">
        <v>1790</v>
      </c>
      <c r="C1794" s="5">
        <f t="shared" si="26"/>
        <v>1790</v>
      </c>
      <c r="D1794" s="6"/>
    </row>
    <row r="1795" spans="1:4" x14ac:dyDescent="0.2">
      <c r="A1795" s="3">
        <v>1791</v>
      </c>
      <c r="C1795" s="5">
        <f t="shared" si="26"/>
        <v>1791</v>
      </c>
      <c r="D1795" s="6"/>
    </row>
    <row r="1796" spans="1:4" x14ac:dyDescent="0.2">
      <c r="A1796" s="3">
        <v>1792</v>
      </c>
      <c r="C1796" s="5">
        <f t="shared" si="26"/>
        <v>1792</v>
      </c>
      <c r="D1796" s="6"/>
    </row>
    <row r="1797" spans="1:4" x14ac:dyDescent="0.2">
      <c r="A1797" s="3">
        <v>1793</v>
      </c>
      <c r="C1797" s="5">
        <f t="shared" si="26"/>
        <v>1793</v>
      </c>
      <c r="D1797" s="6"/>
    </row>
    <row r="1798" spans="1:4" x14ac:dyDescent="0.2">
      <c r="A1798" s="3">
        <v>1794</v>
      </c>
      <c r="C1798" s="5">
        <f t="shared" si="26"/>
        <v>1794</v>
      </c>
      <c r="D1798" s="6"/>
    </row>
    <row r="1799" spans="1:4" x14ac:dyDescent="0.2">
      <c r="A1799" s="3">
        <v>1795</v>
      </c>
      <c r="C1799" s="5">
        <f t="shared" ref="C1799:C1862" si="27">A1799-B1799</f>
        <v>1795</v>
      </c>
      <c r="D1799" s="6"/>
    </row>
    <row r="1800" spans="1:4" x14ac:dyDescent="0.2">
      <c r="A1800" s="3">
        <v>1796</v>
      </c>
      <c r="C1800" s="5">
        <f t="shared" si="27"/>
        <v>1796</v>
      </c>
      <c r="D1800" s="6"/>
    </row>
    <row r="1801" spans="1:4" x14ac:dyDescent="0.2">
      <c r="A1801" s="3">
        <v>1797</v>
      </c>
      <c r="C1801" s="5">
        <f t="shared" si="27"/>
        <v>1797</v>
      </c>
      <c r="D1801" s="6"/>
    </row>
    <row r="1802" spans="1:4" x14ac:dyDescent="0.2">
      <c r="A1802" s="3">
        <v>1798</v>
      </c>
      <c r="C1802" s="5">
        <f t="shared" si="27"/>
        <v>1798</v>
      </c>
      <c r="D1802" s="6"/>
    </row>
    <row r="1803" spans="1:4" x14ac:dyDescent="0.2">
      <c r="A1803" s="3">
        <v>1799</v>
      </c>
      <c r="C1803" s="5">
        <f t="shared" si="27"/>
        <v>1799</v>
      </c>
      <c r="D1803" s="6"/>
    </row>
    <row r="1804" spans="1:4" x14ac:dyDescent="0.2">
      <c r="A1804" s="3">
        <v>1800</v>
      </c>
      <c r="C1804" s="5">
        <f t="shared" si="27"/>
        <v>1800</v>
      </c>
      <c r="D1804" s="6"/>
    </row>
    <row r="1805" spans="1:4" x14ac:dyDescent="0.2">
      <c r="A1805" s="3">
        <v>1801</v>
      </c>
      <c r="C1805" s="5">
        <f t="shared" si="27"/>
        <v>1801</v>
      </c>
      <c r="D1805" s="6"/>
    </row>
    <row r="1806" spans="1:4" x14ac:dyDescent="0.2">
      <c r="A1806" s="3">
        <v>1802</v>
      </c>
      <c r="C1806" s="5">
        <f t="shared" si="27"/>
        <v>1802</v>
      </c>
      <c r="D1806" s="6"/>
    </row>
    <row r="1807" spans="1:4" x14ac:dyDescent="0.2">
      <c r="A1807" s="3">
        <v>1803</v>
      </c>
      <c r="C1807" s="5">
        <f t="shared" si="27"/>
        <v>1803</v>
      </c>
      <c r="D1807" s="6"/>
    </row>
    <row r="1808" spans="1:4" x14ac:dyDescent="0.2">
      <c r="A1808" s="3">
        <v>1804</v>
      </c>
      <c r="C1808" s="5">
        <f t="shared" si="27"/>
        <v>1804</v>
      </c>
      <c r="D1808" s="6"/>
    </row>
    <row r="1809" spans="1:4" x14ac:dyDescent="0.2">
      <c r="A1809" s="3">
        <v>1805</v>
      </c>
      <c r="C1809" s="5">
        <f t="shared" si="27"/>
        <v>1805</v>
      </c>
      <c r="D1809" s="6"/>
    </row>
    <row r="1810" spans="1:4" x14ac:dyDescent="0.2">
      <c r="A1810" s="3">
        <v>1806</v>
      </c>
      <c r="C1810" s="5">
        <f t="shared" si="27"/>
        <v>1806</v>
      </c>
      <c r="D1810" s="6"/>
    </row>
    <row r="1811" spans="1:4" x14ac:dyDescent="0.2">
      <c r="A1811" s="3">
        <v>1807</v>
      </c>
      <c r="C1811" s="5">
        <f t="shared" si="27"/>
        <v>1807</v>
      </c>
      <c r="D1811" s="6"/>
    </row>
    <row r="1812" spans="1:4" x14ac:dyDescent="0.2">
      <c r="A1812" s="3">
        <v>1808</v>
      </c>
      <c r="C1812" s="5">
        <f t="shared" si="27"/>
        <v>1808</v>
      </c>
      <c r="D1812" s="6"/>
    </row>
    <row r="1813" spans="1:4" x14ac:dyDescent="0.2">
      <c r="A1813" s="3">
        <v>1809</v>
      </c>
      <c r="C1813" s="5">
        <f t="shared" si="27"/>
        <v>1809</v>
      </c>
      <c r="D1813" s="6"/>
    </row>
    <row r="1814" spans="1:4" x14ac:dyDescent="0.2">
      <c r="A1814" s="3">
        <v>1810</v>
      </c>
      <c r="C1814" s="5">
        <f t="shared" si="27"/>
        <v>1810</v>
      </c>
      <c r="D1814" s="6"/>
    </row>
    <row r="1815" spans="1:4" x14ac:dyDescent="0.2">
      <c r="A1815" s="3">
        <v>1811</v>
      </c>
      <c r="C1815" s="5">
        <f t="shared" si="27"/>
        <v>1811</v>
      </c>
      <c r="D1815" s="6"/>
    </row>
    <row r="1816" spans="1:4" x14ac:dyDescent="0.2">
      <c r="A1816" s="3">
        <v>1812</v>
      </c>
      <c r="C1816" s="5">
        <f t="shared" si="27"/>
        <v>1812</v>
      </c>
      <c r="D1816" s="6"/>
    </row>
    <row r="1817" spans="1:4" x14ac:dyDescent="0.2">
      <c r="A1817" s="3">
        <v>1813</v>
      </c>
      <c r="C1817" s="5">
        <f t="shared" si="27"/>
        <v>1813</v>
      </c>
      <c r="D1817" s="6"/>
    </row>
    <row r="1818" spans="1:4" x14ac:dyDescent="0.2">
      <c r="A1818" s="3">
        <v>1814</v>
      </c>
      <c r="C1818" s="5">
        <f t="shared" si="27"/>
        <v>1814</v>
      </c>
      <c r="D1818" s="6"/>
    </row>
    <row r="1819" spans="1:4" x14ac:dyDescent="0.2">
      <c r="A1819" s="3">
        <v>1815</v>
      </c>
      <c r="C1819" s="5">
        <f t="shared" si="27"/>
        <v>1815</v>
      </c>
      <c r="D1819" s="6"/>
    </row>
    <row r="1820" spans="1:4" x14ac:dyDescent="0.2">
      <c r="A1820" s="3">
        <v>1816</v>
      </c>
      <c r="C1820" s="5">
        <f t="shared" si="27"/>
        <v>1816</v>
      </c>
      <c r="D1820" s="6"/>
    </row>
    <row r="1821" spans="1:4" x14ac:dyDescent="0.2">
      <c r="A1821" s="3">
        <v>1817</v>
      </c>
      <c r="C1821" s="5">
        <f t="shared" si="27"/>
        <v>1817</v>
      </c>
      <c r="D1821" s="6"/>
    </row>
    <row r="1822" spans="1:4" x14ac:dyDescent="0.2">
      <c r="A1822" s="3">
        <v>1818</v>
      </c>
      <c r="C1822" s="5">
        <f t="shared" si="27"/>
        <v>1818</v>
      </c>
      <c r="D1822" s="6"/>
    </row>
    <row r="1823" spans="1:4" x14ac:dyDescent="0.2">
      <c r="A1823" s="3">
        <v>1819</v>
      </c>
      <c r="C1823" s="5">
        <f t="shared" si="27"/>
        <v>1819</v>
      </c>
      <c r="D1823" s="6"/>
    </row>
    <row r="1824" spans="1:4" x14ac:dyDescent="0.2">
      <c r="A1824" s="3">
        <v>1820</v>
      </c>
      <c r="C1824" s="5">
        <f t="shared" si="27"/>
        <v>1820</v>
      </c>
      <c r="D1824" s="7"/>
    </row>
    <row r="1825" spans="1:4" x14ac:dyDescent="0.2">
      <c r="A1825" s="3">
        <v>1821</v>
      </c>
      <c r="C1825" s="5">
        <f t="shared" si="27"/>
        <v>1821</v>
      </c>
      <c r="D1825" s="7"/>
    </row>
    <row r="1826" spans="1:4" x14ac:dyDescent="0.2">
      <c r="A1826" s="3">
        <v>1822</v>
      </c>
      <c r="C1826" s="5">
        <f t="shared" si="27"/>
        <v>1822</v>
      </c>
      <c r="D1826" s="7"/>
    </row>
    <row r="1827" spans="1:4" x14ac:dyDescent="0.2">
      <c r="A1827" s="3">
        <v>1823</v>
      </c>
      <c r="C1827" s="5">
        <f t="shared" si="27"/>
        <v>1823</v>
      </c>
      <c r="D1827" s="7"/>
    </row>
    <row r="1828" spans="1:4" x14ac:dyDescent="0.2">
      <c r="A1828" s="3">
        <v>1824</v>
      </c>
      <c r="C1828" s="5">
        <f t="shared" si="27"/>
        <v>1824</v>
      </c>
      <c r="D1828" s="7"/>
    </row>
    <row r="1829" spans="1:4" x14ac:dyDescent="0.2">
      <c r="A1829" s="3">
        <v>1825</v>
      </c>
      <c r="C1829" s="5">
        <f t="shared" si="27"/>
        <v>1825</v>
      </c>
      <c r="D1829" s="7"/>
    </row>
    <row r="1830" spans="1:4" x14ac:dyDescent="0.2">
      <c r="A1830" s="3">
        <v>1826</v>
      </c>
      <c r="C1830" s="5">
        <f t="shared" si="27"/>
        <v>1826</v>
      </c>
      <c r="D1830" s="7"/>
    </row>
    <row r="1831" spans="1:4" x14ac:dyDescent="0.2">
      <c r="A1831" s="3">
        <v>1827</v>
      </c>
      <c r="C1831" s="5">
        <f t="shared" si="27"/>
        <v>1827</v>
      </c>
      <c r="D1831" s="7"/>
    </row>
    <row r="1832" spans="1:4" x14ac:dyDescent="0.2">
      <c r="A1832" s="3">
        <v>1828</v>
      </c>
      <c r="C1832" s="5">
        <f t="shared" si="27"/>
        <v>1828</v>
      </c>
      <c r="D1832" s="7"/>
    </row>
    <row r="1833" spans="1:4" x14ac:dyDescent="0.2">
      <c r="A1833" s="3">
        <v>1829</v>
      </c>
      <c r="C1833" s="5">
        <f t="shared" si="27"/>
        <v>1829</v>
      </c>
      <c r="D1833" s="7"/>
    </row>
    <row r="1834" spans="1:4" x14ac:dyDescent="0.2">
      <c r="A1834" s="3">
        <v>1830</v>
      </c>
      <c r="C1834" s="5">
        <f t="shared" si="27"/>
        <v>1830</v>
      </c>
      <c r="D1834" s="7"/>
    </row>
    <row r="1835" spans="1:4" x14ac:dyDescent="0.2">
      <c r="A1835" s="3">
        <v>1831</v>
      </c>
      <c r="C1835" s="5">
        <f t="shared" si="27"/>
        <v>1831</v>
      </c>
      <c r="D1835" s="7"/>
    </row>
    <row r="1836" spans="1:4" x14ac:dyDescent="0.2">
      <c r="A1836" s="3">
        <v>1832</v>
      </c>
      <c r="C1836" s="5">
        <f t="shared" si="27"/>
        <v>1832</v>
      </c>
      <c r="D1836" s="7"/>
    </row>
    <row r="1837" spans="1:4" x14ac:dyDescent="0.2">
      <c r="A1837" s="3">
        <v>1833</v>
      </c>
      <c r="C1837" s="5">
        <f t="shared" si="27"/>
        <v>1833</v>
      </c>
      <c r="D1837" s="7"/>
    </row>
    <row r="1838" spans="1:4" x14ac:dyDescent="0.2">
      <c r="A1838" s="3">
        <v>1834</v>
      </c>
      <c r="C1838" s="5">
        <f t="shared" si="27"/>
        <v>1834</v>
      </c>
      <c r="D1838" s="7"/>
    </row>
    <row r="1839" spans="1:4" x14ac:dyDescent="0.2">
      <c r="A1839" s="3">
        <v>1835</v>
      </c>
      <c r="C1839" s="5">
        <f t="shared" si="27"/>
        <v>1835</v>
      </c>
      <c r="D1839" s="7"/>
    </row>
    <row r="1840" spans="1:4" x14ac:dyDescent="0.2">
      <c r="A1840" s="3">
        <v>1836</v>
      </c>
      <c r="C1840" s="5">
        <f t="shared" si="27"/>
        <v>1836</v>
      </c>
      <c r="D1840" s="7"/>
    </row>
    <row r="1841" spans="1:4" x14ac:dyDescent="0.2">
      <c r="A1841" s="3">
        <v>1837</v>
      </c>
      <c r="C1841" s="5">
        <f t="shared" si="27"/>
        <v>1837</v>
      </c>
      <c r="D1841" s="7"/>
    </row>
    <row r="1842" spans="1:4" x14ac:dyDescent="0.2">
      <c r="A1842" s="3">
        <v>1838</v>
      </c>
      <c r="C1842" s="5">
        <f t="shared" si="27"/>
        <v>1838</v>
      </c>
      <c r="D1842" s="7"/>
    </row>
    <row r="1843" spans="1:4" x14ac:dyDescent="0.2">
      <c r="A1843" s="3">
        <v>1839</v>
      </c>
      <c r="C1843" s="5">
        <f t="shared" si="27"/>
        <v>1839</v>
      </c>
      <c r="D1843" s="7"/>
    </row>
    <row r="1844" spans="1:4" x14ac:dyDescent="0.2">
      <c r="A1844" s="3">
        <v>1840</v>
      </c>
      <c r="C1844" s="5">
        <f t="shared" si="27"/>
        <v>1840</v>
      </c>
      <c r="D1844" s="7"/>
    </row>
    <row r="1845" spans="1:4" x14ac:dyDescent="0.2">
      <c r="A1845" s="3">
        <v>1841</v>
      </c>
      <c r="C1845" s="5">
        <f t="shared" si="27"/>
        <v>1841</v>
      </c>
      <c r="D1845" s="7"/>
    </row>
    <row r="1846" spans="1:4" x14ac:dyDescent="0.2">
      <c r="A1846" s="3">
        <v>1842</v>
      </c>
      <c r="C1846" s="5">
        <f t="shared" si="27"/>
        <v>1842</v>
      </c>
      <c r="D1846" s="7"/>
    </row>
    <row r="1847" spans="1:4" x14ac:dyDescent="0.2">
      <c r="A1847" s="3">
        <v>1843</v>
      </c>
      <c r="C1847" s="5">
        <f t="shared" si="27"/>
        <v>1843</v>
      </c>
      <c r="D1847" s="7"/>
    </row>
    <row r="1848" spans="1:4" x14ac:dyDescent="0.2">
      <c r="A1848" s="3">
        <v>1844</v>
      </c>
      <c r="C1848" s="5">
        <f t="shared" si="27"/>
        <v>1844</v>
      </c>
      <c r="D1848" s="7"/>
    </row>
    <row r="1849" spans="1:4" x14ac:dyDescent="0.2">
      <c r="A1849" s="3">
        <v>1845</v>
      </c>
      <c r="C1849" s="5">
        <f t="shared" si="27"/>
        <v>1845</v>
      </c>
      <c r="D1849" s="7"/>
    </row>
    <row r="1850" spans="1:4" x14ac:dyDescent="0.2">
      <c r="A1850" s="3">
        <v>1846</v>
      </c>
      <c r="C1850" s="5">
        <f t="shared" si="27"/>
        <v>1846</v>
      </c>
      <c r="D1850" s="7"/>
    </row>
    <row r="1851" spans="1:4" x14ac:dyDescent="0.2">
      <c r="A1851" s="3">
        <v>1847</v>
      </c>
      <c r="C1851" s="5">
        <f t="shared" si="27"/>
        <v>1847</v>
      </c>
      <c r="D1851" s="7"/>
    </row>
    <row r="1852" spans="1:4" x14ac:dyDescent="0.2">
      <c r="A1852" s="3">
        <v>1848</v>
      </c>
      <c r="C1852" s="5">
        <f t="shared" si="27"/>
        <v>1848</v>
      </c>
      <c r="D1852" s="7"/>
    </row>
    <row r="1853" spans="1:4" x14ac:dyDescent="0.2">
      <c r="A1853" s="3">
        <v>1849</v>
      </c>
      <c r="C1853" s="5">
        <f t="shared" si="27"/>
        <v>1849</v>
      </c>
      <c r="D1853" s="7"/>
    </row>
    <row r="1854" spans="1:4" x14ac:dyDescent="0.2">
      <c r="A1854" s="3">
        <v>1850</v>
      </c>
      <c r="C1854" s="5">
        <f t="shared" si="27"/>
        <v>1850</v>
      </c>
      <c r="D1854" s="7"/>
    </row>
    <row r="1855" spans="1:4" x14ac:dyDescent="0.2">
      <c r="A1855" s="3">
        <v>1851</v>
      </c>
      <c r="C1855" s="5">
        <f t="shared" si="27"/>
        <v>1851</v>
      </c>
      <c r="D1855" s="7"/>
    </row>
    <row r="1856" spans="1:4" x14ac:dyDescent="0.2">
      <c r="A1856" s="3">
        <v>1852</v>
      </c>
      <c r="C1856" s="5">
        <f t="shared" si="27"/>
        <v>1852</v>
      </c>
      <c r="D1856" s="7"/>
    </row>
    <row r="1857" spans="1:4" x14ac:dyDescent="0.2">
      <c r="A1857" s="3">
        <v>1853</v>
      </c>
      <c r="C1857" s="5">
        <f t="shared" si="27"/>
        <v>1853</v>
      </c>
      <c r="D1857" s="7"/>
    </row>
    <row r="1858" spans="1:4" x14ac:dyDescent="0.2">
      <c r="A1858" s="3">
        <v>1854</v>
      </c>
      <c r="C1858" s="5">
        <f t="shared" si="27"/>
        <v>1854</v>
      </c>
      <c r="D1858" s="7"/>
    </row>
    <row r="1859" spans="1:4" x14ac:dyDescent="0.2">
      <c r="A1859" s="3">
        <v>1855</v>
      </c>
      <c r="C1859" s="5">
        <f t="shared" si="27"/>
        <v>1855</v>
      </c>
      <c r="D1859" s="7"/>
    </row>
    <row r="1860" spans="1:4" x14ac:dyDescent="0.2">
      <c r="A1860" s="3">
        <v>1856</v>
      </c>
      <c r="C1860" s="5">
        <f t="shared" si="27"/>
        <v>1856</v>
      </c>
      <c r="D1860" s="7"/>
    </row>
    <row r="1861" spans="1:4" x14ac:dyDescent="0.2">
      <c r="A1861" s="3">
        <v>1857</v>
      </c>
      <c r="C1861" s="5">
        <f t="shared" si="27"/>
        <v>1857</v>
      </c>
      <c r="D1861" s="7"/>
    </row>
    <row r="1862" spans="1:4" x14ac:dyDescent="0.2">
      <c r="A1862" s="3">
        <v>1858</v>
      </c>
      <c r="C1862" s="5">
        <f t="shared" si="27"/>
        <v>1858</v>
      </c>
      <c r="D1862" s="7"/>
    </row>
    <row r="1863" spans="1:4" x14ac:dyDescent="0.2">
      <c r="A1863" s="3">
        <v>1859</v>
      </c>
      <c r="C1863" s="5">
        <f t="shared" ref="C1863:C1926" si="28">A1863-B1863</f>
        <v>1859</v>
      </c>
      <c r="D1863" s="7"/>
    </row>
    <row r="1864" spans="1:4" x14ac:dyDescent="0.2">
      <c r="A1864" s="3">
        <v>1860</v>
      </c>
      <c r="C1864" s="5">
        <f t="shared" si="28"/>
        <v>1860</v>
      </c>
      <c r="D1864" s="7"/>
    </row>
    <row r="1865" spans="1:4" x14ac:dyDescent="0.2">
      <c r="A1865" s="3">
        <v>1861</v>
      </c>
      <c r="C1865" s="5">
        <f t="shared" si="28"/>
        <v>1861</v>
      </c>
      <c r="D1865" s="7"/>
    </row>
    <row r="1866" spans="1:4" x14ac:dyDescent="0.2">
      <c r="A1866" s="3">
        <v>1862</v>
      </c>
      <c r="C1866" s="5">
        <f t="shared" si="28"/>
        <v>1862</v>
      </c>
      <c r="D1866" s="7"/>
    </row>
    <row r="1867" spans="1:4" x14ac:dyDescent="0.2">
      <c r="A1867" s="3">
        <v>1863</v>
      </c>
      <c r="C1867" s="5">
        <f t="shared" si="28"/>
        <v>1863</v>
      </c>
      <c r="D1867" s="7"/>
    </row>
    <row r="1868" spans="1:4" x14ac:dyDescent="0.2">
      <c r="A1868" s="3">
        <v>1864</v>
      </c>
      <c r="C1868" s="5">
        <f t="shared" si="28"/>
        <v>1864</v>
      </c>
      <c r="D1868" s="7"/>
    </row>
    <row r="1869" spans="1:4" x14ac:dyDescent="0.2">
      <c r="A1869" s="3">
        <v>1865</v>
      </c>
      <c r="C1869" s="5">
        <f t="shared" si="28"/>
        <v>1865</v>
      </c>
      <c r="D1869" s="7"/>
    </row>
    <row r="1870" spans="1:4" x14ac:dyDescent="0.2">
      <c r="A1870" s="3">
        <v>1866</v>
      </c>
      <c r="C1870" s="5">
        <f t="shared" si="28"/>
        <v>1866</v>
      </c>
      <c r="D1870" s="7"/>
    </row>
    <row r="1871" spans="1:4" x14ac:dyDescent="0.2">
      <c r="A1871" s="3">
        <v>1867</v>
      </c>
      <c r="C1871" s="5">
        <f t="shared" si="28"/>
        <v>1867</v>
      </c>
      <c r="D1871" s="7"/>
    </row>
    <row r="1872" spans="1:4" x14ac:dyDescent="0.2">
      <c r="A1872" s="3">
        <v>1868</v>
      </c>
      <c r="C1872" s="5">
        <f t="shared" si="28"/>
        <v>1868</v>
      </c>
      <c r="D1872" s="7"/>
    </row>
    <row r="1873" spans="1:4" x14ac:dyDescent="0.2">
      <c r="A1873" s="3">
        <v>1869</v>
      </c>
      <c r="C1873" s="5">
        <f t="shared" si="28"/>
        <v>1869</v>
      </c>
      <c r="D1873" s="7"/>
    </row>
    <row r="1874" spans="1:4" x14ac:dyDescent="0.2">
      <c r="A1874" s="3">
        <v>1870</v>
      </c>
      <c r="C1874" s="5">
        <f t="shared" si="28"/>
        <v>1870</v>
      </c>
      <c r="D1874" s="7"/>
    </row>
    <row r="1875" spans="1:4" x14ac:dyDescent="0.2">
      <c r="A1875" s="3">
        <v>1871</v>
      </c>
      <c r="C1875" s="5">
        <f t="shared" si="28"/>
        <v>1871</v>
      </c>
      <c r="D1875" s="7"/>
    </row>
    <row r="1876" spans="1:4" x14ac:dyDescent="0.2">
      <c r="A1876" s="3">
        <v>1872</v>
      </c>
      <c r="C1876" s="5">
        <f t="shared" si="28"/>
        <v>1872</v>
      </c>
      <c r="D1876" s="7"/>
    </row>
    <row r="1877" spans="1:4" x14ac:dyDescent="0.2">
      <c r="A1877" s="3">
        <v>1873</v>
      </c>
      <c r="C1877" s="5">
        <f t="shared" si="28"/>
        <v>1873</v>
      </c>
      <c r="D1877" s="7"/>
    </row>
    <row r="1878" spans="1:4" x14ac:dyDescent="0.2">
      <c r="A1878" s="3">
        <v>1874</v>
      </c>
      <c r="C1878" s="5">
        <f t="shared" si="28"/>
        <v>1874</v>
      </c>
      <c r="D1878" s="7"/>
    </row>
    <row r="1879" spans="1:4" x14ac:dyDescent="0.2">
      <c r="A1879" s="3">
        <v>1875</v>
      </c>
      <c r="C1879" s="5">
        <f t="shared" si="28"/>
        <v>1875</v>
      </c>
      <c r="D1879" s="7"/>
    </row>
    <row r="1880" spans="1:4" x14ac:dyDescent="0.2">
      <c r="A1880" s="3">
        <v>1876</v>
      </c>
      <c r="C1880" s="5">
        <f t="shared" si="28"/>
        <v>1876</v>
      </c>
      <c r="D1880" s="7"/>
    </row>
    <row r="1881" spans="1:4" x14ac:dyDescent="0.2">
      <c r="A1881" s="3">
        <v>1877</v>
      </c>
      <c r="C1881" s="5">
        <f t="shared" si="28"/>
        <v>1877</v>
      </c>
      <c r="D1881" s="7"/>
    </row>
    <row r="1882" spans="1:4" x14ac:dyDescent="0.2">
      <c r="A1882" s="3">
        <v>1878</v>
      </c>
      <c r="C1882" s="5">
        <f t="shared" si="28"/>
        <v>1878</v>
      </c>
      <c r="D1882" s="6"/>
    </row>
    <row r="1883" spans="1:4" x14ac:dyDescent="0.2">
      <c r="A1883" s="3">
        <v>1879</v>
      </c>
      <c r="C1883" s="5">
        <f t="shared" si="28"/>
        <v>1879</v>
      </c>
      <c r="D1883" s="6"/>
    </row>
    <row r="1884" spans="1:4" x14ac:dyDescent="0.2">
      <c r="A1884" s="3">
        <v>1880</v>
      </c>
      <c r="C1884" s="5">
        <f t="shared" si="28"/>
        <v>1880</v>
      </c>
      <c r="D1884" s="6"/>
    </row>
    <row r="1885" spans="1:4" x14ac:dyDescent="0.2">
      <c r="A1885" s="3">
        <v>1881</v>
      </c>
      <c r="C1885" s="5">
        <f t="shared" si="28"/>
        <v>1881</v>
      </c>
      <c r="D1885" s="7"/>
    </row>
    <row r="1886" spans="1:4" x14ac:dyDescent="0.2">
      <c r="A1886" s="3">
        <v>1882</v>
      </c>
      <c r="C1886" s="5">
        <f t="shared" si="28"/>
        <v>1882</v>
      </c>
      <c r="D1886" s="7"/>
    </row>
    <row r="1887" spans="1:4" x14ac:dyDescent="0.2">
      <c r="A1887" s="3">
        <v>1883</v>
      </c>
      <c r="C1887" s="5">
        <f t="shared" si="28"/>
        <v>1883</v>
      </c>
      <c r="D1887" s="7"/>
    </row>
    <row r="1888" spans="1:4" x14ac:dyDescent="0.2">
      <c r="A1888" s="3">
        <v>1884</v>
      </c>
      <c r="C1888" s="5">
        <f t="shared" si="28"/>
        <v>1884</v>
      </c>
      <c r="D1888" s="7"/>
    </row>
    <row r="1889" spans="1:4" x14ac:dyDescent="0.2">
      <c r="A1889" s="3">
        <v>1885</v>
      </c>
      <c r="C1889" s="5">
        <f t="shared" si="28"/>
        <v>1885</v>
      </c>
      <c r="D1889" s="7"/>
    </row>
    <row r="1890" spans="1:4" x14ac:dyDescent="0.2">
      <c r="A1890" s="3">
        <v>1886</v>
      </c>
      <c r="C1890" s="5">
        <f t="shared" si="28"/>
        <v>1886</v>
      </c>
      <c r="D1890" s="7"/>
    </row>
    <row r="1891" spans="1:4" x14ac:dyDescent="0.2">
      <c r="A1891" s="3">
        <v>1887</v>
      </c>
      <c r="C1891" s="5">
        <f t="shared" si="28"/>
        <v>1887</v>
      </c>
      <c r="D1891" s="6"/>
    </row>
    <row r="1892" spans="1:4" x14ac:dyDescent="0.2">
      <c r="A1892" s="3">
        <v>1888</v>
      </c>
      <c r="C1892" s="5">
        <f t="shared" si="28"/>
        <v>1888</v>
      </c>
      <c r="D1892" s="6"/>
    </row>
    <row r="1893" spans="1:4" x14ac:dyDescent="0.2">
      <c r="A1893" s="3">
        <v>1889</v>
      </c>
      <c r="C1893" s="5">
        <f t="shared" si="28"/>
        <v>1889</v>
      </c>
      <c r="D1893" s="6"/>
    </row>
    <row r="1894" spans="1:4" x14ac:dyDescent="0.2">
      <c r="A1894" s="3">
        <v>1890</v>
      </c>
      <c r="C1894" s="5">
        <f t="shared" si="28"/>
        <v>1890</v>
      </c>
      <c r="D1894" s="6"/>
    </row>
    <row r="1895" spans="1:4" x14ac:dyDescent="0.2">
      <c r="A1895" s="3">
        <v>1891</v>
      </c>
      <c r="C1895" s="5">
        <f t="shared" si="28"/>
        <v>1891</v>
      </c>
      <c r="D1895" s="6"/>
    </row>
    <row r="1896" spans="1:4" x14ac:dyDescent="0.2">
      <c r="A1896" s="3">
        <v>1892</v>
      </c>
      <c r="C1896" s="5">
        <f t="shared" si="28"/>
        <v>1892</v>
      </c>
      <c r="D1896" s="6"/>
    </row>
    <row r="1897" spans="1:4" x14ac:dyDescent="0.2">
      <c r="A1897" s="3">
        <v>1893</v>
      </c>
      <c r="C1897" s="5">
        <f t="shared" si="28"/>
        <v>1893</v>
      </c>
      <c r="D1897" s="6"/>
    </row>
    <row r="1898" spans="1:4" x14ac:dyDescent="0.2">
      <c r="A1898" s="3">
        <v>1894</v>
      </c>
      <c r="C1898" s="5">
        <f t="shared" si="28"/>
        <v>1894</v>
      </c>
      <c r="D1898" s="6"/>
    </row>
    <row r="1899" spans="1:4" x14ac:dyDescent="0.2">
      <c r="A1899" s="3">
        <v>1895</v>
      </c>
      <c r="C1899" s="5">
        <f t="shared" si="28"/>
        <v>1895</v>
      </c>
      <c r="D1899" s="7"/>
    </row>
    <row r="1900" spans="1:4" x14ac:dyDescent="0.2">
      <c r="A1900" s="3">
        <v>1896</v>
      </c>
      <c r="C1900" s="5">
        <f t="shared" si="28"/>
        <v>1896</v>
      </c>
      <c r="D1900" s="6"/>
    </row>
    <row r="1901" spans="1:4" x14ac:dyDescent="0.2">
      <c r="A1901" s="3">
        <v>1897</v>
      </c>
      <c r="C1901" s="5">
        <f t="shared" si="28"/>
        <v>1897</v>
      </c>
      <c r="D1901" s="6"/>
    </row>
    <row r="1902" spans="1:4" x14ac:dyDescent="0.2">
      <c r="A1902" s="3">
        <v>1898</v>
      </c>
      <c r="C1902" s="5">
        <f t="shared" si="28"/>
        <v>1898</v>
      </c>
      <c r="D1902" s="7"/>
    </row>
    <row r="1903" spans="1:4" x14ac:dyDescent="0.2">
      <c r="A1903" s="3">
        <v>1899</v>
      </c>
      <c r="C1903" s="5">
        <f t="shared" si="28"/>
        <v>1899</v>
      </c>
      <c r="D1903" s="7"/>
    </row>
    <row r="1904" spans="1:4" x14ac:dyDescent="0.2">
      <c r="A1904" s="3">
        <v>1900</v>
      </c>
      <c r="C1904" s="5">
        <f t="shared" si="28"/>
        <v>1900</v>
      </c>
      <c r="D1904" s="7"/>
    </row>
    <row r="1905" spans="1:4" x14ac:dyDescent="0.2">
      <c r="A1905" s="3">
        <v>1901</v>
      </c>
      <c r="C1905" s="5">
        <f t="shared" si="28"/>
        <v>1901</v>
      </c>
      <c r="D1905" s="7"/>
    </row>
    <row r="1906" spans="1:4" x14ac:dyDescent="0.2">
      <c r="A1906" s="3">
        <v>1902</v>
      </c>
      <c r="C1906" s="5">
        <f t="shared" si="28"/>
        <v>1902</v>
      </c>
      <c r="D1906" s="7"/>
    </row>
    <row r="1907" spans="1:4" x14ac:dyDescent="0.2">
      <c r="A1907" s="3">
        <v>1903</v>
      </c>
      <c r="C1907" s="5">
        <f t="shared" si="28"/>
        <v>1903</v>
      </c>
      <c r="D1907" s="7"/>
    </row>
    <row r="1908" spans="1:4" x14ac:dyDescent="0.2">
      <c r="A1908" s="3">
        <v>1904</v>
      </c>
      <c r="C1908" s="5">
        <f t="shared" si="28"/>
        <v>1904</v>
      </c>
      <c r="D1908" s="7"/>
    </row>
    <row r="1909" spans="1:4" x14ac:dyDescent="0.2">
      <c r="A1909" s="3">
        <v>1905</v>
      </c>
      <c r="C1909" s="5">
        <f t="shared" si="28"/>
        <v>1905</v>
      </c>
      <c r="D1909" s="7"/>
    </row>
    <row r="1910" spans="1:4" x14ac:dyDescent="0.2">
      <c r="A1910" s="3">
        <v>1906</v>
      </c>
      <c r="C1910" s="5">
        <f t="shared" si="28"/>
        <v>1906</v>
      </c>
      <c r="D1910" s="7"/>
    </row>
    <row r="1911" spans="1:4" x14ac:dyDescent="0.2">
      <c r="A1911" s="3">
        <v>1907</v>
      </c>
      <c r="C1911" s="5">
        <f t="shared" si="28"/>
        <v>1907</v>
      </c>
      <c r="D1911" s="7"/>
    </row>
    <row r="1912" spans="1:4" x14ac:dyDescent="0.2">
      <c r="A1912" s="3">
        <v>1908</v>
      </c>
      <c r="C1912" s="5">
        <f t="shared" si="28"/>
        <v>1908</v>
      </c>
      <c r="D1912" s="7"/>
    </row>
    <row r="1913" spans="1:4" x14ac:dyDescent="0.2">
      <c r="A1913" s="3">
        <v>1909</v>
      </c>
      <c r="C1913" s="5">
        <f t="shared" si="28"/>
        <v>1909</v>
      </c>
      <c r="D1913" s="7"/>
    </row>
    <row r="1914" spans="1:4" x14ac:dyDescent="0.2">
      <c r="A1914" s="3">
        <v>1910</v>
      </c>
      <c r="C1914" s="5">
        <f t="shared" si="28"/>
        <v>1910</v>
      </c>
      <c r="D1914" s="6"/>
    </row>
    <row r="1915" spans="1:4" x14ac:dyDescent="0.2">
      <c r="A1915" s="3">
        <v>1911</v>
      </c>
      <c r="C1915" s="5">
        <f t="shared" si="28"/>
        <v>1911</v>
      </c>
      <c r="D1915" s="6"/>
    </row>
    <row r="1916" spans="1:4" x14ac:dyDescent="0.2">
      <c r="A1916" s="3">
        <v>1912</v>
      </c>
      <c r="C1916" s="5">
        <f t="shared" si="28"/>
        <v>1912</v>
      </c>
      <c r="D1916" s="6"/>
    </row>
    <row r="1917" spans="1:4" x14ac:dyDescent="0.2">
      <c r="A1917" s="3">
        <v>1913</v>
      </c>
      <c r="C1917" s="5">
        <f t="shared" si="28"/>
        <v>1913</v>
      </c>
      <c r="D1917" s="6"/>
    </row>
    <row r="1918" spans="1:4" x14ac:dyDescent="0.2">
      <c r="A1918" s="3">
        <v>1914</v>
      </c>
      <c r="C1918" s="5">
        <f t="shared" si="28"/>
        <v>1914</v>
      </c>
      <c r="D1918" s="7"/>
    </row>
    <row r="1919" spans="1:4" x14ac:dyDescent="0.2">
      <c r="A1919" s="3">
        <v>1915</v>
      </c>
      <c r="C1919" s="5">
        <f t="shared" si="28"/>
        <v>1915</v>
      </c>
      <c r="D1919" s="6"/>
    </row>
    <row r="1920" spans="1:4" x14ac:dyDescent="0.2">
      <c r="A1920" s="3">
        <v>1916</v>
      </c>
      <c r="C1920" s="5">
        <f t="shared" si="28"/>
        <v>1916</v>
      </c>
      <c r="D1920" s="6"/>
    </row>
    <row r="1921" spans="1:4" x14ac:dyDescent="0.2">
      <c r="A1921" s="3">
        <v>1917</v>
      </c>
      <c r="C1921" s="5">
        <f t="shared" si="28"/>
        <v>1917</v>
      </c>
      <c r="D1921" s="6"/>
    </row>
    <row r="1922" spans="1:4" x14ac:dyDescent="0.2">
      <c r="A1922" s="3">
        <v>1918</v>
      </c>
      <c r="C1922" s="5">
        <f t="shared" si="28"/>
        <v>1918</v>
      </c>
      <c r="D1922" s="6"/>
    </row>
    <row r="1923" spans="1:4" x14ac:dyDescent="0.2">
      <c r="A1923" s="3">
        <v>1919</v>
      </c>
      <c r="C1923" s="5">
        <f t="shared" si="28"/>
        <v>1919</v>
      </c>
      <c r="D1923" s="6"/>
    </row>
    <row r="1924" spans="1:4" x14ac:dyDescent="0.2">
      <c r="A1924" s="3">
        <v>1920</v>
      </c>
      <c r="C1924" s="5">
        <f t="shared" si="28"/>
        <v>1920</v>
      </c>
      <c r="D1924" s="6"/>
    </row>
    <row r="1925" spans="1:4" x14ac:dyDescent="0.2">
      <c r="A1925" s="3">
        <v>1921</v>
      </c>
      <c r="C1925" s="5">
        <f t="shared" si="28"/>
        <v>1921</v>
      </c>
      <c r="D1925" s="6"/>
    </row>
    <row r="1926" spans="1:4" x14ac:dyDescent="0.2">
      <c r="A1926" s="3">
        <v>1922</v>
      </c>
      <c r="C1926" s="5">
        <f t="shared" si="28"/>
        <v>1922</v>
      </c>
      <c r="D1926" s="6"/>
    </row>
    <row r="1927" spans="1:4" x14ac:dyDescent="0.2">
      <c r="A1927" s="3">
        <v>1923</v>
      </c>
      <c r="C1927" s="5">
        <f t="shared" ref="C1927:C1990" si="29">A1927-B1927</f>
        <v>1923</v>
      </c>
      <c r="D1927" s="6"/>
    </row>
    <row r="1928" spans="1:4" x14ac:dyDescent="0.2">
      <c r="A1928" s="3">
        <v>1924</v>
      </c>
      <c r="C1928" s="5">
        <f t="shared" si="29"/>
        <v>1924</v>
      </c>
      <c r="D1928" s="6"/>
    </row>
    <row r="1929" spans="1:4" x14ac:dyDescent="0.2">
      <c r="A1929" s="3">
        <v>1925</v>
      </c>
      <c r="C1929" s="5">
        <f t="shared" si="29"/>
        <v>1925</v>
      </c>
      <c r="D1929" s="6"/>
    </row>
    <row r="1930" spans="1:4" x14ac:dyDescent="0.2">
      <c r="A1930" s="3">
        <v>1926</v>
      </c>
      <c r="C1930" s="5">
        <f t="shared" si="29"/>
        <v>1926</v>
      </c>
      <c r="D1930" s="6"/>
    </row>
    <row r="1931" spans="1:4" x14ac:dyDescent="0.2">
      <c r="A1931" s="3">
        <v>1927</v>
      </c>
      <c r="C1931" s="5">
        <f t="shared" si="29"/>
        <v>1927</v>
      </c>
      <c r="D1931" s="6"/>
    </row>
    <row r="1932" spans="1:4" x14ac:dyDescent="0.2">
      <c r="A1932" s="3">
        <v>1928</v>
      </c>
      <c r="C1932" s="5">
        <f t="shared" si="29"/>
        <v>1928</v>
      </c>
      <c r="D1932" s="6"/>
    </row>
    <row r="1933" spans="1:4" x14ac:dyDescent="0.2">
      <c r="A1933" s="3">
        <v>1929</v>
      </c>
      <c r="C1933" s="5">
        <f t="shared" si="29"/>
        <v>1929</v>
      </c>
      <c r="D1933" s="6"/>
    </row>
    <row r="1934" spans="1:4" x14ac:dyDescent="0.2">
      <c r="A1934" s="3">
        <v>1930</v>
      </c>
      <c r="C1934" s="5">
        <f t="shared" si="29"/>
        <v>1930</v>
      </c>
      <c r="D1934" s="6"/>
    </row>
    <row r="1935" spans="1:4" x14ac:dyDescent="0.2">
      <c r="A1935" s="3">
        <v>1931</v>
      </c>
      <c r="C1935" s="5">
        <f t="shared" si="29"/>
        <v>1931</v>
      </c>
      <c r="D1935" s="6"/>
    </row>
    <row r="1936" spans="1:4" x14ac:dyDescent="0.2">
      <c r="A1936" s="3">
        <v>1932</v>
      </c>
      <c r="C1936" s="5">
        <f t="shared" si="29"/>
        <v>1932</v>
      </c>
      <c r="D1936" s="6"/>
    </row>
    <row r="1937" spans="1:4" x14ac:dyDescent="0.2">
      <c r="A1937" s="3">
        <v>1933</v>
      </c>
      <c r="C1937" s="5">
        <f t="shared" si="29"/>
        <v>1933</v>
      </c>
      <c r="D1937" s="6"/>
    </row>
    <row r="1938" spans="1:4" x14ac:dyDescent="0.2">
      <c r="A1938" s="3">
        <v>1934</v>
      </c>
      <c r="C1938" s="5">
        <f t="shared" si="29"/>
        <v>1934</v>
      </c>
      <c r="D1938" s="6"/>
    </row>
    <row r="1939" spans="1:4" x14ac:dyDescent="0.2">
      <c r="A1939" s="3">
        <v>1935</v>
      </c>
      <c r="C1939" s="5">
        <f t="shared" si="29"/>
        <v>1935</v>
      </c>
      <c r="D1939" s="6"/>
    </row>
    <row r="1940" spans="1:4" x14ac:dyDescent="0.2">
      <c r="A1940" s="3">
        <v>1936</v>
      </c>
      <c r="C1940" s="5">
        <f t="shared" si="29"/>
        <v>1936</v>
      </c>
      <c r="D1940" s="7"/>
    </row>
    <row r="1941" spans="1:4" x14ac:dyDescent="0.2">
      <c r="A1941" s="3">
        <v>1937</v>
      </c>
      <c r="C1941" s="5">
        <f t="shared" si="29"/>
        <v>1937</v>
      </c>
      <c r="D1941" s="7"/>
    </row>
    <row r="1942" spans="1:4" x14ac:dyDescent="0.2">
      <c r="A1942" s="3">
        <v>1938</v>
      </c>
      <c r="C1942" s="5">
        <f t="shared" si="29"/>
        <v>1938</v>
      </c>
      <c r="D1942" s="7"/>
    </row>
    <row r="1943" spans="1:4" x14ac:dyDescent="0.2">
      <c r="A1943" s="3">
        <v>1939</v>
      </c>
      <c r="C1943" s="5">
        <f t="shared" si="29"/>
        <v>1939</v>
      </c>
      <c r="D1943" s="7"/>
    </row>
    <row r="1944" spans="1:4" x14ac:dyDescent="0.2">
      <c r="A1944" s="3">
        <v>1940</v>
      </c>
      <c r="C1944" s="5">
        <f t="shared" si="29"/>
        <v>1940</v>
      </c>
      <c r="D1944" s="7"/>
    </row>
    <row r="1945" spans="1:4" x14ac:dyDescent="0.2">
      <c r="A1945" s="3">
        <v>1941</v>
      </c>
      <c r="C1945" s="5">
        <f t="shared" si="29"/>
        <v>1941</v>
      </c>
      <c r="D1945" s="7"/>
    </row>
    <row r="1946" spans="1:4" x14ac:dyDescent="0.2">
      <c r="A1946" s="3">
        <v>1942</v>
      </c>
      <c r="C1946" s="5">
        <f t="shared" si="29"/>
        <v>1942</v>
      </c>
      <c r="D1946" s="7"/>
    </row>
    <row r="1947" spans="1:4" x14ac:dyDescent="0.2">
      <c r="A1947" s="3">
        <v>1943</v>
      </c>
      <c r="C1947" s="5">
        <f t="shared" si="29"/>
        <v>1943</v>
      </c>
      <c r="D1947" s="7"/>
    </row>
    <row r="1948" spans="1:4" x14ac:dyDescent="0.2">
      <c r="A1948" s="3">
        <v>1944</v>
      </c>
      <c r="C1948" s="5">
        <f t="shared" si="29"/>
        <v>1944</v>
      </c>
      <c r="D1948" s="7"/>
    </row>
    <row r="1949" spans="1:4" x14ac:dyDescent="0.2">
      <c r="A1949" s="3">
        <v>1945</v>
      </c>
      <c r="C1949" s="5">
        <f t="shared" si="29"/>
        <v>1945</v>
      </c>
      <c r="D1949" s="7"/>
    </row>
    <row r="1950" spans="1:4" x14ac:dyDescent="0.2">
      <c r="A1950" s="3">
        <v>1946</v>
      </c>
      <c r="C1950" s="5">
        <f t="shared" si="29"/>
        <v>1946</v>
      </c>
      <c r="D1950" s="7"/>
    </row>
    <row r="1951" spans="1:4" x14ac:dyDescent="0.2">
      <c r="A1951" s="3">
        <v>1947</v>
      </c>
      <c r="C1951" s="5">
        <f t="shared" si="29"/>
        <v>1947</v>
      </c>
      <c r="D1951" s="6"/>
    </row>
    <row r="1952" spans="1:4" x14ac:dyDescent="0.2">
      <c r="A1952" s="3">
        <v>1948</v>
      </c>
      <c r="C1952" s="5">
        <f t="shared" si="29"/>
        <v>1948</v>
      </c>
      <c r="D1952" s="6"/>
    </row>
    <row r="1953" spans="1:4" x14ac:dyDescent="0.2">
      <c r="A1953" s="3">
        <v>1949</v>
      </c>
      <c r="C1953" s="5">
        <f t="shared" si="29"/>
        <v>1949</v>
      </c>
      <c r="D1953" s="6"/>
    </row>
    <row r="1954" spans="1:4" x14ac:dyDescent="0.2">
      <c r="A1954" s="3">
        <v>1950</v>
      </c>
      <c r="C1954" s="5">
        <f t="shared" si="29"/>
        <v>1950</v>
      </c>
      <c r="D1954" s="6"/>
    </row>
    <row r="1955" spans="1:4" x14ac:dyDescent="0.2">
      <c r="A1955" s="3">
        <v>1951</v>
      </c>
      <c r="C1955" s="5">
        <f t="shared" si="29"/>
        <v>1951</v>
      </c>
      <c r="D1955" s="6"/>
    </row>
    <row r="1956" spans="1:4" x14ac:dyDescent="0.2">
      <c r="A1956" s="3">
        <v>1952</v>
      </c>
      <c r="C1956" s="5">
        <f t="shared" si="29"/>
        <v>1952</v>
      </c>
      <c r="D1956" s="6"/>
    </row>
    <row r="1957" spans="1:4" x14ac:dyDescent="0.2">
      <c r="A1957" s="3">
        <v>1953</v>
      </c>
      <c r="C1957" s="5">
        <f t="shared" si="29"/>
        <v>1953</v>
      </c>
      <c r="D1957" s="6"/>
    </row>
    <row r="1958" spans="1:4" x14ac:dyDescent="0.2">
      <c r="A1958" s="3">
        <v>1954</v>
      </c>
      <c r="C1958" s="5">
        <f t="shared" si="29"/>
        <v>1954</v>
      </c>
      <c r="D1958" s="6"/>
    </row>
    <row r="1959" spans="1:4" x14ac:dyDescent="0.2">
      <c r="A1959" s="3">
        <v>1955</v>
      </c>
      <c r="C1959" s="5">
        <f t="shared" si="29"/>
        <v>1955</v>
      </c>
      <c r="D1959" s="6"/>
    </row>
    <row r="1960" spans="1:4" x14ac:dyDescent="0.2">
      <c r="A1960" s="3">
        <v>1956</v>
      </c>
      <c r="C1960" s="5">
        <f t="shared" si="29"/>
        <v>1956</v>
      </c>
      <c r="D1960" s="6"/>
    </row>
    <row r="1961" spans="1:4" x14ac:dyDescent="0.2">
      <c r="A1961" s="3">
        <v>1957</v>
      </c>
      <c r="C1961" s="5">
        <f t="shared" si="29"/>
        <v>1957</v>
      </c>
      <c r="D1961" s="6"/>
    </row>
    <row r="1962" spans="1:4" x14ac:dyDescent="0.2">
      <c r="A1962" s="3">
        <v>1958</v>
      </c>
      <c r="C1962" s="5">
        <f t="shared" si="29"/>
        <v>1958</v>
      </c>
      <c r="D1962" s="6"/>
    </row>
    <row r="1963" spans="1:4" x14ac:dyDescent="0.2">
      <c r="A1963" s="3">
        <v>1959</v>
      </c>
      <c r="C1963" s="5">
        <f t="shared" si="29"/>
        <v>1959</v>
      </c>
      <c r="D1963" s="6"/>
    </row>
    <row r="1964" spans="1:4" x14ac:dyDescent="0.2">
      <c r="A1964" s="3">
        <v>1960</v>
      </c>
      <c r="C1964" s="5">
        <f t="shared" si="29"/>
        <v>1960</v>
      </c>
      <c r="D1964" s="6"/>
    </row>
    <row r="1965" spans="1:4" x14ac:dyDescent="0.2">
      <c r="A1965" s="3">
        <v>1961</v>
      </c>
      <c r="C1965" s="5">
        <f t="shared" si="29"/>
        <v>1961</v>
      </c>
      <c r="D1965" s="6"/>
    </row>
    <row r="1966" spans="1:4" x14ac:dyDescent="0.2">
      <c r="A1966" s="3">
        <v>1962</v>
      </c>
      <c r="C1966" s="5">
        <f t="shared" si="29"/>
        <v>1962</v>
      </c>
      <c r="D1966" s="6"/>
    </row>
    <row r="1967" spans="1:4" x14ac:dyDescent="0.2">
      <c r="A1967" s="3">
        <v>1963</v>
      </c>
      <c r="C1967" s="5">
        <f t="shared" si="29"/>
        <v>1963</v>
      </c>
      <c r="D1967" s="6"/>
    </row>
    <row r="1968" spans="1:4" x14ac:dyDescent="0.2">
      <c r="A1968" s="3">
        <v>1964</v>
      </c>
      <c r="C1968" s="5">
        <f t="shared" si="29"/>
        <v>1964</v>
      </c>
      <c r="D1968" s="6"/>
    </row>
    <row r="1969" spans="1:4" x14ac:dyDescent="0.2">
      <c r="A1969" s="3">
        <v>1965</v>
      </c>
      <c r="C1969" s="5">
        <f t="shared" si="29"/>
        <v>1965</v>
      </c>
      <c r="D1969" s="6"/>
    </row>
    <row r="1970" spans="1:4" x14ac:dyDescent="0.2">
      <c r="A1970" s="3">
        <v>1966</v>
      </c>
      <c r="C1970" s="5">
        <f t="shared" si="29"/>
        <v>1966</v>
      </c>
      <c r="D1970" s="6"/>
    </row>
    <row r="1971" spans="1:4" x14ac:dyDescent="0.2">
      <c r="A1971" s="3">
        <v>1967</v>
      </c>
      <c r="C1971" s="5">
        <f t="shared" si="29"/>
        <v>1967</v>
      </c>
      <c r="D1971" s="6"/>
    </row>
    <row r="1972" spans="1:4" x14ac:dyDescent="0.2">
      <c r="A1972" s="3">
        <v>1968</v>
      </c>
      <c r="C1972" s="5">
        <f t="shared" si="29"/>
        <v>1968</v>
      </c>
      <c r="D1972" s="6"/>
    </row>
    <row r="1973" spans="1:4" x14ac:dyDescent="0.2">
      <c r="A1973" s="3">
        <v>1969</v>
      </c>
      <c r="C1973" s="5">
        <f t="shared" si="29"/>
        <v>1969</v>
      </c>
      <c r="D1973" s="6"/>
    </row>
    <row r="1974" spans="1:4" x14ac:dyDescent="0.2">
      <c r="A1974" s="3">
        <v>1970</v>
      </c>
      <c r="C1974" s="5">
        <f t="shared" si="29"/>
        <v>1970</v>
      </c>
      <c r="D1974" s="6"/>
    </row>
    <row r="1975" spans="1:4" x14ac:dyDescent="0.2">
      <c r="A1975" s="3">
        <v>1971</v>
      </c>
      <c r="C1975" s="5">
        <f t="shared" si="29"/>
        <v>1971</v>
      </c>
      <c r="D1975" s="7"/>
    </row>
    <row r="1976" spans="1:4" x14ac:dyDescent="0.2">
      <c r="A1976" s="3">
        <v>1972</v>
      </c>
      <c r="C1976" s="5">
        <f t="shared" si="29"/>
        <v>1972</v>
      </c>
      <c r="D1976" s="6"/>
    </row>
    <row r="1977" spans="1:4" x14ac:dyDescent="0.2">
      <c r="A1977" s="3">
        <v>1973</v>
      </c>
      <c r="C1977" s="5">
        <f t="shared" si="29"/>
        <v>1973</v>
      </c>
      <c r="D1977" s="6"/>
    </row>
    <row r="1978" spans="1:4" x14ac:dyDescent="0.2">
      <c r="A1978" s="3">
        <v>1974</v>
      </c>
      <c r="C1978" s="5">
        <f t="shared" si="29"/>
        <v>1974</v>
      </c>
      <c r="D1978" s="6"/>
    </row>
    <row r="1979" spans="1:4" x14ac:dyDescent="0.2">
      <c r="A1979" s="3">
        <v>1975</v>
      </c>
      <c r="C1979" s="5">
        <f t="shared" si="29"/>
        <v>1975</v>
      </c>
      <c r="D1979" s="6"/>
    </row>
    <row r="1980" spans="1:4" x14ac:dyDescent="0.2">
      <c r="A1980" s="3">
        <v>1976</v>
      </c>
      <c r="C1980" s="5">
        <f t="shared" si="29"/>
        <v>1976</v>
      </c>
      <c r="D1980" s="6"/>
    </row>
    <row r="1981" spans="1:4" x14ac:dyDescent="0.2">
      <c r="A1981" s="3">
        <v>1977</v>
      </c>
      <c r="C1981" s="5">
        <f t="shared" si="29"/>
        <v>1977</v>
      </c>
      <c r="D1981" s="7"/>
    </row>
    <row r="1982" spans="1:4" x14ac:dyDescent="0.2">
      <c r="A1982" s="3">
        <v>1978</v>
      </c>
      <c r="C1982" s="5">
        <f t="shared" si="29"/>
        <v>1978</v>
      </c>
      <c r="D1982" s="6"/>
    </row>
    <row r="1983" spans="1:4" x14ac:dyDescent="0.2">
      <c r="A1983" s="3">
        <v>1979</v>
      </c>
      <c r="C1983" s="5">
        <f t="shared" si="29"/>
        <v>1979</v>
      </c>
      <c r="D1983" s="6"/>
    </row>
    <row r="1984" spans="1:4" x14ac:dyDescent="0.2">
      <c r="A1984" s="3">
        <v>1980</v>
      </c>
      <c r="C1984" s="5">
        <f t="shared" si="29"/>
        <v>1980</v>
      </c>
      <c r="D1984" s="6"/>
    </row>
    <row r="1985" spans="1:4" x14ac:dyDescent="0.2">
      <c r="A1985" s="3">
        <v>1981</v>
      </c>
      <c r="C1985" s="5">
        <f t="shared" si="29"/>
        <v>1981</v>
      </c>
      <c r="D1985" s="6"/>
    </row>
    <row r="1986" spans="1:4" x14ac:dyDescent="0.2">
      <c r="A1986" s="3">
        <v>1982</v>
      </c>
      <c r="C1986" s="5">
        <f t="shared" si="29"/>
        <v>1982</v>
      </c>
      <c r="D1986" s="6"/>
    </row>
    <row r="1987" spans="1:4" x14ac:dyDescent="0.2">
      <c r="A1987" s="3">
        <v>1983</v>
      </c>
      <c r="C1987" s="5">
        <f t="shared" si="29"/>
        <v>1983</v>
      </c>
      <c r="D1987" s="7"/>
    </row>
    <row r="1988" spans="1:4" x14ac:dyDescent="0.2">
      <c r="A1988" s="3">
        <v>1984</v>
      </c>
      <c r="C1988" s="5">
        <f t="shared" si="29"/>
        <v>1984</v>
      </c>
      <c r="D1988" s="6"/>
    </row>
    <row r="1989" spans="1:4" x14ac:dyDescent="0.2">
      <c r="A1989" s="3">
        <v>1985</v>
      </c>
      <c r="C1989" s="5">
        <f t="shared" si="29"/>
        <v>1985</v>
      </c>
      <c r="D1989" s="6"/>
    </row>
    <row r="1990" spans="1:4" x14ac:dyDescent="0.2">
      <c r="A1990" s="3">
        <v>1986</v>
      </c>
      <c r="C1990" s="5">
        <f t="shared" si="29"/>
        <v>1986</v>
      </c>
      <c r="D1990" s="6"/>
    </row>
    <row r="1991" spans="1:4" x14ac:dyDescent="0.2">
      <c r="A1991" s="3">
        <v>1987</v>
      </c>
      <c r="C1991" s="5">
        <f t="shared" ref="C1991:C2054" si="30">A1991-B1991</f>
        <v>1987</v>
      </c>
      <c r="D1991" s="6"/>
    </row>
    <row r="1992" spans="1:4" x14ac:dyDescent="0.2">
      <c r="A1992" s="3">
        <v>1988</v>
      </c>
      <c r="C1992" s="5">
        <f t="shared" si="30"/>
        <v>1988</v>
      </c>
      <c r="D1992" s="6"/>
    </row>
    <row r="1993" spans="1:4" x14ac:dyDescent="0.2">
      <c r="A1993" s="3">
        <v>1989</v>
      </c>
      <c r="C1993" s="5">
        <f t="shared" si="30"/>
        <v>1989</v>
      </c>
      <c r="D1993" s="7"/>
    </row>
    <row r="1994" spans="1:4" x14ac:dyDescent="0.2">
      <c r="A1994" s="3">
        <v>1990</v>
      </c>
      <c r="C1994" s="5">
        <f t="shared" si="30"/>
        <v>1990</v>
      </c>
      <c r="D1994" s="6"/>
    </row>
    <row r="1995" spans="1:4" x14ac:dyDescent="0.2">
      <c r="A1995" s="3">
        <v>1991</v>
      </c>
      <c r="C1995" s="5">
        <f t="shared" si="30"/>
        <v>1991</v>
      </c>
      <c r="D1995" s="6"/>
    </row>
    <row r="1996" spans="1:4" x14ac:dyDescent="0.2">
      <c r="A1996" s="3">
        <v>1992</v>
      </c>
      <c r="C1996" s="5">
        <f t="shared" si="30"/>
        <v>1992</v>
      </c>
      <c r="D1996" s="6"/>
    </row>
    <row r="1997" spans="1:4" x14ac:dyDescent="0.2">
      <c r="A1997" s="3">
        <v>1993</v>
      </c>
      <c r="C1997" s="5">
        <f t="shared" si="30"/>
        <v>1993</v>
      </c>
      <c r="D1997" s="6"/>
    </row>
    <row r="1998" spans="1:4" x14ac:dyDescent="0.2">
      <c r="A1998" s="3">
        <v>1994</v>
      </c>
      <c r="C1998" s="5">
        <f t="shared" si="30"/>
        <v>1994</v>
      </c>
      <c r="D1998" s="6"/>
    </row>
    <row r="1999" spans="1:4" x14ac:dyDescent="0.2">
      <c r="A1999" s="3">
        <v>1995</v>
      </c>
      <c r="C1999" s="5">
        <f t="shared" si="30"/>
        <v>1995</v>
      </c>
      <c r="D1999" s="6"/>
    </row>
    <row r="2000" spans="1:4" x14ac:dyDescent="0.2">
      <c r="A2000" s="3">
        <v>1996</v>
      </c>
      <c r="C2000" s="5">
        <f t="shared" si="30"/>
        <v>1996</v>
      </c>
      <c r="D2000" s="6"/>
    </row>
    <row r="2001" spans="1:4" x14ac:dyDescent="0.2">
      <c r="A2001" s="3">
        <v>1997</v>
      </c>
      <c r="C2001" s="5">
        <f t="shared" si="30"/>
        <v>1997</v>
      </c>
      <c r="D2001" s="6"/>
    </row>
    <row r="2002" spans="1:4" x14ac:dyDescent="0.2">
      <c r="A2002" s="3">
        <v>1998</v>
      </c>
      <c r="C2002" s="5">
        <f t="shared" si="30"/>
        <v>1998</v>
      </c>
      <c r="D2002" s="6"/>
    </row>
    <row r="2003" spans="1:4" x14ac:dyDescent="0.2">
      <c r="A2003" s="3">
        <v>1999</v>
      </c>
      <c r="C2003" s="5">
        <f t="shared" si="30"/>
        <v>1999</v>
      </c>
      <c r="D2003" s="6"/>
    </row>
    <row r="2004" spans="1:4" x14ac:dyDescent="0.2">
      <c r="A2004" s="3">
        <v>2000</v>
      </c>
      <c r="C2004" s="5">
        <f t="shared" si="30"/>
        <v>2000</v>
      </c>
      <c r="D2004" s="6"/>
    </row>
    <row r="2005" spans="1:4" x14ac:dyDescent="0.2">
      <c r="A2005" s="3">
        <v>2001</v>
      </c>
      <c r="C2005" s="5">
        <f t="shared" si="30"/>
        <v>2001</v>
      </c>
      <c r="D2005" s="7"/>
    </row>
    <row r="2006" spans="1:4" x14ac:dyDescent="0.2">
      <c r="A2006" s="3">
        <v>2002</v>
      </c>
      <c r="C2006" s="5">
        <f t="shared" si="30"/>
        <v>2002</v>
      </c>
      <c r="D2006" s="7"/>
    </row>
    <row r="2007" spans="1:4" x14ac:dyDescent="0.2">
      <c r="A2007" s="3">
        <v>2003</v>
      </c>
      <c r="C2007" s="5">
        <f t="shared" si="30"/>
        <v>2003</v>
      </c>
      <c r="D2007" s="7"/>
    </row>
    <row r="2008" spans="1:4" x14ac:dyDescent="0.2">
      <c r="A2008" s="3">
        <v>2004</v>
      </c>
      <c r="C2008" s="5">
        <f t="shared" si="30"/>
        <v>2004</v>
      </c>
      <c r="D2008" s="7"/>
    </row>
    <row r="2009" spans="1:4" x14ac:dyDescent="0.2">
      <c r="A2009" s="3">
        <v>2005</v>
      </c>
      <c r="C2009" s="5">
        <f t="shared" si="30"/>
        <v>2005</v>
      </c>
      <c r="D2009" s="7"/>
    </row>
    <row r="2010" spans="1:4" x14ac:dyDescent="0.2">
      <c r="A2010" s="3">
        <v>2006</v>
      </c>
      <c r="C2010" s="5">
        <f t="shared" si="30"/>
        <v>2006</v>
      </c>
      <c r="D2010" s="7"/>
    </row>
    <row r="2011" spans="1:4" x14ac:dyDescent="0.2">
      <c r="A2011" s="3">
        <v>2007</v>
      </c>
      <c r="C2011" s="5">
        <f t="shared" si="30"/>
        <v>2007</v>
      </c>
      <c r="D2011" s="7"/>
    </row>
    <row r="2012" spans="1:4" x14ac:dyDescent="0.2">
      <c r="A2012" s="3">
        <v>2008</v>
      </c>
      <c r="C2012" s="5">
        <f t="shared" si="30"/>
        <v>2008</v>
      </c>
      <c r="D2012" s="7"/>
    </row>
    <row r="2013" spans="1:4" x14ac:dyDescent="0.2">
      <c r="A2013" s="3">
        <v>2009</v>
      </c>
      <c r="C2013" s="5">
        <f t="shared" si="30"/>
        <v>2009</v>
      </c>
      <c r="D2013" s="7"/>
    </row>
    <row r="2014" spans="1:4" x14ac:dyDescent="0.2">
      <c r="A2014" s="3">
        <v>2010</v>
      </c>
      <c r="C2014" s="5">
        <f t="shared" si="30"/>
        <v>2010</v>
      </c>
      <c r="D2014" s="7"/>
    </row>
    <row r="2015" spans="1:4" x14ac:dyDescent="0.2">
      <c r="A2015" s="3">
        <v>2011</v>
      </c>
      <c r="C2015" s="5">
        <f t="shared" si="30"/>
        <v>2011</v>
      </c>
      <c r="D2015" s="7"/>
    </row>
    <row r="2016" spans="1:4" x14ac:dyDescent="0.2">
      <c r="A2016" s="3">
        <v>2012</v>
      </c>
      <c r="C2016" s="5">
        <f t="shared" si="30"/>
        <v>2012</v>
      </c>
      <c r="D2016" s="7"/>
    </row>
    <row r="2017" spans="1:4" x14ac:dyDescent="0.2">
      <c r="A2017" s="3">
        <v>2013</v>
      </c>
      <c r="C2017" s="5">
        <f t="shared" si="30"/>
        <v>2013</v>
      </c>
      <c r="D2017" s="7"/>
    </row>
    <row r="2018" spans="1:4" x14ac:dyDescent="0.2">
      <c r="A2018" s="3">
        <v>2014</v>
      </c>
      <c r="C2018" s="5">
        <f t="shared" si="30"/>
        <v>2014</v>
      </c>
      <c r="D2018" s="7"/>
    </row>
    <row r="2019" spans="1:4" x14ac:dyDescent="0.2">
      <c r="A2019" s="3">
        <v>2015</v>
      </c>
      <c r="C2019" s="5">
        <f t="shared" si="30"/>
        <v>2015</v>
      </c>
      <c r="D2019" s="7"/>
    </row>
    <row r="2020" spans="1:4" x14ac:dyDescent="0.2">
      <c r="A2020" s="3">
        <v>2016</v>
      </c>
      <c r="C2020" s="5">
        <f t="shared" si="30"/>
        <v>2016</v>
      </c>
      <c r="D2020" s="6" t="s">
        <v>346</v>
      </c>
    </row>
    <row r="2021" spans="1:4" x14ac:dyDescent="0.2">
      <c r="A2021" s="3">
        <v>2017</v>
      </c>
      <c r="C2021" s="5">
        <f t="shared" si="30"/>
        <v>2017</v>
      </c>
      <c r="D2021" s="6" t="s">
        <v>346</v>
      </c>
    </row>
    <row r="2022" spans="1:4" x14ac:dyDescent="0.2">
      <c r="A2022" s="3">
        <v>2018</v>
      </c>
      <c r="C2022" s="5">
        <f t="shared" si="30"/>
        <v>2018</v>
      </c>
      <c r="D2022" s="7"/>
    </row>
    <row r="2023" spans="1:4" x14ac:dyDescent="0.2">
      <c r="A2023" s="3">
        <v>2019</v>
      </c>
      <c r="C2023" s="5">
        <f t="shared" si="30"/>
        <v>2019</v>
      </c>
      <c r="D2023" s="7"/>
    </row>
    <row r="2024" spans="1:4" x14ac:dyDescent="0.2">
      <c r="A2024">
        <v>2020</v>
      </c>
      <c r="B2024" s="14">
        <f>'EstExp 11-17'!H84</f>
        <v>0</v>
      </c>
      <c r="C2024" s="5">
        <f t="shared" si="30"/>
        <v>2020</v>
      </c>
      <c r="D2024" s="6"/>
    </row>
    <row r="2025" spans="1:4" x14ac:dyDescent="0.2">
      <c r="A2025" s="3">
        <v>2021</v>
      </c>
      <c r="C2025" s="5">
        <f t="shared" si="30"/>
        <v>2021</v>
      </c>
      <c r="D2025" s="6" t="s">
        <v>346</v>
      </c>
    </row>
    <row r="2026" spans="1:4" x14ac:dyDescent="0.2">
      <c r="A2026" s="3">
        <v>2022</v>
      </c>
      <c r="C2026" s="5">
        <f t="shared" si="30"/>
        <v>2022</v>
      </c>
      <c r="D2026" s="6" t="s">
        <v>346</v>
      </c>
    </row>
    <row r="2027" spans="1:4" x14ac:dyDescent="0.2">
      <c r="A2027" s="3">
        <v>2023</v>
      </c>
      <c r="C2027" s="5">
        <f t="shared" si="30"/>
        <v>2023</v>
      </c>
      <c r="D2027" s="6" t="s">
        <v>346</v>
      </c>
    </row>
    <row r="2028" spans="1:4" x14ac:dyDescent="0.2">
      <c r="A2028" s="3">
        <v>2024</v>
      </c>
      <c r="C2028" s="5">
        <f t="shared" si="30"/>
        <v>2024</v>
      </c>
      <c r="D2028" s="6" t="s">
        <v>346</v>
      </c>
    </row>
    <row r="2029" spans="1:4" x14ac:dyDescent="0.2">
      <c r="A2029" s="3">
        <v>2025</v>
      </c>
      <c r="C2029" s="5">
        <f t="shared" si="30"/>
        <v>2025</v>
      </c>
      <c r="D2029" s="6" t="s">
        <v>346</v>
      </c>
    </row>
    <row r="2030" spans="1:4" x14ac:dyDescent="0.2">
      <c r="A2030" s="4">
        <v>2026</v>
      </c>
      <c r="B2030" s="15">
        <f>'EstExp 11-17'!K101</f>
        <v>0</v>
      </c>
      <c r="C2030" s="5">
        <f t="shared" si="30"/>
        <v>2026</v>
      </c>
      <c r="D2030" s="6" t="s">
        <v>880</v>
      </c>
    </row>
    <row r="2031" spans="1:4" x14ac:dyDescent="0.2">
      <c r="A2031">
        <v>2027</v>
      </c>
      <c r="B2031" s="14">
        <f>'EstExp 11-17'!K84</f>
        <v>0</v>
      </c>
      <c r="C2031" s="5">
        <f t="shared" si="30"/>
        <v>2027</v>
      </c>
      <c r="D2031" s="6"/>
    </row>
    <row r="2032" spans="1:4" x14ac:dyDescent="0.2">
      <c r="A2032">
        <v>2028</v>
      </c>
      <c r="B2032" s="14">
        <f>'EstExp 11-17'!K92</f>
        <v>920000</v>
      </c>
      <c r="C2032" s="5">
        <f t="shared" si="30"/>
        <v>-917972</v>
      </c>
      <c r="D2032" s="6"/>
    </row>
    <row r="2033" spans="1:4" x14ac:dyDescent="0.2">
      <c r="A2033" s="4">
        <v>2029</v>
      </c>
      <c r="B2033" s="15">
        <f>'EstExp 11-17'!K100</f>
        <v>0</v>
      </c>
      <c r="C2033" s="5">
        <f t="shared" si="30"/>
        <v>2029</v>
      </c>
      <c r="D2033" s="18" t="s">
        <v>880</v>
      </c>
    </row>
    <row r="2034" spans="1:4" x14ac:dyDescent="0.2">
      <c r="A2034">
        <v>2030</v>
      </c>
      <c r="B2034" s="14">
        <f>'EstExp 11-17'!H137</f>
        <v>0</v>
      </c>
      <c r="C2034" s="5">
        <f t="shared" si="30"/>
        <v>2030</v>
      </c>
      <c r="D2034" s="6"/>
    </row>
    <row r="2035" spans="1:4" x14ac:dyDescent="0.2">
      <c r="A2035">
        <v>2031</v>
      </c>
      <c r="B2035" s="14">
        <f>'EstExp 11-17'!H138</f>
        <v>0</v>
      </c>
      <c r="C2035" s="5">
        <f t="shared" si="30"/>
        <v>2031</v>
      </c>
      <c r="D2035" s="6"/>
    </row>
    <row r="2036" spans="1:4" x14ac:dyDescent="0.2">
      <c r="A2036">
        <v>2032</v>
      </c>
      <c r="B2036" s="14">
        <f>'EstExp 11-17'!K137</f>
        <v>0</v>
      </c>
      <c r="C2036" s="5">
        <f t="shared" si="30"/>
        <v>2032</v>
      </c>
      <c r="D2036" s="6"/>
    </row>
    <row r="2037" spans="1:4" x14ac:dyDescent="0.2">
      <c r="A2037">
        <v>2033</v>
      </c>
      <c r="B2037" s="14">
        <f>'EstExp 11-17'!K138</f>
        <v>0</v>
      </c>
      <c r="C2037" s="5">
        <f t="shared" si="30"/>
        <v>2033</v>
      </c>
      <c r="D2037" s="6"/>
    </row>
    <row r="2038" spans="1:4" x14ac:dyDescent="0.2">
      <c r="A2038" s="3">
        <v>2034</v>
      </c>
      <c r="C2038" s="5">
        <f t="shared" si="30"/>
        <v>2034</v>
      </c>
      <c r="D2038" s="7"/>
    </row>
    <row r="2039" spans="1:4" x14ac:dyDescent="0.2">
      <c r="A2039" s="3">
        <v>2035</v>
      </c>
      <c r="C2039" s="5">
        <f t="shared" si="30"/>
        <v>2035</v>
      </c>
      <c r="D2039" s="7"/>
    </row>
    <row r="2040" spans="1:4" x14ac:dyDescent="0.2">
      <c r="A2040" s="3">
        <v>2036</v>
      </c>
      <c r="C2040" s="5">
        <f t="shared" si="30"/>
        <v>2036</v>
      </c>
      <c r="D2040" s="7"/>
    </row>
    <row r="2041" spans="1:4" x14ac:dyDescent="0.2">
      <c r="A2041" s="3">
        <v>2037</v>
      </c>
      <c r="C2041" s="5">
        <f t="shared" si="30"/>
        <v>2037</v>
      </c>
      <c r="D2041" s="6" t="s">
        <v>346</v>
      </c>
    </row>
    <row r="2042" spans="1:4" x14ac:dyDescent="0.2">
      <c r="A2042" s="3">
        <v>2038</v>
      </c>
      <c r="C2042" s="5">
        <f t="shared" si="30"/>
        <v>2038</v>
      </c>
      <c r="D2042" s="6" t="s">
        <v>346</v>
      </c>
    </row>
    <row r="2043" spans="1:4" x14ac:dyDescent="0.2">
      <c r="A2043" s="3">
        <v>2039</v>
      </c>
      <c r="C2043" s="5">
        <f t="shared" si="30"/>
        <v>2039</v>
      </c>
      <c r="D2043" s="7"/>
    </row>
    <row r="2044" spans="1:4" x14ac:dyDescent="0.2">
      <c r="A2044" s="3">
        <v>2040</v>
      </c>
      <c r="C2044" s="5">
        <f t="shared" si="30"/>
        <v>2040</v>
      </c>
      <c r="D2044" s="6" t="s">
        <v>346</v>
      </c>
    </row>
    <row r="2045" spans="1:4" x14ac:dyDescent="0.2">
      <c r="A2045">
        <v>2041</v>
      </c>
      <c r="B2045" s="14">
        <f>'EstExp 11-17'!K310</f>
        <v>0</v>
      </c>
      <c r="C2045" s="5">
        <f t="shared" si="30"/>
        <v>2041</v>
      </c>
      <c r="D2045" s="6"/>
    </row>
    <row r="2046" spans="1:4" x14ac:dyDescent="0.2">
      <c r="A2046" s="3">
        <v>2042</v>
      </c>
      <c r="C2046" s="5">
        <f t="shared" si="30"/>
        <v>2042</v>
      </c>
      <c r="D2046" s="7"/>
    </row>
    <row r="2047" spans="1:4" x14ac:dyDescent="0.2">
      <c r="A2047" s="3">
        <v>2043</v>
      </c>
      <c r="C2047" s="5">
        <f t="shared" si="30"/>
        <v>2043</v>
      </c>
      <c r="D2047" s="7"/>
    </row>
    <row r="2048" spans="1:4" x14ac:dyDescent="0.2">
      <c r="A2048">
        <v>2044</v>
      </c>
      <c r="B2048" s="14">
        <f>'BudgetSum 2-3'!I50</f>
        <v>0</v>
      </c>
      <c r="C2048" s="5">
        <f t="shared" si="30"/>
        <v>2044</v>
      </c>
      <c r="D2048" s="6"/>
    </row>
    <row r="2049" spans="1:4" x14ac:dyDescent="0.2">
      <c r="A2049">
        <v>2045</v>
      </c>
      <c r="B2049" s="14">
        <f>'BudgetSum 2-3'!I51</f>
        <v>0</v>
      </c>
      <c r="C2049" s="5">
        <f t="shared" si="30"/>
        <v>2045</v>
      </c>
      <c r="D2049" s="6"/>
    </row>
    <row r="2050" spans="1:4" x14ac:dyDescent="0.2">
      <c r="A2050" s="3">
        <v>2046</v>
      </c>
      <c r="C2050" s="5">
        <f t="shared" si="30"/>
        <v>2046</v>
      </c>
      <c r="D2050" s="6"/>
    </row>
    <row r="2051" spans="1:4" x14ac:dyDescent="0.2">
      <c r="A2051" s="3">
        <v>2047</v>
      </c>
      <c r="C2051" s="5">
        <f t="shared" si="30"/>
        <v>2047</v>
      </c>
      <c r="D2051" s="6" t="s">
        <v>346</v>
      </c>
    </row>
    <row r="2052" spans="1:4" x14ac:dyDescent="0.2">
      <c r="A2052" s="3">
        <v>2048</v>
      </c>
      <c r="C2052" s="5">
        <f t="shared" si="30"/>
        <v>2048</v>
      </c>
      <c r="D2052" s="6" t="s">
        <v>346</v>
      </c>
    </row>
    <row r="2053" spans="1:4" x14ac:dyDescent="0.2">
      <c r="A2053" s="3">
        <v>2049</v>
      </c>
      <c r="C2053" s="5">
        <f t="shared" si="30"/>
        <v>2049</v>
      </c>
      <c r="D2053" s="6" t="s">
        <v>346</v>
      </c>
    </row>
    <row r="2054" spans="1:4" x14ac:dyDescent="0.2">
      <c r="A2054" s="3">
        <v>2050</v>
      </c>
      <c r="C2054" s="5">
        <f t="shared" si="30"/>
        <v>2050</v>
      </c>
      <c r="D2054" s="6" t="s">
        <v>346</v>
      </c>
    </row>
    <row r="2055" spans="1:4" x14ac:dyDescent="0.2">
      <c r="A2055" s="3">
        <v>2051</v>
      </c>
      <c r="C2055" s="5">
        <f t="shared" ref="C2055:C2118" si="31">A2055-B2055</f>
        <v>2051</v>
      </c>
      <c r="D2055" s="6" t="s">
        <v>346</v>
      </c>
    </row>
    <row r="2056" spans="1:4" x14ac:dyDescent="0.2">
      <c r="A2056" s="3">
        <v>2052</v>
      </c>
      <c r="C2056" s="5">
        <f t="shared" si="31"/>
        <v>2052</v>
      </c>
      <c r="D2056" s="7"/>
    </row>
    <row r="2057" spans="1:4" x14ac:dyDescent="0.2">
      <c r="A2057" s="3">
        <v>2053</v>
      </c>
      <c r="C2057" s="5">
        <f t="shared" si="31"/>
        <v>2053</v>
      </c>
      <c r="D2057" s="6" t="s">
        <v>346</v>
      </c>
    </row>
    <row r="2058" spans="1:4" x14ac:dyDescent="0.2">
      <c r="A2058" s="3">
        <v>2054</v>
      </c>
      <c r="C2058" s="5">
        <f t="shared" si="31"/>
        <v>2054</v>
      </c>
      <c r="D2058" s="7"/>
    </row>
    <row r="2059" spans="1:4" x14ac:dyDescent="0.2">
      <c r="A2059" s="3">
        <v>2055</v>
      </c>
      <c r="C2059" s="5">
        <f t="shared" si="31"/>
        <v>2055</v>
      </c>
      <c r="D2059" s="7"/>
    </row>
    <row r="2060" spans="1:4" x14ac:dyDescent="0.2">
      <c r="A2060" s="3">
        <v>2056</v>
      </c>
      <c r="C2060" s="5">
        <f t="shared" si="31"/>
        <v>2056</v>
      </c>
      <c r="D2060" s="7"/>
    </row>
    <row r="2061" spans="1:4" x14ac:dyDescent="0.2">
      <c r="A2061" s="3">
        <v>2057</v>
      </c>
      <c r="C2061" s="5">
        <f t="shared" si="31"/>
        <v>2057</v>
      </c>
      <c r="D2061" s="7"/>
    </row>
    <row r="2062" spans="1:4" x14ac:dyDescent="0.2">
      <c r="A2062" s="3">
        <v>2058</v>
      </c>
      <c r="C2062" s="5">
        <f t="shared" si="31"/>
        <v>2058</v>
      </c>
      <c r="D2062" s="7"/>
    </row>
    <row r="2063" spans="1:4" x14ac:dyDescent="0.2">
      <c r="A2063" s="3">
        <v>2059</v>
      </c>
      <c r="C2063" s="5">
        <f t="shared" si="31"/>
        <v>2059</v>
      </c>
      <c r="D2063" s="7"/>
    </row>
    <row r="2064" spans="1:4" x14ac:dyDescent="0.2">
      <c r="A2064" s="3">
        <v>2060</v>
      </c>
      <c r="C2064" s="5">
        <f t="shared" si="31"/>
        <v>2060</v>
      </c>
      <c r="D2064" s="7"/>
    </row>
    <row r="2065" spans="1:4" x14ac:dyDescent="0.2">
      <c r="A2065" s="3">
        <v>2061</v>
      </c>
      <c r="C2065" s="5">
        <f t="shared" si="31"/>
        <v>2061</v>
      </c>
      <c r="D2065" s="7"/>
    </row>
    <row r="2066" spans="1:4" x14ac:dyDescent="0.2">
      <c r="A2066" s="3">
        <v>2062</v>
      </c>
      <c r="C2066" s="5">
        <f t="shared" si="31"/>
        <v>2062</v>
      </c>
      <c r="D2066" s="7"/>
    </row>
    <row r="2067" spans="1:4" x14ac:dyDescent="0.2">
      <c r="A2067" s="3">
        <v>2063</v>
      </c>
      <c r="C2067" s="5">
        <f t="shared" si="31"/>
        <v>2063</v>
      </c>
      <c r="D2067" s="7"/>
    </row>
    <row r="2068" spans="1:4" x14ac:dyDescent="0.2">
      <c r="A2068" s="3">
        <v>2064</v>
      </c>
      <c r="C2068" s="5">
        <f t="shared" si="31"/>
        <v>2064</v>
      </c>
      <c r="D2068" s="7"/>
    </row>
    <row r="2069" spans="1:4" x14ac:dyDescent="0.2">
      <c r="A2069" s="3">
        <v>2065</v>
      </c>
      <c r="C2069" s="5">
        <f t="shared" si="31"/>
        <v>2065</v>
      </c>
      <c r="D2069" s="7"/>
    </row>
    <row r="2070" spans="1:4" x14ac:dyDescent="0.2">
      <c r="A2070" s="3">
        <v>2066</v>
      </c>
      <c r="C2070" s="5">
        <f t="shared" si="31"/>
        <v>2066</v>
      </c>
      <c r="D2070" s="7"/>
    </row>
    <row r="2071" spans="1:4" x14ac:dyDescent="0.2">
      <c r="A2071" s="3">
        <v>2067</v>
      </c>
      <c r="C2071" s="5">
        <f t="shared" si="31"/>
        <v>2067</v>
      </c>
      <c r="D2071" s="7"/>
    </row>
    <row r="2072" spans="1:4" x14ac:dyDescent="0.2">
      <c r="A2072" s="3">
        <v>2068</v>
      </c>
      <c r="C2072" s="5">
        <f t="shared" si="31"/>
        <v>2068</v>
      </c>
      <c r="D2072" s="7"/>
    </row>
    <row r="2073" spans="1:4" x14ac:dyDescent="0.2">
      <c r="A2073" s="3">
        <v>2069</v>
      </c>
      <c r="C2073" s="5">
        <f t="shared" si="31"/>
        <v>2069</v>
      </c>
      <c r="D2073" s="7"/>
    </row>
    <row r="2074" spans="1:4" x14ac:dyDescent="0.2">
      <c r="A2074" s="3">
        <v>2070</v>
      </c>
      <c r="C2074" s="5">
        <f t="shared" si="31"/>
        <v>2070</v>
      </c>
      <c r="D2074" s="6" t="s">
        <v>346</v>
      </c>
    </row>
    <row r="2075" spans="1:4" x14ac:dyDescent="0.2">
      <c r="A2075" s="3">
        <v>2071</v>
      </c>
      <c r="C2075" s="5">
        <f t="shared" si="31"/>
        <v>2071</v>
      </c>
      <c r="D2075" s="7"/>
    </row>
    <row r="2076" spans="1:4" x14ac:dyDescent="0.2">
      <c r="A2076" s="3">
        <v>2072</v>
      </c>
      <c r="C2076" s="5">
        <f t="shared" si="31"/>
        <v>2072</v>
      </c>
      <c r="D2076" s="7"/>
    </row>
    <row r="2077" spans="1:4" x14ac:dyDescent="0.2">
      <c r="A2077" s="3">
        <v>2073</v>
      </c>
      <c r="C2077" s="5">
        <f t="shared" si="31"/>
        <v>2073</v>
      </c>
      <c r="D2077" s="7"/>
    </row>
    <row r="2078" spans="1:4" x14ac:dyDescent="0.2">
      <c r="A2078" s="3">
        <v>2074</v>
      </c>
      <c r="C2078" s="5">
        <f t="shared" si="31"/>
        <v>2074</v>
      </c>
      <c r="D2078" s="7"/>
    </row>
    <row r="2079" spans="1:4" x14ac:dyDescent="0.2">
      <c r="A2079" s="3">
        <v>2075</v>
      </c>
      <c r="C2079" s="5">
        <f t="shared" si="31"/>
        <v>2075</v>
      </c>
      <c r="D2079" s="7"/>
    </row>
    <row r="2080" spans="1:4" x14ac:dyDescent="0.2">
      <c r="A2080" s="3">
        <v>2076</v>
      </c>
      <c r="C2080" s="5">
        <f t="shared" si="31"/>
        <v>2076</v>
      </c>
      <c r="D2080" s="7"/>
    </row>
    <row r="2081" spans="1:4" x14ac:dyDescent="0.2">
      <c r="A2081" s="3">
        <v>2077</v>
      </c>
      <c r="C2081" s="5">
        <f t="shared" si="31"/>
        <v>2077</v>
      </c>
      <c r="D2081" s="7"/>
    </row>
    <row r="2082" spans="1:4" x14ac:dyDescent="0.2">
      <c r="A2082" s="3">
        <v>2078</v>
      </c>
      <c r="C2082" s="5">
        <f t="shared" si="31"/>
        <v>2078</v>
      </c>
      <c r="D2082" s="7"/>
    </row>
    <row r="2083" spans="1:4" x14ac:dyDescent="0.2">
      <c r="A2083" s="3">
        <v>2079</v>
      </c>
      <c r="C2083" s="5">
        <f t="shared" si="31"/>
        <v>2079</v>
      </c>
      <c r="D2083" s="7"/>
    </row>
    <row r="2084" spans="1:4" x14ac:dyDescent="0.2">
      <c r="A2084" s="3">
        <v>2080</v>
      </c>
      <c r="C2084" s="5">
        <f t="shared" si="31"/>
        <v>2080</v>
      </c>
      <c r="D2084" s="7"/>
    </row>
    <row r="2085" spans="1:4" x14ac:dyDescent="0.2">
      <c r="A2085" s="3">
        <v>2081</v>
      </c>
      <c r="C2085" s="5">
        <f t="shared" si="31"/>
        <v>2081</v>
      </c>
      <c r="D2085" s="7"/>
    </row>
    <row r="2086" spans="1:4" x14ac:dyDescent="0.2">
      <c r="A2086" s="3">
        <v>2082</v>
      </c>
      <c r="C2086" s="5">
        <f t="shared" si="31"/>
        <v>2082</v>
      </c>
      <c r="D2086" s="7"/>
    </row>
    <row r="2087" spans="1:4" x14ac:dyDescent="0.2">
      <c r="A2087" s="3">
        <v>2083</v>
      </c>
      <c r="C2087" s="5">
        <f t="shared" si="31"/>
        <v>2083</v>
      </c>
      <c r="D2087" s="7"/>
    </row>
    <row r="2088" spans="1:4" x14ac:dyDescent="0.2">
      <c r="A2088" s="3">
        <v>2084</v>
      </c>
      <c r="C2088" s="5">
        <f t="shared" si="31"/>
        <v>2084</v>
      </c>
      <c r="D2088" s="7"/>
    </row>
    <row r="2089" spans="1:4" x14ac:dyDescent="0.2">
      <c r="A2089" s="3">
        <v>2085</v>
      </c>
      <c r="C2089" s="5">
        <f t="shared" si="31"/>
        <v>2085</v>
      </c>
      <c r="D2089" s="7"/>
    </row>
    <row r="2090" spans="1:4" x14ac:dyDescent="0.2">
      <c r="A2090" s="3">
        <v>2086</v>
      </c>
      <c r="C2090" s="5">
        <f t="shared" si="31"/>
        <v>2086</v>
      </c>
      <c r="D2090" s="7"/>
    </row>
    <row r="2091" spans="1:4" x14ac:dyDescent="0.2">
      <c r="A2091" s="3">
        <v>2087</v>
      </c>
      <c r="C2091" s="5">
        <f t="shared" si="31"/>
        <v>2087</v>
      </c>
      <c r="D2091" s="7"/>
    </row>
    <row r="2092" spans="1:4" x14ac:dyDescent="0.2">
      <c r="A2092" s="3">
        <v>2088</v>
      </c>
      <c r="C2092" s="5">
        <f t="shared" si="31"/>
        <v>2088</v>
      </c>
      <c r="D2092" s="7"/>
    </row>
    <row r="2093" spans="1:4" x14ac:dyDescent="0.2">
      <c r="A2093" s="3">
        <v>2089</v>
      </c>
      <c r="C2093" s="5">
        <f t="shared" si="31"/>
        <v>2089</v>
      </c>
      <c r="D2093" s="7"/>
    </row>
    <row r="2094" spans="1:4" x14ac:dyDescent="0.2">
      <c r="A2094" s="3">
        <v>2090</v>
      </c>
      <c r="C2094" s="5">
        <f t="shared" si="31"/>
        <v>2090</v>
      </c>
      <c r="D2094" s="7"/>
    </row>
    <row r="2095" spans="1:4" x14ac:dyDescent="0.2">
      <c r="A2095" s="3">
        <v>2091</v>
      </c>
      <c r="C2095" s="5">
        <f t="shared" si="31"/>
        <v>2091</v>
      </c>
      <c r="D2095" s="7"/>
    </row>
    <row r="2096" spans="1:4" x14ac:dyDescent="0.2">
      <c r="A2096" s="3">
        <v>2092</v>
      </c>
      <c r="C2096" s="5">
        <f t="shared" si="31"/>
        <v>2092</v>
      </c>
      <c r="D2096" s="7"/>
    </row>
    <row r="2097" spans="1:4" x14ac:dyDescent="0.2">
      <c r="A2097" s="3">
        <v>2093</v>
      </c>
      <c r="C2097" s="5">
        <f t="shared" si="31"/>
        <v>2093</v>
      </c>
      <c r="D2097" s="7"/>
    </row>
    <row r="2098" spans="1:4" x14ac:dyDescent="0.2">
      <c r="A2098" s="3">
        <v>2094</v>
      </c>
      <c r="C2098" s="5">
        <f t="shared" si="31"/>
        <v>2094</v>
      </c>
      <c r="D2098" s="7"/>
    </row>
    <row r="2099" spans="1:4" x14ac:dyDescent="0.2">
      <c r="A2099" s="3">
        <v>2095</v>
      </c>
      <c r="C2099" s="5">
        <f t="shared" si="31"/>
        <v>2095</v>
      </c>
      <c r="D2099" s="7"/>
    </row>
    <row r="2100" spans="1:4" x14ac:dyDescent="0.2">
      <c r="A2100" s="3">
        <v>2096</v>
      </c>
      <c r="C2100" s="5">
        <f t="shared" si="31"/>
        <v>2096</v>
      </c>
      <c r="D2100" s="7"/>
    </row>
    <row r="2101" spans="1:4" x14ac:dyDescent="0.2">
      <c r="A2101" s="3">
        <v>2097</v>
      </c>
      <c r="C2101" s="5">
        <f t="shared" si="31"/>
        <v>2097</v>
      </c>
      <c r="D2101" s="7"/>
    </row>
    <row r="2102" spans="1:4" x14ac:dyDescent="0.2">
      <c r="A2102" s="3">
        <v>2098</v>
      </c>
      <c r="C2102" s="5">
        <f t="shared" si="31"/>
        <v>2098</v>
      </c>
      <c r="D2102" s="7"/>
    </row>
    <row r="2103" spans="1:4" x14ac:dyDescent="0.2">
      <c r="A2103" s="3">
        <v>2099</v>
      </c>
      <c r="C2103" s="5">
        <f t="shared" si="31"/>
        <v>2099</v>
      </c>
      <c r="D2103" s="7"/>
    </row>
    <row r="2104" spans="1:4" x14ac:dyDescent="0.2">
      <c r="A2104" s="3">
        <v>2100</v>
      </c>
      <c r="C2104" s="5">
        <f t="shared" si="31"/>
        <v>2100</v>
      </c>
      <c r="D2104" s="7"/>
    </row>
    <row r="2105" spans="1:4" x14ac:dyDescent="0.2">
      <c r="A2105" s="3">
        <v>2101</v>
      </c>
      <c r="C2105" s="5">
        <f t="shared" si="31"/>
        <v>2101</v>
      </c>
      <c r="D2105" s="7"/>
    </row>
    <row r="2106" spans="1:4" x14ac:dyDescent="0.2">
      <c r="A2106" s="3">
        <v>2102</v>
      </c>
      <c r="C2106" s="5">
        <f t="shared" si="31"/>
        <v>2102</v>
      </c>
      <c r="D2106" s="7"/>
    </row>
    <row r="2107" spans="1:4" x14ac:dyDescent="0.2">
      <c r="A2107" s="3">
        <v>2103</v>
      </c>
      <c r="C2107" s="5">
        <f t="shared" si="31"/>
        <v>2103</v>
      </c>
      <c r="D2107" s="7"/>
    </row>
    <row r="2108" spans="1:4" x14ac:dyDescent="0.2">
      <c r="A2108" s="3">
        <v>2104</v>
      </c>
      <c r="C2108" s="5">
        <f t="shared" si="31"/>
        <v>2104</v>
      </c>
      <c r="D2108" s="7"/>
    </row>
    <row r="2109" spans="1:4" x14ac:dyDescent="0.2">
      <c r="A2109" s="3">
        <v>2105</v>
      </c>
      <c r="C2109" s="5">
        <f t="shared" si="31"/>
        <v>2105</v>
      </c>
      <c r="D2109" s="7"/>
    </row>
    <row r="2110" spans="1:4" x14ac:dyDescent="0.2">
      <c r="A2110" s="3">
        <v>2106</v>
      </c>
      <c r="C2110" s="5">
        <f t="shared" si="31"/>
        <v>2106</v>
      </c>
      <c r="D2110" s="7"/>
    </row>
    <row r="2111" spans="1:4" x14ac:dyDescent="0.2">
      <c r="A2111" s="3">
        <v>2107</v>
      </c>
      <c r="C2111" s="5">
        <f t="shared" si="31"/>
        <v>2107</v>
      </c>
      <c r="D2111" s="7"/>
    </row>
    <row r="2112" spans="1:4" x14ac:dyDescent="0.2">
      <c r="A2112" s="3">
        <v>2108</v>
      </c>
      <c r="C2112" s="5">
        <f t="shared" si="31"/>
        <v>2108</v>
      </c>
      <c r="D2112" s="7"/>
    </row>
    <row r="2113" spans="1:4" x14ac:dyDescent="0.2">
      <c r="A2113" s="3">
        <v>2109</v>
      </c>
      <c r="C2113" s="5">
        <f t="shared" si="31"/>
        <v>2109</v>
      </c>
      <c r="D2113" s="7"/>
    </row>
    <row r="2114" spans="1:4" x14ac:dyDescent="0.2">
      <c r="A2114" s="3">
        <v>2110</v>
      </c>
      <c r="C2114" s="5">
        <f t="shared" si="31"/>
        <v>2110</v>
      </c>
      <c r="D2114" s="7"/>
    </row>
    <row r="2115" spans="1:4" x14ac:dyDescent="0.2">
      <c r="A2115" s="3">
        <v>2111</v>
      </c>
      <c r="C2115" s="5">
        <f t="shared" si="31"/>
        <v>2111</v>
      </c>
      <c r="D2115" s="7"/>
    </row>
    <row r="2116" spans="1:4" x14ac:dyDescent="0.2">
      <c r="A2116" s="3">
        <v>2112</v>
      </c>
      <c r="C2116" s="5">
        <f t="shared" si="31"/>
        <v>2112</v>
      </c>
      <c r="D2116" s="7"/>
    </row>
    <row r="2117" spans="1:4" x14ac:dyDescent="0.2">
      <c r="A2117" s="3">
        <v>2113</v>
      </c>
      <c r="C2117" s="5">
        <f t="shared" si="31"/>
        <v>2113</v>
      </c>
      <c r="D2117" s="7"/>
    </row>
    <row r="2118" spans="1:4" x14ac:dyDescent="0.2">
      <c r="A2118" s="3">
        <v>2114</v>
      </c>
      <c r="C2118" s="5">
        <f t="shared" si="31"/>
        <v>2114</v>
      </c>
      <c r="D2118" s="7"/>
    </row>
    <row r="2119" spans="1:4" x14ac:dyDescent="0.2">
      <c r="A2119" s="3">
        <v>2115</v>
      </c>
      <c r="C2119" s="5">
        <f t="shared" ref="C2119:C2182" si="32">A2119-B2119</f>
        <v>2115</v>
      </c>
      <c r="D2119" s="7"/>
    </row>
    <row r="2120" spans="1:4" x14ac:dyDescent="0.2">
      <c r="A2120" s="3">
        <v>2116</v>
      </c>
      <c r="C2120" s="5">
        <f t="shared" si="32"/>
        <v>2116</v>
      </c>
      <c r="D2120" s="7"/>
    </row>
    <row r="2121" spans="1:4" x14ac:dyDescent="0.2">
      <c r="A2121" s="3">
        <v>2117</v>
      </c>
      <c r="C2121" s="5">
        <f t="shared" si="32"/>
        <v>2117</v>
      </c>
      <c r="D2121" s="7"/>
    </row>
    <row r="2122" spans="1:4" x14ac:dyDescent="0.2">
      <c r="A2122" s="3">
        <v>2118</v>
      </c>
      <c r="C2122" s="5">
        <f t="shared" si="32"/>
        <v>2118</v>
      </c>
      <c r="D2122" s="7"/>
    </row>
    <row r="2123" spans="1:4" x14ac:dyDescent="0.2">
      <c r="A2123" s="3">
        <v>2119</v>
      </c>
      <c r="C2123" s="5">
        <f t="shared" si="32"/>
        <v>2119</v>
      </c>
      <c r="D2123" s="7"/>
    </row>
    <row r="2124" spans="1:4" x14ac:dyDescent="0.2">
      <c r="A2124" s="3">
        <v>2120</v>
      </c>
      <c r="C2124" s="5">
        <f t="shared" si="32"/>
        <v>2120</v>
      </c>
      <c r="D2124" s="7"/>
    </row>
    <row r="2125" spans="1:4" x14ac:dyDescent="0.2">
      <c r="A2125" s="3">
        <v>2121</v>
      </c>
      <c r="C2125" s="5">
        <f t="shared" si="32"/>
        <v>2121</v>
      </c>
      <c r="D2125" s="7"/>
    </row>
    <row r="2126" spans="1:4" x14ac:dyDescent="0.2">
      <c r="A2126" s="3">
        <v>2122</v>
      </c>
      <c r="C2126" s="5">
        <f t="shared" si="32"/>
        <v>2122</v>
      </c>
      <c r="D2126" s="7"/>
    </row>
    <row r="2127" spans="1:4" x14ac:dyDescent="0.2">
      <c r="A2127" s="3">
        <v>2123</v>
      </c>
      <c r="C2127" s="5">
        <f t="shared" si="32"/>
        <v>2123</v>
      </c>
      <c r="D2127" s="7"/>
    </row>
    <row r="2128" spans="1:4" x14ac:dyDescent="0.2">
      <c r="A2128" s="3">
        <v>2124</v>
      </c>
      <c r="C2128" s="5">
        <f t="shared" si="32"/>
        <v>2124</v>
      </c>
      <c r="D2128" s="7"/>
    </row>
    <row r="2129" spans="1:4" x14ac:dyDescent="0.2">
      <c r="A2129" s="3">
        <v>2125</v>
      </c>
      <c r="C2129" s="5">
        <f t="shared" si="32"/>
        <v>2125</v>
      </c>
      <c r="D2129" s="7"/>
    </row>
    <row r="2130" spans="1:4" x14ac:dyDescent="0.2">
      <c r="A2130" s="3">
        <v>2126</v>
      </c>
      <c r="C2130" s="5">
        <f t="shared" si="32"/>
        <v>2126</v>
      </c>
      <c r="D2130" s="7"/>
    </row>
    <row r="2131" spans="1:4" x14ac:dyDescent="0.2">
      <c r="A2131" s="3">
        <v>2127</v>
      </c>
      <c r="C2131" s="5">
        <f t="shared" si="32"/>
        <v>2127</v>
      </c>
      <c r="D2131" s="7"/>
    </row>
    <row r="2132" spans="1:4" x14ac:dyDescent="0.2">
      <c r="A2132" s="3">
        <v>2128</v>
      </c>
      <c r="C2132" s="5">
        <f t="shared" si="32"/>
        <v>2128</v>
      </c>
      <c r="D2132" s="7"/>
    </row>
    <row r="2133" spans="1:4" x14ac:dyDescent="0.2">
      <c r="A2133" s="3">
        <v>2129</v>
      </c>
      <c r="C2133" s="5">
        <f t="shared" si="32"/>
        <v>2129</v>
      </c>
      <c r="D2133" s="7"/>
    </row>
    <row r="2134" spans="1:4" x14ac:dyDescent="0.2">
      <c r="A2134" s="3">
        <v>2130</v>
      </c>
      <c r="C2134" s="5">
        <f t="shared" si="32"/>
        <v>2130</v>
      </c>
      <c r="D2134" s="7"/>
    </row>
    <row r="2135" spans="1:4" x14ac:dyDescent="0.2">
      <c r="A2135" s="3">
        <v>2131</v>
      </c>
      <c r="C2135" s="5">
        <f t="shared" si="32"/>
        <v>2131</v>
      </c>
      <c r="D2135" s="7"/>
    </row>
    <row r="2136" spans="1:4" x14ac:dyDescent="0.2">
      <c r="A2136" s="3">
        <v>2132</v>
      </c>
      <c r="C2136" s="5">
        <f t="shared" si="32"/>
        <v>2132</v>
      </c>
      <c r="D2136" s="7"/>
    </row>
    <row r="2137" spans="1:4" x14ac:dyDescent="0.2">
      <c r="A2137" s="3">
        <v>2133</v>
      </c>
      <c r="C2137" s="5">
        <f t="shared" si="32"/>
        <v>2133</v>
      </c>
      <c r="D2137" s="7"/>
    </row>
    <row r="2138" spans="1:4" x14ac:dyDescent="0.2">
      <c r="A2138" s="3">
        <v>2134</v>
      </c>
      <c r="C2138" s="5">
        <f t="shared" si="32"/>
        <v>2134</v>
      </c>
      <c r="D2138" s="7"/>
    </row>
    <row r="2139" spans="1:4" x14ac:dyDescent="0.2">
      <c r="A2139" s="3">
        <v>2135</v>
      </c>
      <c r="C2139" s="5">
        <f t="shared" si="32"/>
        <v>2135</v>
      </c>
      <c r="D2139" s="7"/>
    </row>
    <row r="2140" spans="1:4" x14ac:dyDescent="0.2">
      <c r="A2140" s="3">
        <v>2136</v>
      </c>
      <c r="C2140" s="5">
        <f t="shared" si="32"/>
        <v>2136</v>
      </c>
      <c r="D2140" s="7"/>
    </row>
    <row r="2141" spans="1:4" x14ac:dyDescent="0.2">
      <c r="A2141" s="3">
        <v>2137</v>
      </c>
      <c r="C2141" s="5">
        <f t="shared" si="32"/>
        <v>2137</v>
      </c>
      <c r="D2141" s="7"/>
    </row>
    <row r="2142" spans="1:4" x14ac:dyDescent="0.2">
      <c r="A2142" s="3">
        <v>2138</v>
      </c>
      <c r="C2142" s="5">
        <f t="shared" si="32"/>
        <v>2138</v>
      </c>
      <c r="D2142" s="7"/>
    </row>
    <row r="2143" spans="1:4" x14ac:dyDescent="0.2">
      <c r="A2143" s="3">
        <v>2139</v>
      </c>
      <c r="C2143" s="5">
        <f t="shared" si="32"/>
        <v>2139</v>
      </c>
      <c r="D2143" s="7"/>
    </row>
    <row r="2144" spans="1:4" x14ac:dyDescent="0.2">
      <c r="A2144" s="3">
        <v>2140</v>
      </c>
      <c r="C2144" s="5">
        <f t="shared" si="32"/>
        <v>2140</v>
      </c>
      <c r="D2144" s="7"/>
    </row>
    <row r="2145" spans="1:4" x14ac:dyDescent="0.2">
      <c r="A2145" s="3">
        <v>2141</v>
      </c>
      <c r="C2145" s="5">
        <f t="shared" si="32"/>
        <v>2141</v>
      </c>
      <c r="D2145" s="7"/>
    </row>
    <row r="2146" spans="1:4" x14ac:dyDescent="0.2">
      <c r="A2146" s="3">
        <v>2142</v>
      </c>
      <c r="C2146" s="5">
        <f t="shared" si="32"/>
        <v>2142</v>
      </c>
      <c r="D2146" s="7"/>
    </row>
    <row r="2147" spans="1:4" x14ac:dyDescent="0.2">
      <c r="A2147" s="3">
        <v>2143</v>
      </c>
      <c r="C2147" s="5">
        <f t="shared" si="32"/>
        <v>2143</v>
      </c>
      <c r="D2147" s="7"/>
    </row>
    <row r="2148" spans="1:4" x14ac:dyDescent="0.2">
      <c r="A2148" s="3">
        <v>2144</v>
      </c>
      <c r="C2148" s="5">
        <f t="shared" si="32"/>
        <v>2144</v>
      </c>
      <c r="D2148" s="7"/>
    </row>
    <row r="2149" spans="1:4" x14ac:dyDescent="0.2">
      <c r="A2149" s="3">
        <v>2145</v>
      </c>
      <c r="C2149" s="5">
        <f t="shared" si="32"/>
        <v>2145</v>
      </c>
      <c r="D2149" s="7"/>
    </row>
    <row r="2150" spans="1:4" x14ac:dyDescent="0.2">
      <c r="A2150" s="3">
        <v>2146</v>
      </c>
      <c r="C2150" s="5">
        <f t="shared" si="32"/>
        <v>2146</v>
      </c>
      <c r="D2150" s="7"/>
    </row>
    <row r="2151" spans="1:4" x14ac:dyDescent="0.2">
      <c r="A2151" s="3">
        <v>2147</v>
      </c>
      <c r="C2151" s="5">
        <f t="shared" si="32"/>
        <v>2147</v>
      </c>
      <c r="D2151" s="7"/>
    </row>
    <row r="2152" spans="1:4" x14ac:dyDescent="0.2">
      <c r="A2152" s="3">
        <v>2148</v>
      </c>
      <c r="C2152" s="5">
        <f t="shared" si="32"/>
        <v>2148</v>
      </c>
      <c r="D2152" s="7"/>
    </row>
    <row r="2153" spans="1:4" x14ac:dyDescent="0.2">
      <c r="A2153" s="3">
        <v>2149</v>
      </c>
      <c r="C2153" s="5">
        <f t="shared" si="32"/>
        <v>2149</v>
      </c>
      <c r="D2153" s="7"/>
    </row>
    <row r="2154" spans="1:4" x14ac:dyDescent="0.2">
      <c r="A2154" s="3">
        <v>2150</v>
      </c>
      <c r="C2154" s="5">
        <f t="shared" si="32"/>
        <v>2150</v>
      </c>
      <c r="D2154" s="7"/>
    </row>
    <row r="2155" spans="1:4" x14ac:dyDescent="0.2">
      <c r="A2155" s="3">
        <v>2151</v>
      </c>
      <c r="C2155" s="5">
        <f t="shared" si="32"/>
        <v>2151</v>
      </c>
      <c r="D2155" s="7"/>
    </row>
    <row r="2156" spans="1:4" x14ac:dyDescent="0.2">
      <c r="A2156" s="3">
        <v>2152</v>
      </c>
      <c r="C2156" s="5">
        <f t="shared" si="32"/>
        <v>2152</v>
      </c>
      <c r="D2156" s="7"/>
    </row>
    <row r="2157" spans="1:4" x14ac:dyDescent="0.2">
      <c r="A2157" s="3">
        <v>2153</v>
      </c>
      <c r="C2157" s="5">
        <f t="shared" si="32"/>
        <v>2153</v>
      </c>
      <c r="D2157" s="7"/>
    </row>
    <row r="2158" spans="1:4" x14ac:dyDescent="0.2">
      <c r="A2158" s="3">
        <v>2154</v>
      </c>
      <c r="C2158" s="5">
        <f t="shared" si="32"/>
        <v>2154</v>
      </c>
      <c r="D2158" s="7"/>
    </row>
    <row r="2159" spans="1:4" x14ac:dyDescent="0.2">
      <c r="A2159" s="3">
        <v>2155</v>
      </c>
      <c r="C2159" s="5">
        <f t="shared" si="32"/>
        <v>2155</v>
      </c>
      <c r="D2159" s="7"/>
    </row>
    <row r="2160" spans="1:4" x14ac:dyDescent="0.2">
      <c r="A2160" s="3">
        <v>2156</v>
      </c>
      <c r="C2160" s="5">
        <f t="shared" si="32"/>
        <v>2156</v>
      </c>
      <c r="D2160" s="7"/>
    </row>
    <row r="2161" spans="1:4" x14ac:dyDescent="0.2">
      <c r="A2161" s="3">
        <v>2157</v>
      </c>
      <c r="C2161" s="5">
        <f t="shared" si="32"/>
        <v>2157</v>
      </c>
      <c r="D2161" s="7"/>
    </row>
    <row r="2162" spans="1:4" x14ac:dyDescent="0.2">
      <c r="A2162" s="3">
        <v>2158</v>
      </c>
      <c r="C2162" s="5">
        <f t="shared" si="32"/>
        <v>2158</v>
      </c>
      <c r="D2162" s="7"/>
    </row>
    <row r="2163" spans="1:4" x14ac:dyDescent="0.2">
      <c r="A2163" s="3">
        <v>2159</v>
      </c>
      <c r="C2163" s="5">
        <f t="shared" si="32"/>
        <v>2159</v>
      </c>
      <c r="D2163" s="7"/>
    </row>
    <row r="2164" spans="1:4" x14ac:dyDescent="0.2">
      <c r="A2164" s="3">
        <v>2160</v>
      </c>
      <c r="C2164" s="5">
        <f t="shared" si="32"/>
        <v>2160</v>
      </c>
      <c r="D2164" s="7"/>
    </row>
    <row r="2165" spans="1:4" x14ac:dyDescent="0.2">
      <c r="A2165" s="3">
        <v>2161</v>
      </c>
      <c r="C2165" s="5">
        <f t="shared" si="32"/>
        <v>2161</v>
      </c>
      <c r="D2165" s="7"/>
    </row>
    <row r="2166" spans="1:4" x14ac:dyDescent="0.2">
      <c r="A2166" s="3">
        <v>2162</v>
      </c>
      <c r="C2166" s="5">
        <f t="shared" si="32"/>
        <v>2162</v>
      </c>
      <c r="D2166" s="7"/>
    </row>
    <row r="2167" spans="1:4" x14ac:dyDescent="0.2">
      <c r="A2167" s="3">
        <v>2163</v>
      </c>
      <c r="C2167" s="5">
        <f t="shared" si="32"/>
        <v>2163</v>
      </c>
      <c r="D2167" s="7"/>
    </row>
    <row r="2168" spans="1:4" x14ac:dyDescent="0.2">
      <c r="A2168" s="3">
        <v>2164</v>
      </c>
      <c r="C2168" s="5">
        <f t="shared" si="32"/>
        <v>2164</v>
      </c>
      <c r="D2168" s="7"/>
    </row>
    <row r="2169" spans="1:4" x14ac:dyDescent="0.2">
      <c r="A2169" s="3">
        <v>2165</v>
      </c>
      <c r="C2169" s="5">
        <f t="shared" si="32"/>
        <v>2165</v>
      </c>
      <c r="D2169" s="7"/>
    </row>
    <row r="2170" spans="1:4" x14ac:dyDescent="0.2">
      <c r="A2170" s="3">
        <v>2166</v>
      </c>
      <c r="C2170" s="5">
        <f t="shared" si="32"/>
        <v>2166</v>
      </c>
      <c r="D2170" s="7"/>
    </row>
    <row r="2171" spans="1:4" x14ac:dyDescent="0.2">
      <c r="A2171" s="3">
        <v>2167</v>
      </c>
      <c r="C2171" s="5">
        <f t="shared" si="32"/>
        <v>2167</v>
      </c>
      <c r="D2171" s="7"/>
    </row>
    <row r="2172" spans="1:4" x14ac:dyDescent="0.2">
      <c r="A2172" s="3">
        <v>2168</v>
      </c>
      <c r="C2172" s="5">
        <f t="shared" si="32"/>
        <v>2168</v>
      </c>
      <c r="D2172" s="7"/>
    </row>
    <row r="2173" spans="1:4" x14ac:dyDescent="0.2">
      <c r="A2173" s="3">
        <v>2169</v>
      </c>
      <c r="C2173" s="5">
        <f t="shared" si="32"/>
        <v>2169</v>
      </c>
      <c r="D2173" s="7"/>
    </row>
    <row r="2174" spans="1:4" x14ac:dyDescent="0.2">
      <c r="A2174" s="3">
        <v>2170</v>
      </c>
      <c r="C2174" s="5">
        <f t="shared" si="32"/>
        <v>2170</v>
      </c>
      <c r="D2174" s="7"/>
    </row>
    <row r="2175" spans="1:4" x14ac:dyDescent="0.2">
      <c r="A2175" s="3">
        <v>2171</v>
      </c>
      <c r="C2175" s="5">
        <f t="shared" si="32"/>
        <v>2171</v>
      </c>
      <c r="D2175" s="7"/>
    </row>
    <row r="2176" spans="1:4" x14ac:dyDescent="0.2">
      <c r="A2176" s="3">
        <v>2172</v>
      </c>
      <c r="C2176" s="5">
        <f t="shared" si="32"/>
        <v>2172</v>
      </c>
      <c r="D2176" s="7"/>
    </row>
    <row r="2177" spans="1:4" x14ac:dyDescent="0.2">
      <c r="A2177" s="3">
        <v>2173</v>
      </c>
      <c r="C2177" s="5">
        <f t="shared" si="32"/>
        <v>2173</v>
      </c>
      <c r="D2177" s="7"/>
    </row>
    <row r="2178" spans="1:4" x14ac:dyDescent="0.2">
      <c r="A2178" s="3">
        <v>2174</v>
      </c>
      <c r="C2178" s="5">
        <f t="shared" si="32"/>
        <v>2174</v>
      </c>
      <c r="D2178" s="7"/>
    </row>
    <row r="2179" spans="1:4" x14ac:dyDescent="0.2">
      <c r="A2179" s="3">
        <v>2175</v>
      </c>
      <c r="C2179" s="5">
        <f t="shared" si="32"/>
        <v>2175</v>
      </c>
      <c r="D2179" s="7"/>
    </row>
    <row r="2180" spans="1:4" x14ac:dyDescent="0.2">
      <c r="A2180" s="3">
        <v>2176</v>
      </c>
      <c r="C2180" s="5">
        <f t="shared" si="32"/>
        <v>2176</v>
      </c>
      <c r="D2180" s="7"/>
    </row>
    <row r="2181" spans="1:4" x14ac:dyDescent="0.2">
      <c r="A2181" s="3">
        <v>2177</v>
      </c>
      <c r="C2181" s="5">
        <f t="shared" si="32"/>
        <v>2177</v>
      </c>
      <c r="D2181" s="7"/>
    </row>
    <row r="2182" spans="1:4" x14ac:dyDescent="0.2">
      <c r="A2182" s="3">
        <v>2178</v>
      </c>
      <c r="C2182" s="5">
        <f t="shared" si="32"/>
        <v>2178</v>
      </c>
      <c r="D2182" s="7"/>
    </row>
    <row r="2183" spans="1:4" x14ac:dyDescent="0.2">
      <c r="A2183" s="3">
        <v>2179</v>
      </c>
      <c r="C2183" s="5">
        <f t="shared" ref="C2183:C2246" si="33">A2183-B2183</f>
        <v>2179</v>
      </c>
      <c r="D2183" s="7"/>
    </row>
    <row r="2184" spans="1:4" x14ac:dyDescent="0.2">
      <c r="A2184" s="3">
        <v>2180</v>
      </c>
      <c r="C2184" s="5">
        <f t="shared" si="33"/>
        <v>2180</v>
      </c>
      <c r="D2184" s="7"/>
    </row>
    <row r="2185" spans="1:4" x14ac:dyDescent="0.2">
      <c r="A2185" s="3">
        <v>2181</v>
      </c>
      <c r="C2185" s="5">
        <f t="shared" si="33"/>
        <v>2181</v>
      </c>
      <c r="D2185" s="7"/>
    </row>
    <row r="2186" spans="1:4" x14ac:dyDescent="0.2">
      <c r="A2186" s="3">
        <v>2182</v>
      </c>
      <c r="C2186" s="5">
        <f t="shared" si="33"/>
        <v>2182</v>
      </c>
      <c r="D2186" s="7"/>
    </row>
    <row r="2187" spans="1:4" x14ac:dyDescent="0.2">
      <c r="A2187" s="3">
        <v>2183</v>
      </c>
      <c r="C2187" s="5">
        <f t="shared" si="33"/>
        <v>2183</v>
      </c>
      <c r="D2187" s="7"/>
    </row>
    <row r="2188" spans="1:4" x14ac:dyDescent="0.2">
      <c r="A2188" s="3">
        <v>2184</v>
      </c>
      <c r="C2188" s="5">
        <f t="shared" si="33"/>
        <v>2184</v>
      </c>
      <c r="D2188" s="7"/>
    </row>
    <row r="2189" spans="1:4" x14ac:dyDescent="0.2">
      <c r="A2189" s="3">
        <v>2185</v>
      </c>
      <c r="C2189" s="5">
        <f t="shared" si="33"/>
        <v>2185</v>
      </c>
      <c r="D2189" s="7"/>
    </row>
    <row r="2190" spans="1:4" x14ac:dyDescent="0.2">
      <c r="A2190" s="3">
        <v>2186</v>
      </c>
      <c r="C2190" s="5">
        <f t="shared" si="33"/>
        <v>2186</v>
      </c>
      <c r="D2190" s="7"/>
    </row>
    <row r="2191" spans="1:4" x14ac:dyDescent="0.2">
      <c r="A2191" s="3">
        <v>2187</v>
      </c>
      <c r="C2191" s="5">
        <f t="shared" si="33"/>
        <v>2187</v>
      </c>
      <c r="D2191" s="7"/>
    </row>
    <row r="2192" spans="1:4" x14ac:dyDescent="0.2">
      <c r="A2192" s="3">
        <v>2188</v>
      </c>
      <c r="C2192" s="5">
        <f t="shared" si="33"/>
        <v>2188</v>
      </c>
      <c r="D2192" s="7"/>
    </row>
    <row r="2193" spans="1:4" x14ac:dyDescent="0.2">
      <c r="A2193" s="3">
        <v>2189</v>
      </c>
      <c r="C2193" s="5">
        <f t="shared" si="33"/>
        <v>2189</v>
      </c>
      <c r="D2193" s="7"/>
    </row>
    <row r="2194" spans="1:4" x14ac:dyDescent="0.2">
      <c r="A2194" s="3">
        <v>2190</v>
      </c>
      <c r="C2194" s="5">
        <f t="shared" si="33"/>
        <v>2190</v>
      </c>
      <c r="D2194" s="7"/>
    </row>
    <row r="2195" spans="1:4" x14ac:dyDescent="0.2">
      <c r="A2195" s="3">
        <v>2191</v>
      </c>
      <c r="C2195" s="5">
        <f t="shared" si="33"/>
        <v>2191</v>
      </c>
      <c r="D2195" s="7"/>
    </row>
    <row r="2196" spans="1:4" x14ac:dyDescent="0.2">
      <c r="A2196" s="3">
        <v>2192</v>
      </c>
      <c r="C2196" s="5">
        <f t="shared" si="33"/>
        <v>2192</v>
      </c>
      <c r="D2196" s="7"/>
    </row>
    <row r="2197" spans="1:4" x14ac:dyDescent="0.2">
      <c r="A2197" s="3">
        <v>2193</v>
      </c>
      <c r="C2197" s="5">
        <f t="shared" si="33"/>
        <v>2193</v>
      </c>
      <c r="D2197" s="7"/>
    </row>
    <row r="2198" spans="1:4" x14ac:dyDescent="0.2">
      <c r="A2198" s="3">
        <v>2194</v>
      </c>
      <c r="C2198" s="5">
        <f t="shared" si="33"/>
        <v>2194</v>
      </c>
      <c r="D2198" s="7"/>
    </row>
    <row r="2199" spans="1:4" x14ac:dyDescent="0.2">
      <c r="A2199" s="3">
        <v>2195</v>
      </c>
      <c r="C2199" s="5">
        <f t="shared" si="33"/>
        <v>2195</v>
      </c>
      <c r="D2199" s="7"/>
    </row>
    <row r="2200" spans="1:4" x14ac:dyDescent="0.2">
      <c r="A2200" s="3">
        <v>2196</v>
      </c>
      <c r="C2200" s="5">
        <f t="shared" si="33"/>
        <v>2196</v>
      </c>
      <c r="D2200" s="7"/>
    </row>
    <row r="2201" spans="1:4" x14ac:dyDescent="0.2">
      <c r="A2201" s="3">
        <v>2197</v>
      </c>
      <c r="C2201" s="5">
        <f t="shared" si="33"/>
        <v>2197</v>
      </c>
      <c r="D2201" s="7"/>
    </row>
    <row r="2202" spans="1:4" x14ac:dyDescent="0.2">
      <c r="A2202" s="3">
        <v>2198</v>
      </c>
      <c r="C2202" s="5">
        <f t="shared" si="33"/>
        <v>2198</v>
      </c>
      <c r="D2202" s="7"/>
    </row>
    <row r="2203" spans="1:4" x14ac:dyDescent="0.2">
      <c r="A2203" s="3">
        <v>2199</v>
      </c>
      <c r="C2203" s="5">
        <f t="shared" si="33"/>
        <v>2199</v>
      </c>
      <c r="D2203" s="7"/>
    </row>
    <row r="2204" spans="1:4" x14ac:dyDescent="0.2">
      <c r="A2204" s="3">
        <v>2200</v>
      </c>
      <c r="C2204" s="5">
        <f t="shared" si="33"/>
        <v>2200</v>
      </c>
      <c r="D2204" s="7"/>
    </row>
    <row r="2205" spans="1:4" x14ac:dyDescent="0.2">
      <c r="A2205" s="3">
        <v>2201</v>
      </c>
      <c r="C2205" s="5">
        <f t="shared" si="33"/>
        <v>2201</v>
      </c>
      <c r="D2205" s="7"/>
    </row>
    <row r="2206" spans="1:4" x14ac:dyDescent="0.2">
      <c r="A2206" s="3">
        <v>2202</v>
      </c>
      <c r="C2206" s="5">
        <f t="shared" si="33"/>
        <v>2202</v>
      </c>
      <c r="D2206" s="7"/>
    </row>
    <row r="2207" spans="1:4" x14ac:dyDescent="0.2">
      <c r="A2207" s="3">
        <v>2203</v>
      </c>
      <c r="C2207" s="5">
        <f t="shared" si="33"/>
        <v>2203</v>
      </c>
      <c r="D2207" s="7"/>
    </row>
    <row r="2208" spans="1:4" x14ac:dyDescent="0.2">
      <c r="A2208" s="3">
        <v>2204</v>
      </c>
      <c r="C2208" s="5">
        <f t="shared" si="33"/>
        <v>2204</v>
      </c>
      <c r="D2208" s="7"/>
    </row>
    <row r="2209" spans="1:4" x14ac:dyDescent="0.2">
      <c r="A2209" s="3">
        <v>2205</v>
      </c>
      <c r="C2209" s="5">
        <f t="shared" si="33"/>
        <v>2205</v>
      </c>
      <c r="D2209" s="7"/>
    </row>
    <row r="2210" spans="1:4" x14ac:dyDescent="0.2">
      <c r="A2210" s="3">
        <v>2206</v>
      </c>
      <c r="C2210" s="5">
        <f t="shared" si="33"/>
        <v>2206</v>
      </c>
      <c r="D2210" s="7"/>
    </row>
    <row r="2211" spans="1:4" x14ac:dyDescent="0.2">
      <c r="A2211" s="3">
        <v>2207</v>
      </c>
      <c r="C2211" s="5">
        <f t="shared" si="33"/>
        <v>2207</v>
      </c>
      <c r="D2211" s="7"/>
    </row>
    <row r="2212" spans="1:4" x14ac:dyDescent="0.2">
      <c r="A2212" s="3">
        <v>2208</v>
      </c>
      <c r="C2212" s="5">
        <f t="shared" si="33"/>
        <v>2208</v>
      </c>
      <c r="D2212" s="7"/>
    </row>
    <row r="2213" spans="1:4" x14ac:dyDescent="0.2">
      <c r="A2213" s="3">
        <v>2209</v>
      </c>
      <c r="C2213" s="5">
        <f t="shared" si="33"/>
        <v>2209</v>
      </c>
      <c r="D2213" s="7"/>
    </row>
    <row r="2214" spans="1:4" x14ac:dyDescent="0.2">
      <c r="A2214" s="3">
        <v>2210</v>
      </c>
      <c r="C2214" s="5">
        <f t="shared" si="33"/>
        <v>2210</v>
      </c>
      <c r="D2214" s="7"/>
    </row>
    <row r="2215" spans="1:4" x14ac:dyDescent="0.2">
      <c r="A2215" s="3">
        <v>2211</v>
      </c>
      <c r="C2215" s="5">
        <f t="shared" si="33"/>
        <v>2211</v>
      </c>
      <c r="D2215" s="7"/>
    </row>
    <row r="2216" spans="1:4" x14ac:dyDescent="0.2">
      <c r="A2216" s="3">
        <v>2212</v>
      </c>
      <c r="C2216" s="5">
        <f t="shared" si="33"/>
        <v>2212</v>
      </c>
      <c r="D2216" s="7"/>
    </row>
    <row r="2217" spans="1:4" x14ac:dyDescent="0.2">
      <c r="A2217" s="3">
        <v>2213</v>
      </c>
      <c r="C2217" s="5">
        <f t="shared" si="33"/>
        <v>2213</v>
      </c>
      <c r="D2217" s="7"/>
    </row>
    <row r="2218" spans="1:4" x14ac:dyDescent="0.2">
      <c r="A2218" s="3">
        <v>2214</v>
      </c>
      <c r="C2218" s="5">
        <f t="shared" si="33"/>
        <v>2214</v>
      </c>
      <c r="D2218" s="7"/>
    </row>
    <row r="2219" spans="1:4" x14ac:dyDescent="0.2">
      <c r="A2219" s="3">
        <v>2215</v>
      </c>
      <c r="C2219" s="5">
        <f t="shared" si="33"/>
        <v>2215</v>
      </c>
      <c r="D2219" s="7"/>
    </row>
    <row r="2220" spans="1:4" x14ac:dyDescent="0.2">
      <c r="A2220" s="3">
        <v>2216</v>
      </c>
      <c r="C2220" s="5">
        <f t="shared" si="33"/>
        <v>2216</v>
      </c>
      <c r="D2220" s="7"/>
    </row>
    <row r="2221" spans="1:4" x14ac:dyDescent="0.2">
      <c r="A2221" s="3">
        <v>2217</v>
      </c>
      <c r="C2221" s="5">
        <f t="shared" si="33"/>
        <v>2217</v>
      </c>
      <c r="D2221" s="7"/>
    </row>
    <row r="2222" spans="1:4" x14ac:dyDescent="0.2">
      <c r="A2222" s="3">
        <v>2218</v>
      </c>
      <c r="C2222" s="5">
        <f t="shared" si="33"/>
        <v>2218</v>
      </c>
      <c r="D2222" s="7"/>
    </row>
    <row r="2223" spans="1:4" x14ac:dyDescent="0.2">
      <c r="A2223" s="3">
        <v>2219</v>
      </c>
      <c r="C2223" s="5">
        <f t="shared" si="33"/>
        <v>2219</v>
      </c>
      <c r="D2223" s="7"/>
    </row>
    <row r="2224" spans="1:4" x14ac:dyDescent="0.2">
      <c r="A2224" s="3">
        <v>2220</v>
      </c>
      <c r="C2224" s="5">
        <f t="shared" si="33"/>
        <v>2220</v>
      </c>
      <c r="D2224" s="7"/>
    </row>
    <row r="2225" spans="1:4" x14ac:dyDescent="0.2">
      <c r="A2225" s="3">
        <v>2221</v>
      </c>
      <c r="C2225" s="5">
        <f t="shared" si="33"/>
        <v>2221</v>
      </c>
      <c r="D2225" s="7"/>
    </row>
    <row r="2226" spans="1:4" x14ac:dyDescent="0.2">
      <c r="A2226" s="3">
        <v>2222</v>
      </c>
      <c r="C2226" s="5">
        <f t="shared" si="33"/>
        <v>2222</v>
      </c>
      <c r="D2226" s="7"/>
    </row>
    <row r="2227" spans="1:4" x14ac:dyDescent="0.2">
      <c r="A2227" s="3">
        <v>2223</v>
      </c>
      <c r="C2227" s="5">
        <f t="shared" si="33"/>
        <v>2223</v>
      </c>
      <c r="D2227" s="7"/>
    </row>
    <row r="2228" spans="1:4" x14ac:dyDescent="0.2">
      <c r="A2228" s="3">
        <v>2224</v>
      </c>
      <c r="C2228" s="5">
        <f t="shared" si="33"/>
        <v>2224</v>
      </c>
      <c r="D2228" s="7"/>
    </row>
    <row r="2229" spans="1:4" x14ac:dyDescent="0.2">
      <c r="A2229" s="3">
        <v>2225</v>
      </c>
      <c r="C2229" s="5">
        <f t="shared" si="33"/>
        <v>2225</v>
      </c>
      <c r="D2229" s="7"/>
    </row>
    <row r="2230" spans="1:4" x14ac:dyDescent="0.2">
      <c r="A2230" s="3">
        <v>2226</v>
      </c>
      <c r="C2230" s="5">
        <f t="shared" si="33"/>
        <v>2226</v>
      </c>
      <c r="D2230" s="7"/>
    </row>
    <row r="2231" spans="1:4" x14ac:dyDescent="0.2">
      <c r="A2231" s="3">
        <v>2227</v>
      </c>
      <c r="C2231" s="5">
        <f t="shared" si="33"/>
        <v>2227</v>
      </c>
      <c r="D2231" s="7"/>
    </row>
    <row r="2232" spans="1:4" x14ac:dyDescent="0.2">
      <c r="A2232" s="3">
        <v>2228</v>
      </c>
      <c r="C2232" s="5">
        <f t="shared" si="33"/>
        <v>2228</v>
      </c>
      <c r="D2232" s="7"/>
    </row>
    <row r="2233" spans="1:4" x14ac:dyDescent="0.2">
      <c r="A2233" s="3">
        <v>2229</v>
      </c>
      <c r="C2233" s="5">
        <f t="shared" si="33"/>
        <v>2229</v>
      </c>
      <c r="D2233" s="7"/>
    </row>
    <row r="2234" spans="1:4" x14ac:dyDescent="0.2">
      <c r="A2234" s="3">
        <v>2230</v>
      </c>
      <c r="C2234" s="5">
        <f t="shared" si="33"/>
        <v>2230</v>
      </c>
      <c r="D2234" s="7"/>
    </row>
    <row r="2235" spans="1:4" x14ac:dyDescent="0.2">
      <c r="A2235" s="3">
        <v>2231</v>
      </c>
      <c r="C2235" s="5">
        <f t="shared" si="33"/>
        <v>2231</v>
      </c>
      <c r="D2235" s="7"/>
    </row>
    <row r="2236" spans="1:4" x14ac:dyDescent="0.2">
      <c r="A2236" s="3">
        <v>2232</v>
      </c>
      <c r="C2236" s="5">
        <f t="shared" si="33"/>
        <v>2232</v>
      </c>
      <c r="D2236" s="7"/>
    </row>
    <row r="2237" spans="1:4" x14ac:dyDescent="0.2">
      <c r="A2237" s="3">
        <v>2233</v>
      </c>
      <c r="C2237" s="5">
        <f t="shared" si="33"/>
        <v>2233</v>
      </c>
      <c r="D2237" s="7"/>
    </row>
    <row r="2238" spans="1:4" x14ac:dyDescent="0.2">
      <c r="A2238" s="3">
        <v>2234</v>
      </c>
      <c r="C2238" s="5">
        <f t="shared" si="33"/>
        <v>2234</v>
      </c>
      <c r="D2238" s="7"/>
    </row>
    <row r="2239" spans="1:4" x14ac:dyDescent="0.2">
      <c r="A2239" s="3">
        <v>2235</v>
      </c>
      <c r="C2239" s="5">
        <f t="shared" si="33"/>
        <v>2235</v>
      </c>
      <c r="D2239" s="7"/>
    </row>
    <row r="2240" spans="1:4" x14ac:dyDescent="0.2">
      <c r="A2240" s="3">
        <v>2236</v>
      </c>
      <c r="C2240" s="5">
        <f t="shared" si="33"/>
        <v>2236</v>
      </c>
      <c r="D2240" s="7"/>
    </row>
    <row r="2241" spans="1:4" x14ac:dyDescent="0.2">
      <c r="A2241" s="3">
        <v>2237</v>
      </c>
      <c r="C2241" s="5">
        <f t="shared" si="33"/>
        <v>2237</v>
      </c>
      <c r="D2241" s="7"/>
    </row>
    <row r="2242" spans="1:4" x14ac:dyDescent="0.2">
      <c r="A2242" s="3">
        <v>2238</v>
      </c>
      <c r="C2242" s="5">
        <f t="shared" si="33"/>
        <v>2238</v>
      </c>
      <c r="D2242" s="7"/>
    </row>
    <row r="2243" spans="1:4" x14ac:dyDescent="0.2">
      <c r="A2243" s="3">
        <v>2239</v>
      </c>
      <c r="C2243" s="5">
        <f t="shared" si="33"/>
        <v>2239</v>
      </c>
      <c r="D2243" s="7"/>
    </row>
    <row r="2244" spans="1:4" x14ac:dyDescent="0.2">
      <c r="A2244" s="3">
        <v>2240</v>
      </c>
      <c r="C2244" s="5">
        <f t="shared" si="33"/>
        <v>2240</v>
      </c>
      <c r="D2244" s="7"/>
    </row>
    <row r="2245" spans="1:4" x14ac:dyDescent="0.2">
      <c r="A2245" s="3">
        <v>2241</v>
      </c>
      <c r="C2245" s="5">
        <f t="shared" si="33"/>
        <v>2241</v>
      </c>
      <c r="D2245" s="7"/>
    </row>
    <row r="2246" spans="1:4" x14ac:dyDescent="0.2">
      <c r="A2246" s="3">
        <v>2242</v>
      </c>
      <c r="C2246" s="5">
        <f t="shared" si="33"/>
        <v>2242</v>
      </c>
      <c r="D2246" s="7"/>
    </row>
    <row r="2247" spans="1:4" x14ac:dyDescent="0.2">
      <c r="A2247" s="3">
        <v>2243</v>
      </c>
      <c r="C2247" s="5">
        <f t="shared" ref="C2247:C2310" si="34">A2247-B2247</f>
        <v>2243</v>
      </c>
      <c r="D2247" s="7"/>
    </row>
    <row r="2248" spans="1:4" x14ac:dyDescent="0.2">
      <c r="A2248" s="3">
        <v>2244</v>
      </c>
      <c r="C2248" s="5">
        <f t="shared" si="34"/>
        <v>2244</v>
      </c>
      <c r="D2248" s="7"/>
    </row>
    <row r="2249" spans="1:4" x14ac:dyDescent="0.2">
      <c r="A2249" s="3">
        <v>2245</v>
      </c>
      <c r="C2249" s="5">
        <f t="shared" si="34"/>
        <v>2245</v>
      </c>
      <c r="D2249" s="7"/>
    </row>
    <row r="2250" spans="1:4" x14ac:dyDescent="0.2">
      <c r="A2250" s="3">
        <v>2246</v>
      </c>
      <c r="C2250" s="5">
        <f t="shared" si="34"/>
        <v>2246</v>
      </c>
      <c r="D2250" s="7"/>
    </row>
    <row r="2251" spans="1:4" x14ac:dyDescent="0.2">
      <c r="A2251" s="3">
        <v>2247</v>
      </c>
      <c r="C2251" s="5">
        <f t="shared" si="34"/>
        <v>2247</v>
      </c>
      <c r="D2251" s="7"/>
    </row>
    <row r="2252" spans="1:4" x14ac:dyDescent="0.2">
      <c r="A2252" s="3">
        <v>2248</v>
      </c>
      <c r="C2252" s="5">
        <f t="shared" si="34"/>
        <v>2248</v>
      </c>
      <c r="D2252" s="7"/>
    </row>
    <row r="2253" spans="1:4" x14ac:dyDescent="0.2">
      <c r="A2253" s="3">
        <v>2249</v>
      </c>
      <c r="C2253" s="5">
        <f t="shared" si="34"/>
        <v>2249</v>
      </c>
      <c r="D2253" s="7"/>
    </row>
    <row r="2254" spans="1:4" x14ac:dyDescent="0.2">
      <c r="A2254" s="3">
        <v>2250</v>
      </c>
      <c r="C2254" s="5">
        <f t="shared" si="34"/>
        <v>2250</v>
      </c>
      <c r="D2254" s="7"/>
    </row>
    <row r="2255" spans="1:4" x14ac:dyDescent="0.2">
      <c r="A2255" s="3">
        <v>2251</v>
      </c>
      <c r="C2255" s="5">
        <f t="shared" si="34"/>
        <v>2251</v>
      </c>
      <c r="D2255" s="7"/>
    </row>
    <row r="2256" spans="1:4" x14ac:dyDescent="0.2">
      <c r="A2256" s="3">
        <v>2252</v>
      </c>
      <c r="C2256" s="5">
        <f t="shared" si="34"/>
        <v>2252</v>
      </c>
      <c r="D2256" s="7"/>
    </row>
    <row r="2257" spans="1:4" x14ac:dyDescent="0.2">
      <c r="A2257" s="3">
        <v>2253</v>
      </c>
      <c r="C2257" s="5">
        <f t="shared" si="34"/>
        <v>2253</v>
      </c>
      <c r="D2257" s="7"/>
    </row>
    <row r="2258" spans="1:4" x14ac:dyDescent="0.2">
      <c r="A2258" s="3">
        <v>2254</v>
      </c>
      <c r="C2258" s="5">
        <f t="shared" si="34"/>
        <v>2254</v>
      </c>
      <c r="D2258" s="7"/>
    </row>
    <row r="2259" spans="1:4" x14ac:dyDescent="0.2">
      <c r="A2259" s="3">
        <v>2255</v>
      </c>
      <c r="C2259" s="5">
        <f t="shared" si="34"/>
        <v>2255</v>
      </c>
      <c r="D2259" s="7"/>
    </row>
    <row r="2260" spans="1:4" x14ac:dyDescent="0.2">
      <c r="A2260" s="3">
        <v>2256</v>
      </c>
      <c r="C2260" s="5">
        <f t="shared" si="34"/>
        <v>2256</v>
      </c>
      <c r="D2260" s="7"/>
    </row>
    <row r="2261" spans="1:4" x14ac:dyDescent="0.2">
      <c r="A2261" s="3">
        <v>2257</v>
      </c>
      <c r="C2261" s="5">
        <f t="shared" si="34"/>
        <v>2257</v>
      </c>
      <c r="D2261" s="7"/>
    </row>
    <row r="2262" spans="1:4" x14ac:dyDescent="0.2">
      <c r="A2262" s="3">
        <v>2258</v>
      </c>
      <c r="C2262" s="5">
        <f t="shared" si="34"/>
        <v>2258</v>
      </c>
      <c r="D2262" s="7"/>
    </row>
    <row r="2263" spans="1:4" x14ac:dyDescent="0.2">
      <c r="A2263" s="3">
        <v>2259</v>
      </c>
      <c r="C2263" s="5">
        <f t="shared" si="34"/>
        <v>2259</v>
      </c>
      <c r="D2263" s="7"/>
    </row>
    <row r="2264" spans="1:4" x14ac:dyDescent="0.2">
      <c r="A2264" s="3">
        <v>2260</v>
      </c>
      <c r="C2264" s="5">
        <f t="shared" si="34"/>
        <v>2260</v>
      </c>
      <c r="D2264" s="7"/>
    </row>
    <row r="2265" spans="1:4" x14ac:dyDescent="0.2">
      <c r="A2265" s="3">
        <v>2261</v>
      </c>
      <c r="C2265" s="5">
        <f t="shared" si="34"/>
        <v>2261</v>
      </c>
      <c r="D2265" s="7"/>
    </row>
    <row r="2266" spans="1:4" x14ac:dyDescent="0.2">
      <c r="A2266" s="3">
        <v>2262</v>
      </c>
      <c r="C2266" s="5">
        <f t="shared" si="34"/>
        <v>2262</v>
      </c>
      <c r="D2266" s="7"/>
    </row>
    <row r="2267" spans="1:4" x14ac:dyDescent="0.2">
      <c r="A2267" s="3">
        <v>2263</v>
      </c>
      <c r="C2267" s="5">
        <f t="shared" si="34"/>
        <v>2263</v>
      </c>
      <c r="D2267" s="7"/>
    </row>
    <row r="2268" spans="1:4" x14ac:dyDescent="0.2">
      <c r="A2268" s="3">
        <v>2264</v>
      </c>
      <c r="C2268" s="5">
        <f t="shared" si="34"/>
        <v>2264</v>
      </c>
      <c r="D2268" s="7"/>
    </row>
    <row r="2269" spans="1:4" x14ac:dyDescent="0.2">
      <c r="A2269" s="3">
        <v>2265</v>
      </c>
      <c r="C2269" s="5">
        <f t="shared" si="34"/>
        <v>2265</v>
      </c>
      <c r="D2269" s="7"/>
    </row>
    <row r="2270" spans="1:4" x14ac:dyDescent="0.2">
      <c r="A2270" s="3">
        <v>2266</v>
      </c>
      <c r="C2270" s="5">
        <f t="shared" si="34"/>
        <v>2266</v>
      </c>
      <c r="D2270" s="7"/>
    </row>
    <row r="2271" spans="1:4" x14ac:dyDescent="0.2">
      <c r="A2271" s="3">
        <v>2267</v>
      </c>
      <c r="C2271" s="5">
        <f t="shared" si="34"/>
        <v>2267</v>
      </c>
      <c r="D2271" s="7"/>
    </row>
    <row r="2272" spans="1:4" x14ac:dyDescent="0.2">
      <c r="A2272" s="3">
        <v>2268</v>
      </c>
      <c r="C2272" s="5">
        <f t="shared" si="34"/>
        <v>2268</v>
      </c>
      <c r="D2272" s="7"/>
    </row>
    <row r="2273" spans="1:4" x14ac:dyDescent="0.2">
      <c r="A2273" s="3">
        <v>2269</v>
      </c>
      <c r="C2273" s="5">
        <f t="shared" si="34"/>
        <v>2269</v>
      </c>
      <c r="D2273" s="7"/>
    </row>
    <row r="2274" spans="1:4" x14ac:dyDescent="0.2">
      <c r="A2274" s="3">
        <v>2270</v>
      </c>
      <c r="C2274" s="5">
        <f t="shared" si="34"/>
        <v>2270</v>
      </c>
      <c r="D2274" s="7"/>
    </row>
    <row r="2275" spans="1:4" x14ac:dyDescent="0.2">
      <c r="A2275" s="3">
        <v>2271</v>
      </c>
      <c r="C2275" s="5">
        <f t="shared" si="34"/>
        <v>2271</v>
      </c>
      <c r="D2275" s="7"/>
    </row>
    <row r="2276" spans="1:4" x14ac:dyDescent="0.2">
      <c r="A2276" s="3">
        <v>2272</v>
      </c>
      <c r="C2276" s="5">
        <f t="shared" si="34"/>
        <v>2272</v>
      </c>
      <c r="D2276" s="7"/>
    </row>
    <row r="2277" spans="1:4" x14ac:dyDescent="0.2">
      <c r="A2277" s="3">
        <v>2273</v>
      </c>
      <c r="C2277" s="5">
        <f t="shared" si="34"/>
        <v>2273</v>
      </c>
      <c r="D2277" s="7"/>
    </row>
    <row r="2278" spans="1:4" x14ac:dyDescent="0.2">
      <c r="A2278" s="3">
        <v>2274</v>
      </c>
      <c r="C2278" s="5">
        <f t="shared" si="34"/>
        <v>2274</v>
      </c>
      <c r="D2278" s="7"/>
    </row>
    <row r="2279" spans="1:4" x14ac:dyDescent="0.2">
      <c r="A2279" s="3">
        <v>2275</v>
      </c>
      <c r="C2279" s="5">
        <f t="shared" si="34"/>
        <v>2275</v>
      </c>
      <c r="D2279" s="7"/>
    </row>
    <row r="2280" spans="1:4" x14ac:dyDescent="0.2">
      <c r="A2280" s="3">
        <v>2276</v>
      </c>
      <c r="C2280" s="5">
        <f t="shared" si="34"/>
        <v>2276</v>
      </c>
      <c r="D2280" s="7"/>
    </row>
    <row r="2281" spans="1:4" x14ac:dyDescent="0.2">
      <c r="A2281" s="3">
        <v>2277</v>
      </c>
      <c r="C2281" s="5">
        <f t="shared" si="34"/>
        <v>2277</v>
      </c>
      <c r="D2281" s="7"/>
    </row>
    <row r="2282" spans="1:4" x14ac:dyDescent="0.2">
      <c r="A2282" s="3">
        <v>2278</v>
      </c>
      <c r="C2282" s="5">
        <f t="shared" si="34"/>
        <v>2278</v>
      </c>
      <c r="D2282" s="7"/>
    </row>
    <row r="2283" spans="1:4" x14ac:dyDescent="0.2">
      <c r="A2283" s="3">
        <v>2279</v>
      </c>
      <c r="C2283" s="5">
        <f t="shared" si="34"/>
        <v>2279</v>
      </c>
      <c r="D2283" s="7"/>
    </row>
    <row r="2284" spans="1:4" x14ac:dyDescent="0.2">
      <c r="A2284" s="3">
        <v>2280</v>
      </c>
      <c r="C2284" s="5">
        <f t="shared" si="34"/>
        <v>2280</v>
      </c>
      <c r="D2284" s="7"/>
    </row>
    <row r="2285" spans="1:4" x14ac:dyDescent="0.2">
      <c r="A2285" s="3">
        <v>2281</v>
      </c>
      <c r="C2285" s="5">
        <f t="shared" si="34"/>
        <v>2281</v>
      </c>
      <c r="D2285" s="7"/>
    </row>
    <row r="2286" spans="1:4" x14ac:dyDescent="0.2">
      <c r="A2286" s="3">
        <v>2282</v>
      </c>
      <c r="C2286" s="5">
        <f t="shared" si="34"/>
        <v>2282</v>
      </c>
      <c r="D2286" s="7"/>
    </row>
    <row r="2287" spans="1:4" x14ac:dyDescent="0.2">
      <c r="A2287" s="3">
        <v>2283</v>
      </c>
      <c r="C2287" s="5">
        <f t="shared" si="34"/>
        <v>2283</v>
      </c>
      <c r="D2287" s="7"/>
    </row>
    <row r="2288" spans="1:4" x14ac:dyDescent="0.2">
      <c r="A2288" s="3">
        <v>2284</v>
      </c>
      <c r="C2288" s="5">
        <f t="shared" si="34"/>
        <v>2284</v>
      </c>
      <c r="D2288" s="7"/>
    </row>
    <row r="2289" spans="1:4" x14ac:dyDescent="0.2">
      <c r="A2289" s="3">
        <v>2285</v>
      </c>
      <c r="C2289" s="5">
        <f t="shared" si="34"/>
        <v>2285</v>
      </c>
      <c r="D2289" s="7"/>
    </row>
    <row r="2290" spans="1:4" x14ac:dyDescent="0.2">
      <c r="A2290" s="3">
        <v>2286</v>
      </c>
      <c r="C2290" s="5">
        <f t="shared" si="34"/>
        <v>2286</v>
      </c>
      <c r="D2290" s="7"/>
    </row>
    <row r="2291" spans="1:4" x14ac:dyDescent="0.2">
      <c r="A2291" s="3">
        <v>2287</v>
      </c>
      <c r="C2291" s="5">
        <f t="shared" si="34"/>
        <v>2287</v>
      </c>
      <c r="D2291" s="7"/>
    </row>
    <row r="2292" spans="1:4" x14ac:dyDescent="0.2">
      <c r="A2292" s="3">
        <v>2288</v>
      </c>
      <c r="C2292" s="5">
        <f t="shared" si="34"/>
        <v>2288</v>
      </c>
      <c r="D2292" s="7"/>
    </row>
    <row r="2293" spans="1:4" x14ac:dyDescent="0.2">
      <c r="A2293" s="3">
        <v>2289</v>
      </c>
      <c r="C2293" s="5">
        <f t="shared" si="34"/>
        <v>2289</v>
      </c>
      <c r="D2293" s="7"/>
    </row>
    <row r="2294" spans="1:4" x14ac:dyDescent="0.2">
      <c r="A2294" s="3">
        <v>2290</v>
      </c>
      <c r="C2294" s="5">
        <f t="shared" si="34"/>
        <v>2290</v>
      </c>
      <c r="D2294" s="7"/>
    </row>
    <row r="2295" spans="1:4" x14ac:dyDescent="0.2">
      <c r="A2295" s="3">
        <v>2291</v>
      </c>
      <c r="C2295" s="5">
        <f t="shared" si="34"/>
        <v>2291</v>
      </c>
      <c r="D2295" s="7"/>
    </row>
    <row r="2296" spans="1:4" x14ac:dyDescent="0.2">
      <c r="A2296" s="3">
        <v>2292</v>
      </c>
      <c r="C2296" s="5">
        <f t="shared" si="34"/>
        <v>2292</v>
      </c>
      <c r="D2296" s="7"/>
    </row>
    <row r="2297" spans="1:4" x14ac:dyDescent="0.2">
      <c r="A2297" s="3">
        <v>2293</v>
      </c>
      <c r="C2297" s="5">
        <f t="shared" si="34"/>
        <v>2293</v>
      </c>
      <c r="D2297" s="7"/>
    </row>
    <row r="2298" spans="1:4" x14ac:dyDescent="0.2">
      <c r="A2298" s="3">
        <v>2294</v>
      </c>
      <c r="C2298" s="5">
        <f t="shared" si="34"/>
        <v>2294</v>
      </c>
      <c r="D2298" s="7"/>
    </row>
    <row r="2299" spans="1:4" x14ac:dyDescent="0.2">
      <c r="A2299" s="3">
        <v>2295</v>
      </c>
      <c r="C2299" s="5">
        <f t="shared" si="34"/>
        <v>2295</v>
      </c>
      <c r="D2299" s="7"/>
    </row>
    <row r="2300" spans="1:4" x14ac:dyDescent="0.2">
      <c r="A2300" s="3">
        <v>2296</v>
      </c>
      <c r="C2300" s="5">
        <f t="shared" si="34"/>
        <v>2296</v>
      </c>
      <c r="D2300" s="7"/>
    </row>
    <row r="2301" spans="1:4" x14ac:dyDescent="0.2">
      <c r="A2301" s="3">
        <v>2297</v>
      </c>
      <c r="C2301" s="5">
        <f t="shared" si="34"/>
        <v>2297</v>
      </c>
      <c r="D2301" s="7"/>
    </row>
    <row r="2302" spans="1:4" x14ac:dyDescent="0.2">
      <c r="A2302" s="3">
        <v>2298</v>
      </c>
      <c r="C2302" s="5">
        <f t="shared" si="34"/>
        <v>2298</v>
      </c>
      <c r="D2302" s="7"/>
    </row>
    <row r="2303" spans="1:4" x14ac:dyDescent="0.2">
      <c r="A2303" s="3">
        <v>2299</v>
      </c>
      <c r="C2303" s="5">
        <f t="shared" si="34"/>
        <v>2299</v>
      </c>
      <c r="D2303" s="7"/>
    </row>
    <row r="2304" spans="1:4" x14ac:dyDescent="0.2">
      <c r="A2304" s="3">
        <v>2300</v>
      </c>
      <c r="C2304" s="5">
        <f t="shared" si="34"/>
        <v>2300</v>
      </c>
      <c r="D2304" s="7"/>
    </row>
    <row r="2305" spans="1:4" x14ac:dyDescent="0.2">
      <c r="A2305" s="3">
        <v>2301</v>
      </c>
      <c r="C2305" s="5">
        <f t="shared" si="34"/>
        <v>2301</v>
      </c>
      <c r="D2305" s="7"/>
    </row>
    <row r="2306" spans="1:4" x14ac:dyDescent="0.2">
      <c r="A2306" s="3">
        <v>2302</v>
      </c>
      <c r="C2306" s="5">
        <f t="shared" si="34"/>
        <v>2302</v>
      </c>
      <c r="D2306" s="7"/>
    </row>
    <row r="2307" spans="1:4" x14ac:dyDescent="0.2">
      <c r="A2307" s="3">
        <v>2303</v>
      </c>
      <c r="C2307" s="5">
        <f t="shared" si="34"/>
        <v>2303</v>
      </c>
      <c r="D2307" s="7"/>
    </row>
    <row r="2308" spans="1:4" x14ac:dyDescent="0.2">
      <c r="A2308" s="3">
        <v>2304</v>
      </c>
      <c r="C2308" s="5">
        <f t="shared" si="34"/>
        <v>2304</v>
      </c>
      <c r="D2308" s="7"/>
    </row>
    <row r="2309" spans="1:4" x14ac:dyDescent="0.2">
      <c r="A2309" s="3">
        <v>2305</v>
      </c>
      <c r="C2309" s="5">
        <f t="shared" si="34"/>
        <v>2305</v>
      </c>
      <c r="D2309" s="7"/>
    </row>
    <row r="2310" spans="1:4" x14ac:dyDescent="0.2">
      <c r="A2310" s="3">
        <v>2306</v>
      </c>
      <c r="C2310" s="5">
        <f t="shared" si="34"/>
        <v>2306</v>
      </c>
      <c r="D2310" s="7"/>
    </row>
    <row r="2311" spans="1:4" x14ac:dyDescent="0.2">
      <c r="A2311" s="3">
        <v>2307</v>
      </c>
      <c r="C2311" s="5">
        <f t="shared" ref="C2311:C2374" si="35">A2311-B2311</f>
        <v>2307</v>
      </c>
      <c r="D2311" s="7"/>
    </row>
    <row r="2312" spans="1:4" x14ac:dyDescent="0.2">
      <c r="A2312" s="3">
        <v>2308</v>
      </c>
      <c r="C2312" s="5">
        <f t="shared" si="35"/>
        <v>2308</v>
      </c>
      <c r="D2312" s="7"/>
    </row>
    <row r="2313" spans="1:4" x14ac:dyDescent="0.2">
      <c r="A2313" s="3">
        <v>2309</v>
      </c>
      <c r="C2313" s="5">
        <f t="shared" si="35"/>
        <v>2309</v>
      </c>
      <c r="D2313" s="7"/>
    </row>
    <row r="2314" spans="1:4" x14ac:dyDescent="0.2">
      <c r="A2314" s="3">
        <v>2310</v>
      </c>
      <c r="C2314" s="5">
        <f t="shared" si="35"/>
        <v>2310</v>
      </c>
      <c r="D2314" s="7"/>
    </row>
    <row r="2315" spans="1:4" x14ac:dyDescent="0.2">
      <c r="A2315" s="3">
        <v>2311</v>
      </c>
      <c r="C2315" s="5">
        <f t="shared" si="35"/>
        <v>2311</v>
      </c>
      <c r="D2315" s="7"/>
    </row>
    <row r="2316" spans="1:4" x14ac:dyDescent="0.2">
      <c r="A2316" s="3">
        <v>2312</v>
      </c>
      <c r="C2316" s="5">
        <f t="shared" si="35"/>
        <v>2312</v>
      </c>
      <c r="D2316" s="7"/>
    </row>
    <row r="2317" spans="1:4" x14ac:dyDescent="0.2">
      <c r="A2317" s="3">
        <v>2313</v>
      </c>
      <c r="C2317" s="5">
        <f t="shared" si="35"/>
        <v>2313</v>
      </c>
      <c r="D2317" s="7"/>
    </row>
    <row r="2318" spans="1:4" x14ac:dyDescent="0.2">
      <c r="A2318" s="3">
        <v>2314</v>
      </c>
      <c r="C2318" s="5">
        <f t="shared" si="35"/>
        <v>2314</v>
      </c>
      <c r="D2318" s="7"/>
    </row>
    <row r="2319" spans="1:4" x14ac:dyDescent="0.2">
      <c r="A2319" s="3">
        <v>2315</v>
      </c>
      <c r="C2319" s="5">
        <f t="shared" si="35"/>
        <v>2315</v>
      </c>
      <c r="D2319" s="7"/>
    </row>
    <row r="2320" spans="1:4" x14ac:dyDescent="0.2">
      <c r="A2320" s="3">
        <v>2316</v>
      </c>
      <c r="C2320" s="5">
        <f t="shared" si="35"/>
        <v>2316</v>
      </c>
      <c r="D2320" s="7"/>
    </row>
    <row r="2321" spans="1:4" x14ac:dyDescent="0.2">
      <c r="A2321" s="3">
        <v>2317</v>
      </c>
      <c r="C2321" s="5">
        <f t="shared" si="35"/>
        <v>2317</v>
      </c>
      <c r="D2321" s="7"/>
    </row>
    <row r="2322" spans="1:4" x14ac:dyDescent="0.2">
      <c r="A2322" s="3">
        <v>2318</v>
      </c>
      <c r="C2322" s="5">
        <f t="shared" si="35"/>
        <v>2318</v>
      </c>
      <c r="D2322" s="7"/>
    </row>
    <row r="2323" spans="1:4" x14ac:dyDescent="0.2">
      <c r="A2323" s="3">
        <v>2319</v>
      </c>
      <c r="C2323" s="5">
        <f t="shared" si="35"/>
        <v>2319</v>
      </c>
      <c r="D2323" s="7"/>
    </row>
    <row r="2324" spans="1:4" x14ac:dyDescent="0.2">
      <c r="A2324" s="3">
        <v>2320</v>
      </c>
      <c r="C2324" s="5">
        <f t="shared" si="35"/>
        <v>2320</v>
      </c>
      <c r="D2324" s="7"/>
    </row>
    <row r="2325" spans="1:4" x14ac:dyDescent="0.2">
      <c r="A2325" s="3">
        <v>2321</v>
      </c>
      <c r="C2325" s="5">
        <f t="shared" si="35"/>
        <v>2321</v>
      </c>
      <c r="D2325" s="7"/>
    </row>
    <row r="2326" spans="1:4" x14ac:dyDescent="0.2">
      <c r="A2326" s="3">
        <v>2322</v>
      </c>
      <c r="C2326" s="5">
        <f t="shared" si="35"/>
        <v>2322</v>
      </c>
      <c r="D2326" s="7"/>
    </row>
    <row r="2327" spans="1:4" x14ac:dyDescent="0.2">
      <c r="A2327" s="3">
        <v>2323</v>
      </c>
      <c r="C2327" s="5">
        <f t="shared" si="35"/>
        <v>2323</v>
      </c>
      <c r="D2327" s="7"/>
    </row>
    <row r="2328" spans="1:4" x14ac:dyDescent="0.2">
      <c r="A2328" s="3">
        <v>2324</v>
      </c>
      <c r="C2328" s="5">
        <f t="shared" si="35"/>
        <v>2324</v>
      </c>
      <c r="D2328" s="7"/>
    </row>
    <row r="2329" spans="1:4" x14ac:dyDescent="0.2">
      <c r="A2329" s="3">
        <v>2325</v>
      </c>
      <c r="C2329" s="5">
        <f t="shared" si="35"/>
        <v>2325</v>
      </c>
      <c r="D2329" s="7"/>
    </row>
    <row r="2330" spans="1:4" x14ac:dyDescent="0.2">
      <c r="A2330" s="3">
        <v>2326</v>
      </c>
      <c r="C2330" s="5">
        <f t="shared" si="35"/>
        <v>2326</v>
      </c>
      <c r="D2330" s="7"/>
    </row>
    <row r="2331" spans="1:4" x14ac:dyDescent="0.2">
      <c r="A2331" s="3">
        <v>2327</v>
      </c>
      <c r="C2331" s="5">
        <f t="shared" si="35"/>
        <v>2327</v>
      </c>
      <c r="D2331" s="7"/>
    </row>
    <row r="2332" spans="1:4" x14ac:dyDescent="0.2">
      <c r="A2332" s="3">
        <v>2328</v>
      </c>
      <c r="C2332" s="5">
        <f t="shared" si="35"/>
        <v>2328</v>
      </c>
      <c r="D2332" s="7"/>
    </row>
    <row r="2333" spans="1:4" x14ac:dyDescent="0.2">
      <c r="A2333" s="3">
        <v>2329</v>
      </c>
      <c r="C2333" s="5">
        <f t="shared" si="35"/>
        <v>2329</v>
      </c>
      <c r="D2333" s="7"/>
    </row>
    <row r="2334" spans="1:4" x14ac:dyDescent="0.2">
      <c r="A2334" s="3">
        <v>2330</v>
      </c>
      <c r="C2334" s="5">
        <f t="shared" si="35"/>
        <v>2330</v>
      </c>
      <c r="D2334" s="7"/>
    </row>
    <row r="2335" spans="1:4" x14ac:dyDescent="0.2">
      <c r="A2335" s="3">
        <v>2331</v>
      </c>
      <c r="C2335" s="5">
        <f t="shared" si="35"/>
        <v>2331</v>
      </c>
      <c r="D2335" s="7"/>
    </row>
    <row r="2336" spans="1:4" x14ac:dyDescent="0.2">
      <c r="A2336" s="3">
        <v>2332</v>
      </c>
      <c r="C2336" s="5">
        <f t="shared" si="35"/>
        <v>2332</v>
      </c>
      <c r="D2336" s="7"/>
    </row>
    <row r="2337" spans="1:4" x14ac:dyDescent="0.2">
      <c r="A2337" s="3">
        <v>2333</v>
      </c>
      <c r="C2337" s="5">
        <f t="shared" si="35"/>
        <v>2333</v>
      </c>
      <c r="D2337" s="7"/>
    </row>
    <row r="2338" spans="1:4" x14ac:dyDescent="0.2">
      <c r="A2338" s="3">
        <v>2334</v>
      </c>
      <c r="C2338" s="5">
        <f t="shared" si="35"/>
        <v>2334</v>
      </c>
      <c r="D2338" s="7"/>
    </row>
    <row r="2339" spans="1:4" x14ac:dyDescent="0.2">
      <c r="A2339" s="3">
        <v>2335</v>
      </c>
      <c r="C2339" s="5">
        <f t="shared" si="35"/>
        <v>2335</v>
      </c>
      <c r="D2339" s="7"/>
    </row>
    <row r="2340" spans="1:4" x14ac:dyDescent="0.2">
      <c r="A2340" s="3">
        <v>2336</v>
      </c>
      <c r="C2340" s="5">
        <f t="shared" si="35"/>
        <v>2336</v>
      </c>
      <c r="D2340" s="7"/>
    </row>
    <row r="2341" spans="1:4" x14ac:dyDescent="0.2">
      <c r="A2341" s="3">
        <v>2337</v>
      </c>
      <c r="C2341" s="5">
        <f t="shared" si="35"/>
        <v>2337</v>
      </c>
      <c r="D2341" s="7"/>
    </row>
    <row r="2342" spans="1:4" x14ac:dyDescent="0.2">
      <c r="A2342" s="3">
        <v>2338</v>
      </c>
      <c r="C2342" s="5">
        <f t="shared" si="35"/>
        <v>2338</v>
      </c>
      <c r="D2342" s="7"/>
    </row>
    <row r="2343" spans="1:4" x14ac:dyDescent="0.2">
      <c r="A2343" s="3">
        <v>2339</v>
      </c>
      <c r="C2343" s="5">
        <f t="shared" si="35"/>
        <v>2339</v>
      </c>
      <c r="D2343" s="7"/>
    </row>
    <row r="2344" spans="1:4" x14ac:dyDescent="0.2">
      <c r="A2344" s="3">
        <v>2340</v>
      </c>
      <c r="C2344" s="5">
        <f t="shared" si="35"/>
        <v>2340</v>
      </c>
      <c r="D2344" s="7"/>
    </row>
    <row r="2345" spans="1:4" x14ac:dyDescent="0.2">
      <c r="A2345" s="3">
        <v>2341</v>
      </c>
      <c r="C2345" s="5">
        <f t="shared" si="35"/>
        <v>2341</v>
      </c>
      <c r="D2345" s="7"/>
    </row>
    <row r="2346" spans="1:4" x14ac:dyDescent="0.2">
      <c r="A2346" s="3">
        <v>2342</v>
      </c>
      <c r="C2346" s="5">
        <f t="shared" si="35"/>
        <v>2342</v>
      </c>
      <c r="D2346" s="7"/>
    </row>
    <row r="2347" spans="1:4" x14ac:dyDescent="0.2">
      <c r="A2347" s="3">
        <v>2343</v>
      </c>
      <c r="C2347" s="5">
        <f t="shared" si="35"/>
        <v>2343</v>
      </c>
      <c r="D2347" s="7"/>
    </row>
    <row r="2348" spans="1:4" x14ac:dyDescent="0.2">
      <c r="A2348" s="3">
        <v>2344</v>
      </c>
      <c r="C2348" s="5">
        <f t="shared" si="35"/>
        <v>2344</v>
      </c>
      <c r="D2348" s="7"/>
    </row>
    <row r="2349" spans="1:4" x14ac:dyDescent="0.2">
      <c r="A2349" s="3">
        <v>2345</v>
      </c>
      <c r="C2349" s="5">
        <f t="shared" si="35"/>
        <v>2345</v>
      </c>
      <c r="D2349" s="7"/>
    </row>
    <row r="2350" spans="1:4" x14ac:dyDescent="0.2">
      <c r="A2350" s="3">
        <v>2346</v>
      </c>
      <c r="C2350" s="5">
        <f t="shared" si="35"/>
        <v>2346</v>
      </c>
      <c r="D2350" s="7"/>
    </row>
    <row r="2351" spans="1:4" x14ac:dyDescent="0.2">
      <c r="A2351" s="3">
        <v>2347</v>
      </c>
      <c r="C2351" s="5">
        <f t="shared" si="35"/>
        <v>2347</v>
      </c>
      <c r="D2351" s="7"/>
    </row>
    <row r="2352" spans="1:4" x14ac:dyDescent="0.2">
      <c r="A2352" s="3">
        <v>2348</v>
      </c>
      <c r="C2352" s="5">
        <f t="shared" si="35"/>
        <v>2348</v>
      </c>
      <c r="D2352" s="7"/>
    </row>
    <row r="2353" spans="1:4" x14ac:dyDescent="0.2">
      <c r="A2353" s="3">
        <v>2349</v>
      </c>
      <c r="C2353" s="5">
        <f t="shared" si="35"/>
        <v>2349</v>
      </c>
      <c r="D2353" s="7"/>
    </row>
    <row r="2354" spans="1:4" x14ac:dyDescent="0.2">
      <c r="A2354" s="3">
        <v>2350</v>
      </c>
      <c r="C2354" s="5">
        <f t="shared" si="35"/>
        <v>2350</v>
      </c>
      <c r="D2354" s="7"/>
    </row>
    <row r="2355" spans="1:4" x14ac:dyDescent="0.2">
      <c r="A2355" s="3">
        <v>2351</v>
      </c>
      <c r="C2355" s="5">
        <f t="shared" si="35"/>
        <v>2351</v>
      </c>
      <c r="D2355" s="7"/>
    </row>
    <row r="2356" spans="1:4" x14ac:dyDescent="0.2">
      <c r="A2356" s="3">
        <v>2352</v>
      </c>
      <c r="C2356" s="5">
        <f t="shared" si="35"/>
        <v>2352</v>
      </c>
      <c r="D2356" s="7"/>
    </row>
    <row r="2357" spans="1:4" x14ac:dyDescent="0.2">
      <c r="A2357" s="3">
        <v>2353</v>
      </c>
      <c r="C2357" s="5">
        <f t="shared" si="35"/>
        <v>2353</v>
      </c>
      <c r="D2357" s="7"/>
    </row>
    <row r="2358" spans="1:4" x14ac:dyDescent="0.2">
      <c r="A2358" s="3">
        <v>2354</v>
      </c>
      <c r="C2358" s="5">
        <f t="shared" si="35"/>
        <v>2354</v>
      </c>
      <c r="D2358" s="7"/>
    </row>
    <row r="2359" spans="1:4" x14ac:dyDescent="0.2">
      <c r="A2359" s="3">
        <v>2355</v>
      </c>
      <c r="C2359" s="5">
        <f t="shared" si="35"/>
        <v>2355</v>
      </c>
      <c r="D2359" s="7"/>
    </row>
    <row r="2360" spans="1:4" x14ac:dyDescent="0.2">
      <c r="A2360" s="3">
        <v>2356</v>
      </c>
      <c r="C2360" s="5">
        <f t="shared" si="35"/>
        <v>2356</v>
      </c>
      <c r="D2360" s="7"/>
    </row>
    <row r="2361" spans="1:4" x14ac:dyDescent="0.2">
      <c r="A2361" s="3">
        <v>2357</v>
      </c>
      <c r="C2361" s="5">
        <f t="shared" si="35"/>
        <v>2357</v>
      </c>
      <c r="D2361" s="7"/>
    </row>
    <row r="2362" spans="1:4" x14ac:dyDescent="0.2">
      <c r="A2362" s="3">
        <v>2358</v>
      </c>
      <c r="C2362" s="5">
        <f t="shared" si="35"/>
        <v>2358</v>
      </c>
      <c r="D2362" s="7"/>
    </row>
    <row r="2363" spans="1:4" x14ac:dyDescent="0.2">
      <c r="A2363" s="3">
        <v>2359</v>
      </c>
      <c r="C2363" s="5">
        <f t="shared" si="35"/>
        <v>2359</v>
      </c>
      <c r="D2363" s="7"/>
    </row>
    <row r="2364" spans="1:4" x14ac:dyDescent="0.2">
      <c r="A2364" s="3">
        <v>2360</v>
      </c>
      <c r="C2364" s="5">
        <f t="shared" si="35"/>
        <v>2360</v>
      </c>
      <c r="D2364" s="7"/>
    </row>
    <row r="2365" spans="1:4" x14ac:dyDescent="0.2">
      <c r="A2365" s="3">
        <v>2361</v>
      </c>
      <c r="C2365" s="5">
        <f t="shared" si="35"/>
        <v>2361</v>
      </c>
      <c r="D2365" s="7"/>
    </row>
    <row r="2366" spans="1:4" x14ac:dyDescent="0.2">
      <c r="A2366" s="3">
        <v>2362</v>
      </c>
      <c r="C2366" s="5">
        <f t="shared" si="35"/>
        <v>2362</v>
      </c>
      <c r="D2366" s="7"/>
    </row>
    <row r="2367" spans="1:4" x14ac:dyDescent="0.2">
      <c r="A2367" s="3">
        <v>2363</v>
      </c>
      <c r="C2367" s="5">
        <f t="shared" si="35"/>
        <v>2363</v>
      </c>
      <c r="D2367" s="7"/>
    </row>
    <row r="2368" spans="1:4" x14ac:dyDescent="0.2">
      <c r="A2368" s="3">
        <v>2364</v>
      </c>
      <c r="C2368" s="5">
        <f t="shared" si="35"/>
        <v>2364</v>
      </c>
      <c r="D2368" s="7"/>
    </row>
    <row r="2369" spans="1:4" x14ac:dyDescent="0.2">
      <c r="A2369" s="3">
        <v>2365</v>
      </c>
      <c r="C2369" s="5">
        <f t="shared" si="35"/>
        <v>2365</v>
      </c>
      <c r="D2369" s="7"/>
    </row>
    <row r="2370" spans="1:4" x14ac:dyDescent="0.2">
      <c r="A2370" s="3">
        <v>2366</v>
      </c>
      <c r="C2370" s="5">
        <f t="shared" si="35"/>
        <v>2366</v>
      </c>
      <c r="D2370" s="7"/>
    </row>
    <row r="2371" spans="1:4" x14ac:dyDescent="0.2">
      <c r="A2371" s="3">
        <v>2367</v>
      </c>
      <c r="C2371" s="5">
        <f t="shared" si="35"/>
        <v>2367</v>
      </c>
      <c r="D2371" s="7"/>
    </row>
    <row r="2372" spans="1:4" x14ac:dyDescent="0.2">
      <c r="A2372" s="3">
        <v>2368</v>
      </c>
      <c r="C2372" s="5">
        <f t="shared" si="35"/>
        <v>2368</v>
      </c>
      <c r="D2372" s="7"/>
    </row>
    <row r="2373" spans="1:4" x14ac:dyDescent="0.2">
      <c r="A2373" s="3">
        <v>2369</v>
      </c>
      <c r="C2373" s="5">
        <f t="shared" si="35"/>
        <v>2369</v>
      </c>
      <c r="D2373" s="7"/>
    </row>
    <row r="2374" spans="1:4" x14ac:dyDescent="0.2">
      <c r="A2374" s="3">
        <v>2370</v>
      </c>
      <c r="C2374" s="5">
        <f t="shared" si="35"/>
        <v>2370</v>
      </c>
      <c r="D2374" s="7"/>
    </row>
    <row r="2375" spans="1:4" x14ac:dyDescent="0.2">
      <c r="A2375" s="3">
        <v>2371</v>
      </c>
      <c r="C2375" s="5">
        <f t="shared" ref="C2375:C2438" si="36">A2375-B2375</f>
        <v>2371</v>
      </c>
      <c r="D2375" s="7"/>
    </row>
    <row r="2376" spans="1:4" x14ac:dyDescent="0.2">
      <c r="A2376" s="3">
        <v>2372</v>
      </c>
      <c r="C2376" s="5">
        <f t="shared" si="36"/>
        <v>2372</v>
      </c>
      <c r="D2376" s="7"/>
    </row>
    <row r="2377" spans="1:4" x14ac:dyDescent="0.2">
      <c r="A2377" s="3">
        <v>2373</v>
      </c>
      <c r="C2377" s="5">
        <f t="shared" si="36"/>
        <v>2373</v>
      </c>
      <c r="D2377" s="6" t="s">
        <v>345</v>
      </c>
    </row>
    <row r="2378" spans="1:4" x14ac:dyDescent="0.2">
      <c r="A2378">
        <v>2374</v>
      </c>
      <c r="C2378" s="5">
        <f t="shared" si="36"/>
        <v>2374</v>
      </c>
      <c r="D2378" s="6"/>
    </row>
    <row r="2379" spans="1:4" x14ac:dyDescent="0.2">
      <c r="A2379" s="3">
        <v>2375</v>
      </c>
      <c r="C2379" s="5">
        <f t="shared" si="36"/>
        <v>2375</v>
      </c>
      <c r="D2379" s="6" t="s">
        <v>345</v>
      </c>
    </row>
    <row r="2380" spans="1:4" x14ac:dyDescent="0.2">
      <c r="A2380">
        <v>2376</v>
      </c>
      <c r="C2380" s="5">
        <f t="shared" si="36"/>
        <v>2376</v>
      </c>
      <c r="D2380" s="6"/>
    </row>
    <row r="2381" spans="1:4" x14ac:dyDescent="0.2">
      <c r="A2381" s="3">
        <v>2377</v>
      </c>
      <c r="C2381" s="5">
        <f t="shared" si="36"/>
        <v>2377</v>
      </c>
      <c r="D2381" s="7"/>
    </row>
    <row r="2382" spans="1:4" x14ac:dyDescent="0.2">
      <c r="A2382" s="3">
        <v>2378</v>
      </c>
      <c r="C2382" s="5">
        <f t="shared" si="36"/>
        <v>2378</v>
      </c>
      <c r="D2382" s="7"/>
    </row>
    <row r="2383" spans="1:4" x14ac:dyDescent="0.2">
      <c r="A2383" s="3">
        <v>2379</v>
      </c>
      <c r="C2383" s="5">
        <f t="shared" si="36"/>
        <v>2379</v>
      </c>
      <c r="D2383" s="7"/>
    </row>
    <row r="2384" spans="1:4" x14ac:dyDescent="0.2">
      <c r="A2384" s="3">
        <v>2380</v>
      </c>
      <c r="C2384" s="5">
        <f t="shared" si="36"/>
        <v>2380</v>
      </c>
      <c r="D2384" s="7"/>
    </row>
    <row r="2385" spans="1:4" x14ac:dyDescent="0.2">
      <c r="A2385" s="3">
        <v>2381</v>
      </c>
      <c r="C2385" s="5">
        <f t="shared" si="36"/>
        <v>2381</v>
      </c>
      <c r="D2385" s="7"/>
    </row>
    <row r="2386" spans="1:4" x14ac:dyDescent="0.2">
      <c r="A2386" s="3">
        <v>2382</v>
      </c>
      <c r="C2386" s="5">
        <f t="shared" si="36"/>
        <v>2382</v>
      </c>
      <c r="D2386" s="7"/>
    </row>
    <row r="2387" spans="1:4" x14ac:dyDescent="0.2">
      <c r="A2387" s="3">
        <v>2383</v>
      </c>
      <c r="C2387" s="5">
        <f t="shared" si="36"/>
        <v>2383</v>
      </c>
      <c r="D2387" s="7"/>
    </row>
    <row r="2388" spans="1:4" x14ac:dyDescent="0.2">
      <c r="A2388" s="3">
        <v>2384</v>
      </c>
      <c r="C2388" s="5">
        <f t="shared" si="36"/>
        <v>2384</v>
      </c>
      <c r="D2388" s="7"/>
    </row>
    <row r="2389" spans="1:4" x14ac:dyDescent="0.2">
      <c r="A2389" s="3">
        <v>2385</v>
      </c>
      <c r="C2389" s="5">
        <f t="shared" si="36"/>
        <v>2385</v>
      </c>
      <c r="D2389" s="7"/>
    </row>
    <row r="2390" spans="1:4" x14ac:dyDescent="0.2">
      <c r="A2390" s="3">
        <v>2386</v>
      </c>
      <c r="C2390" s="5">
        <f t="shared" si="36"/>
        <v>2386</v>
      </c>
      <c r="D2390" s="7"/>
    </row>
    <row r="2391" spans="1:4" x14ac:dyDescent="0.2">
      <c r="A2391" s="3">
        <v>2387</v>
      </c>
      <c r="C2391" s="5">
        <f t="shared" si="36"/>
        <v>2387</v>
      </c>
      <c r="D2391" s="7"/>
    </row>
    <row r="2392" spans="1:4" x14ac:dyDescent="0.2">
      <c r="A2392" s="3">
        <v>2388</v>
      </c>
      <c r="C2392" s="5">
        <f t="shared" si="36"/>
        <v>2388</v>
      </c>
      <c r="D2392" s="7"/>
    </row>
    <row r="2393" spans="1:4" x14ac:dyDescent="0.2">
      <c r="A2393" s="3">
        <v>2389</v>
      </c>
      <c r="C2393" s="5">
        <f t="shared" si="36"/>
        <v>2389</v>
      </c>
      <c r="D2393" s="7"/>
    </row>
    <row r="2394" spans="1:4" x14ac:dyDescent="0.2">
      <c r="A2394" s="3">
        <v>2390</v>
      </c>
      <c r="C2394" s="5">
        <f t="shared" si="36"/>
        <v>2390</v>
      </c>
      <c r="D2394" s="7"/>
    </row>
    <row r="2395" spans="1:4" x14ac:dyDescent="0.2">
      <c r="A2395" s="3">
        <v>2391</v>
      </c>
      <c r="C2395" s="5">
        <f t="shared" si="36"/>
        <v>2391</v>
      </c>
      <c r="D2395" s="7"/>
    </row>
    <row r="2396" spans="1:4" x14ac:dyDescent="0.2">
      <c r="A2396" s="3">
        <v>2392</v>
      </c>
      <c r="C2396" s="5">
        <f t="shared" si="36"/>
        <v>2392</v>
      </c>
      <c r="D2396" s="7"/>
    </row>
    <row r="2397" spans="1:4" x14ac:dyDescent="0.2">
      <c r="A2397" s="3">
        <v>2393</v>
      </c>
      <c r="C2397" s="5">
        <f t="shared" si="36"/>
        <v>2393</v>
      </c>
      <c r="D2397" s="7"/>
    </row>
    <row r="2398" spans="1:4" x14ac:dyDescent="0.2">
      <c r="A2398" s="3">
        <v>2394</v>
      </c>
      <c r="C2398" s="5">
        <f t="shared" si="36"/>
        <v>2394</v>
      </c>
      <c r="D2398" s="7"/>
    </row>
    <row r="2399" spans="1:4" x14ac:dyDescent="0.2">
      <c r="A2399" s="3">
        <v>2395</v>
      </c>
      <c r="C2399" s="5">
        <f t="shared" si="36"/>
        <v>2395</v>
      </c>
      <c r="D2399" s="7"/>
    </row>
    <row r="2400" spans="1:4" x14ac:dyDescent="0.2">
      <c r="A2400" s="3">
        <v>2396</v>
      </c>
      <c r="C2400" s="5">
        <f t="shared" si="36"/>
        <v>2396</v>
      </c>
      <c r="D2400" s="7"/>
    </row>
    <row r="2401" spans="1:4" x14ac:dyDescent="0.2">
      <c r="A2401" s="3">
        <v>2397</v>
      </c>
      <c r="C2401" s="5">
        <f t="shared" si="36"/>
        <v>2397</v>
      </c>
      <c r="D2401" s="7"/>
    </row>
    <row r="2402" spans="1:4" x14ac:dyDescent="0.2">
      <c r="A2402" s="3">
        <v>2398</v>
      </c>
      <c r="C2402" s="5">
        <f t="shared" si="36"/>
        <v>2398</v>
      </c>
      <c r="D2402" s="7"/>
    </row>
    <row r="2403" spans="1:4" x14ac:dyDescent="0.2">
      <c r="A2403" s="3">
        <v>2399</v>
      </c>
      <c r="C2403" s="5">
        <f t="shared" si="36"/>
        <v>2399</v>
      </c>
      <c r="D2403" s="7"/>
    </row>
    <row r="2404" spans="1:4" x14ac:dyDescent="0.2">
      <c r="A2404" s="3">
        <v>2400</v>
      </c>
      <c r="C2404" s="5">
        <f t="shared" si="36"/>
        <v>2400</v>
      </c>
      <c r="D2404" s="7"/>
    </row>
    <row r="2405" spans="1:4" x14ac:dyDescent="0.2">
      <c r="A2405" s="3">
        <v>2401</v>
      </c>
      <c r="C2405" s="5">
        <f t="shared" si="36"/>
        <v>2401</v>
      </c>
      <c r="D2405" s="7"/>
    </row>
    <row r="2406" spans="1:4" x14ac:dyDescent="0.2">
      <c r="A2406" s="3">
        <v>2402</v>
      </c>
      <c r="C2406" s="5">
        <f t="shared" si="36"/>
        <v>2402</v>
      </c>
      <c r="D2406" s="7"/>
    </row>
    <row r="2407" spans="1:4" x14ac:dyDescent="0.2">
      <c r="A2407" s="3">
        <v>2403</v>
      </c>
      <c r="C2407" s="5">
        <f t="shared" si="36"/>
        <v>2403</v>
      </c>
      <c r="D2407" s="7"/>
    </row>
    <row r="2408" spans="1:4" x14ac:dyDescent="0.2">
      <c r="A2408" s="3">
        <v>2404</v>
      </c>
      <c r="C2408" s="5">
        <f t="shared" si="36"/>
        <v>2404</v>
      </c>
      <c r="D2408" s="7"/>
    </row>
    <row r="2409" spans="1:4" x14ac:dyDescent="0.2">
      <c r="A2409" s="3">
        <v>2405</v>
      </c>
      <c r="C2409" s="5">
        <f t="shared" si="36"/>
        <v>2405</v>
      </c>
      <c r="D2409" s="7"/>
    </row>
    <row r="2410" spans="1:4" x14ac:dyDescent="0.2">
      <c r="A2410" s="3">
        <v>2406</v>
      </c>
      <c r="C2410" s="5">
        <f t="shared" si="36"/>
        <v>2406</v>
      </c>
      <c r="D2410" s="7"/>
    </row>
    <row r="2411" spans="1:4" x14ac:dyDescent="0.2">
      <c r="A2411" s="3">
        <v>2407</v>
      </c>
      <c r="C2411" s="5">
        <f t="shared" si="36"/>
        <v>2407</v>
      </c>
      <c r="D2411" s="7"/>
    </row>
    <row r="2412" spans="1:4" x14ac:dyDescent="0.2">
      <c r="A2412" s="3">
        <v>2408</v>
      </c>
      <c r="C2412" s="5">
        <f t="shared" si="36"/>
        <v>2408</v>
      </c>
      <c r="D2412" s="7"/>
    </row>
    <row r="2413" spans="1:4" x14ac:dyDescent="0.2">
      <c r="A2413" s="3">
        <v>2409</v>
      </c>
      <c r="C2413" s="5">
        <f t="shared" si="36"/>
        <v>2409</v>
      </c>
      <c r="D2413" s="7"/>
    </row>
    <row r="2414" spans="1:4" x14ac:dyDescent="0.2">
      <c r="A2414" s="3">
        <v>2410</v>
      </c>
      <c r="C2414" s="5">
        <f t="shared" si="36"/>
        <v>2410</v>
      </c>
      <c r="D2414" s="7"/>
    </row>
    <row r="2415" spans="1:4" x14ac:dyDescent="0.2">
      <c r="A2415" s="3">
        <v>2411</v>
      </c>
      <c r="C2415" s="5">
        <f t="shared" si="36"/>
        <v>2411</v>
      </c>
      <c r="D2415" s="7"/>
    </row>
    <row r="2416" spans="1:4" x14ac:dyDescent="0.2">
      <c r="A2416" s="3">
        <v>2412</v>
      </c>
      <c r="C2416" s="5">
        <f t="shared" si="36"/>
        <v>2412</v>
      </c>
      <c r="D2416" s="7"/>
    </row>
    <row r="2417" spans="1:4" x14ac:dyDescent="0.2">
      <c r="A2417" s="3">
        <v>2413</v>
      </c>
      <c r="C2417" s="5">
        <f t="shared" si="36"/>
        <v>2413</v>
      </c>
      <c r="D2417" s="6" t="s">
        <v>345</v>
      </c>
    </row>
    <row r="2418" spans="1:4" x14ac:dyDescent="0.2">
      <c r="A2418">
        <v>2414</v>
      </c>
      <c r="C2418" s="5">
        <f t="shared" si="36"/>
        <v>2414</v>
      </c>
      <c r="D2418" s="6"/>
    </row>
    <row r="2419" spans="1:4" x14ac:dyDescent="0.2">
      <c r="A2419" s="3">
        <v>2415</v>
      </c>
      <c r="C2419" s="5">
        <f t="shared" si="36"/>
        <v>2415</v>
      </c>
      <c r="D2419" s="6" t="s">
        <v>345</v>
      </c>
    </row>
    <row r="2420" spans="1:4" x14ac:dyDescent="0.2">
      <c r="A2420">
        <v>2416</v>
      </c>
      <c r="C2420" s="5">
        <f t="shared" si="36"/>
        <v>2416</v>
      </c>
      <c r="D2420" s="6"/>
    </row>
    <row r="2421" spans="1:4" x14ac:dyDescent="0.2">
      <c r="A2421" s="3">
        <v>2417</v>
      </c>
      <c r="C2421" s="5">
        <f t="shared" si="36"/>
        <v>2417</v>
      </c>
      <c r="D2421" s="7"/>
    </row>
    <row r="2422" spans="1:4" x14ac:dyDescent="0.2">
      <c r="A2422" s="3">
        <v>2418</v>
      </c>
      <c r="C2422" s="5">
        <f t="shared" si="36"/>
        <v>2418</v>
      </c>
      <c r="D2422" s="7"/>
    </row>
    <row r="2423" spans="1:4" x14ac:dyDescent="0.2">
      <c r="A2423" s="3">
        <v>2419</v>
      </c>
      <c r="C2423" s="5">
        <f t="shared" si="36"/>
        <v>2419</v>
      </c>
      <c r="D2423" s="7"/>
    </row>
    <row r="2424" spans="1:4" x14ac:dyDescent="0.2">
      <c r="A2424" s="3">
        <v>2420</v>
      </c>
      <c r="C2424" s="5">
        <f t="shared" si="36"/>
        <v>2420</v>
      </c>
      <c r="D2424" s="7"/>
    </row>
    <row r="2425" spans="1:4" x14ac:dyDescent="0.2">
      <c r="A2425" s="3">
        <v>2421</v>
      </c>
      <c r="C2425" s="5">
        <f t="shared" si="36"/>
        <v>2421</v>
      </c>
      <c r="D2425" s="7"/>
    </row>
    <row r="2426" spans="1:4" x14ac:dyDescent="0.2">
      <c r="A2426" s="3">
        <v>2422</v>
      </c>
      <c r="C2426" s="5">
        <f t="shared" si="36"/>
        <v>2422</v>
      </c>
      <c r="D2426" s="7"/>
    </row>
    <row r="2427" spans="1:4" x14ac:dyDescent="0.2">
      <c r="A2427" s="3">
        <v>2423</v>
      </c>
      <c r="C2427" s="5">
        <f t="shared" si="36"/>
        <v>2423</v>
      </c>
      <c r="D2427" s="7"/>
    </row>
    <row r="2428" spans="1:4" x14ac:dyDescent="0.2">
      <c r="A2428" s="3">
        <v>2424</v>
      </c>
      <c r="C2428" s="5">
        <f t="shared" si="36"/>
        <v>2424</v>
      </c>
      <c r="D2428" s="7"/>
    </row>
    <row r="2429" spans="1:4" x14ac:dyDescent="0.2">
      <c r="A2429" s="3">
        <v>2425</v>
      </c>
      <c r="C2429" s="5">
        <f t="shared" si="36"/>
        <v>2425</v>
      </c>
      <c r="D2429" s="7"/>
    </row>
    <row r="2430" spans="1:4" x14ac:dyDescent="0.2">
      <c r="A2430" s="3">
        <v>2426</v>
      </c>
      <c r="C2430" s="5">
        <f t="shared" si="36"/>
        <v>2426</v>
      </c>
      <c r="D2430" s="7"/>
    </row>
    <row r="2431" spans="1:4" x14ac:dyDescent="0.2">
      <c r="A2431" s="3">
        <v>2427</v>
      </c>
      <c r="C2431" s="5">
        <f t="shared" si="36"/>
        <v>2427</v>
      </c>
      <c r="D2431" s="7"/>
    </row>
    <row r="2432" spans="1:4" x14ac:dyDescent="0.2">
      <c r="A2432" s="3">
        <v>2428</v>
      </c>
      <c r="C2432" s="5">
        <f t="shared" si="36"/>
        <v>2428</v>
      </c>
      <c r="D2432" s="7"/>
    </row>
    <row r="2433" spans="1:4" x14ac:dyDescent="0.2">
      <c r="A2433" s="3">
        <v>2429</v>
      </c>
      <c r="C2433" s="5">
        <f t="shared" si="36"/>
        <v>2429</v>
      </c>
      <c r="D2433" s="7"/>
    </row>
    <row r="2434" spans="1:4" x14ac:dyDescent="0.2">
      <c r="A2434" s="3">
        <v>2430</v>
      </c>
      <c r="C2434" s="5">
        <f t="shared" si="36"/>
        <v>2430</v>
      </c>
      <c r="D2434" s="7"/>
    </row>
    <row r="2435" spans="1:4" x14ac:dyDescent="0.2">
      <c r="A2435" s="3">
        <v>2431</v>
      </c>
      <c r="C2435" s="5">
        <f t="shared" si="36"/>
        <v>2431</v>
      </c>
      <c r="D2435" s="7"/>
    </row>
    <row r="2436" spans="1:4" x14ac:dyDescent="0.2">
      <c r="A2436" s="3">
        <v>2432</v>
      </c>
      <c r="C2436" s="5">
        <f t="shared" si="36"/>
        <v>2432</v>
      </c>
      <c r="D2436" s="7"/>
    </row>
    <row r="2437" spans="1:4" x14ac:dyDescent="0.2">
      <c r="A2437" s="3">
        <v>2433</v>
      </c>
      <c r="C2437" s="5">
        <f t="shared" si="36"/>
        <v>2433</v>
      </c>
      <c r="D2437" s="7"/>
    </row>
    <row r="2438" spans="1:4" x14ac:dyDescent="0.2">
      <c r="A2438" s="3">
        <v>2434</v>
      </c>
      <c r="C2438" s="5">
        <f t="shared" si="36"/>
        <v>2434</v>
      </c>
      <c r="D2438" s="7"/>
    </row>
    <row r="2439" spans="1:4" x14ac:dyDescent="0.2">
      <c r="A2439" s="3">
        <v>2435</v>
      </c>
      <c r="C2439" s="5">
        <f t="shared" ref="C2439:C2502" si="37">A2439-B2439</f>
        <v>2435</v>
      </c>
      <c r="D2439" s="7"/>
    </row>
    <row r="2440" spans="1:4" x14ac:dyDescent="0.2">
      <c r="A2440" s="3">
        <v>2436</v>
      </c>
      <c r="C2440" s="5">
        <f t="shared" si="37"/>
        <v>2436</v>
      </c>
      <c r="D2440" s="7"/>
    </row>
    <row r="2441" spans="1:4" x14ac:dyDescent="0.2">
      <c r="A2441" s="3">
        <v>2437</v>
      </c>
      <c r="C2441" s="5">
        <f t="shared" si="37"/>
        <v>2437</v>
      </c>
      <c r="D2441" s="7"/>
    </row>
    <row r="2442" spans="1:4" x14ac:dyDescent="0.2">
      <c r="A2442" s="3">
        <v>2438</v>
      </c>
      <c r="C2442" s="5">
        <f t="shared" si="37"/>
        <v>2438</v>
      </c>
      <c r="D2442" s="7"/>
    </row>
    <row r="2443" spans="1:4" x14ac:dyDescent="0.2">
      <c r="A2443" s="3">
        <v>2439</v>
      </c>
      <c r="C2443" s="5">
        <f t="shared" si="37"/>
        <v>2439</v>
      </c>
      <c r="D2443" s="7"/>
    </row>
    <row r="2444" spans="1:4" x14ac:dyDescent="0.2">
      <c r="A2444" s="3">
        <v>2440</v>
      </c>
      <c r="C2444" s="5">
        <f t="shared" si="37"/>
        <v>2440</v>
      </c>
      <c r="D2444" s="7"/>
    </row>
    <row r="2445" spans="1:4" x14ac:dyDescent="0.2">
      <c r="A2445" s="3">
        <v>2441</v>
      </c>
      <c r="C2445" s="5">
        <f t="shared" si="37"/>
        <v>2441</v>
      </c>
      <c r="D2445" s="7"/>
    </row>
    <row r="2446" spans="1:4" x14ac:dyDescent="0.2">
      <c r="A2446" s="3">
        <v>2442</v>
      </c>
      <c r="C2446" s="5">
        <f t="shared" si="37"/>
        <v>2442</v>
      </c>
      <c r="D2446" s="6" t="s">
        <v>345</v>
      </c>
    </row>
    <row r="2447" spans="1:4" x14ac:dyDescent="0.2">
      <c r="A2447">
        <v>2443</v>
      </c>
      <c r="C2447" s="5">
        <f t="shared" si="37"/>
        <v>2443</v>
      </c>
      <c r="D2447" s="6"/>
    </row>
    <row r="2448" spans="1:4" x14ac:dyDescent="0.2">
      <c r="A2448" s="3">
        <v>2444</v>
      </c>
      <c r="C2448" s="5">
        <f t="shared" si="37"/>
        <v>2444</v>
      </c>
      <c r="D2448" s="6" t="s">
        <v>345</v>
      </c>
    </row>
    <row r="2449" spans="1:4" x14ac:dyDescent="0.2">
      <c r="A2449">
        <v>2445</v>
      </c>
      <c r="C2449" s="5">
        <f t="shared" si="37"/>
        <v>2445</v>
      </c>
      <c r="D2449" s="6"/>
    </row>
    <row r="2450" spans="1:4" x14ac:dyDescent="0.2">
      <c r="A2450" s="3">
        <v>2446</v>
      </c>
      <c r="C2450" s="5">
        <f t="shared" si="37"/>
        <v>2446</v>
      </c>
      <c r="D2450" s="7"/>
    </row>
    <row r="2451" spans="1:4" x14ac:dyDescent="0.2">
      <c r="A2451" s="3">
        <v>2447</v>
      </c>
      <c r="C2451" s="5">
        <f t="shared" si="37"/>
        <v>2447</v>
      </c>
      <c r="D2451" s="7"/>
    </row>
    <row r="2452" spans="1:4" x14ac:dyDescent="0.2">
      <c r="A2452" s="3">
        <v>2448</v>
      </c>
      <c r="C2452" s="5">
        <f t="shared" si="37"/>
        <v>2448</v>
      </c>
      <c r="D2452" s="7"/>
    </row>
    <row r="2453" spans="1:4" x14ac:dyDescent="0.2">
      <c r="A2453" s="3">
        <v>2449</v>
      </c>
      <c r="C2453" s="5">
        <f t="shared" si="37"/>
        <v>2449</v>
      </c>
      <c r="D2453" s="7"/>
    </row>
    <row r="2454" spans="1:4" x14ac:dyDescent="0.2">
      <c r="A2454" s="3">
        <v>2450</v>
      </c>
      <c r="C2454" s="5">
        <f t="shared" si="37"/>
        <v>2450</v>
      </c>
      <c r="D2454" s="7"/>
    </row>
    <row r="2455" spans="1:4" x14ac:dyDescent="0.2">
      <c r="A2455" s="3">
        <v>2451</v>
      </c>
      <c r="C2455" s="5">
        <f t="shared" si="37"/>
        <v>2451</v>
      </c>
      <c r="D2455" s="7"/>
    </row>
    <row r="2456" spans="1:4" x14ac:dyDescent="0.2">
      <c r="A2456" s="3">
        <v>2452</v>
      </c>
      <c r="C2456" s="5">
        <f t="shared" si="37"/>
        <v>2452</v>
      </c>
      <c r="D2456" s="7"/>
    </row>
    <row r="2457" spans="1:4" x14ac:dyDescent="0.2">
      <c r="A2457" s="3">
        <v>2453</v>
      </c>
      <c r="C2457" s="5">
        <f t="shared" si="37"/>
        <v>2453</v>
      </c>
      <c r="D2457" s="7"/>
    </row>
    <row r="2458" spans="1:4" x14ac:dyDescent="0.2">
      <c r="A2458" s="3">
        <v>2454</v>
      </c>
      <c r="C2458" s="5">
        <f t="shared" si="37"/>
        <v>2454</v>
      </c>
      <c r="D2458" s="7"/>
    </row>
    <row r="2459" spans="1:4" x14ac:dyDescent="0.2">
      <c r="A2459" s="3">
        <v>2455</v>
      </c>
      <c r="C2459" s="5">
        <f t="shared" si="37"/>
        <v>2455</v>
      </c>
      <c r="D2459" s="7"/>
    </row>
    <row r="2460" spans="1:4" x14ac:dyDescent="0.2">
      <c r="A2460" s="3">
        <v>2456</v>
      </c>
      <c r="C2460" s="5">
        <f t="shared" si="37"/>
        <v>2456</v>
      </c>
      <c r="D2460" s="7"/>
    </row>
    <row r="2461" spans="1:4" x14ac:dyDescent="0.2">
      <c r="A2461" s="3">
        <v>2457</v>
      </c>
      <c r="C2461" s="5">
        <f t="shared" si="37"/>
        <v>2457</v>
      </c>
      <c r="D2461" s="7"/>
    </row>
    <row r="2462" spans="1:4" x14ac:dyDescent="0.2">
      <c r="A2462" s="3">
        <v>2458</v>
      </c>
      <c r="C2462" s="5">
        <f t="shared" si="37"/>
        <v>2458</v>
      </c>
      <c r="D2462" s="7"/>
    </row>
    <row r="2463" spans="1:4" x14ac:dyDescent="0.2">
      <c r="A2463" s="3">
        <v>2459</v>
      </c>
      <c r="C2463" s="5">
        <f t="shared" si="37"/>
        <v>2459</v>
      </c>
      <c r="D2463" s="7"/>
    </row>
    <row r="2464" spans="1:4" x14ac:dyDescent="0.2">
      <c r="A2464" s="3">
        <v>2460</v>
      </c>
      <c r="C2464" s="5">
        <f t="shared" si="37"/>
        <v>2460</v>
      </c>
      <c r="D2464" s="7"/>
    </row>
    <row r="2465" spans="1:4" x14ac:dyDescent="0.2">
      <c r="A2465" s="3">
        <v>2461</v>
      </c>
      <c r="C2465" s="5">
        <f t="shared" si="37"/>
        <v>2461</v>
      </c>
      <c r="D2465" s="7"/>
    </row>
    <row r="2466" spans="1:4" x14ac:dyDescent="0.2">
      <c r="A2466" s="3">
        <v>2462</v>
      </c>
      <c r="C2466" s="5">
        <f t="shared" si="37"/>
        <v>2462</v>
      </c>
      <c r="D2466" s="7"/>
    </row>
    <row r="2467" spans="1:4" x14ac:dyDescent="0.2">
      <c r="A2467" s="3">
        <v>2463</v>
      </c>
      <c r="C2467" s="5">
        <f t="shared" si="37"/>
        <v>2463</v>
      </c>
      <c r="D2467" s="7"/>
    </row>
    <row r="2468" spans="1:4" x14ac:dyDescent="0.2">
      <c r="A2468" s="3">
        <v>2464</v>
      </c>
      <c r="C2468" s="5">
        <f t="shared" si="37"/>
        <v>2464</v>
      </c>
      <c r="D2468" s="7"/>
    </row>
    <row r="2469" spans="1:4" x14ac:dyDescent="0.2">
      <c r="A2469" s="3">
        <v>2465</v>
      </c>
      <c r="C2469" s="5">
        <f t="shared" si="37"/>
        <v>2465</v>
      </c>
      <c r="D2469" s="7"/>
    </row>
    <row r="2470" spans="1:4" x14ac:dyDescent="0.2">
      <c r="A2470" s="3">
        <v>2466</v>
      </c>
      <c r="C2470" s="5">
        <f t="shared" si="37"/>
        <v>2466</v>
      </c>
      <c r="D2470" s="7"/>
    </row>
    <row r="2471" spans="1:4" x14ac:dyDescent="0.2">
      <c r="A2471" s="3">
        <v>2467</v>
      </c>
      <c r="C2471" s="5">
        <f t="shared" si="37"/>
        <v>2467</v>
      </c>
      <c r="D2471" s="7"/>
    </row>
    <row r="2472" spans="1:4" x14ac:dyDescent="0.2">
      <c r="A2472" s="3">
        <v>2468</v>
      </c>
      <c r="C2472" s="5">
        <f t="shared" si="37"/>
        <v>2468</v>
      </c>
      <c r="D2472" s="7"/>
    </row>
    <row r="2473" spans="1:4" x14ac:dyDescent="0.2">
      <c r="A2473" s="3">
        <v>2469</v>
      </c>
      <c r="C2473" s="5">
        <f t="shared" si="37"/>
        <v>2469</v>
      </c>
      <c r="D2473" s="7"/>
    </row>
    <row r="2474" spans="1:4" x14ac:dyDescent="0.2">
      <c r="A2474" s="3">
        <v>2470</v>
      </c>
      <c r="C2474" s="5">
        <f t="shared" si="37"/>
        <v>2470</v>
      </c>
      <c r="D2474" s="7"/>
    </row>
    <row r="2475" spans="1:4" x14ac:dyDescent="0.2">
      <c r="A2475" s="3">
        <v>2471</v>
      </c>
      <c r="C2475" s="5">
        <f t="shared" si="37"/>
        <v>2471</v>
      </c>
      <c r="D2475" s="7"/>
    </row>
    <row r="2476" spans="1:4" x14ac:dyDescent="0.2">
      <c r="A2476" s="3">
        <v>2472</v>
      </c>
      <c r="C2476" s="5">
        <f t="shared" si="37"/>
        <v>2472</v>
      </c>
      <c r="D2476" s="7"/>
    </row>
    <row r="2477" spans="1:4" x14ac:dyDescent="0.2">
      <c r="A2477" s="3">
        <v>2473</v>
      </c>
      <c r="C2477" s="5">
        <f t="shared" si="37"/>
        <v>2473</v>
      </c>
      <c r="D2477" s="7"/>
    </row>
    <row r="2478" spans="1:4" x14ac:dyDescent="0.2">
      <c r="A2478">
        <v>2474</v>
      </c>
      <c r="C2478" s="5">
        <f t="shared" si="37"/>
        <v>2474</v>
      </c>
      <c r="D2478" s="6"/>
    </row>
    <row r="2479" spans="1:4" x14ac:dyDescent="0.2">
      <c r="A2479" s="3">
        <v>2475</v>
      </c>
      <c r="C2479" s="5">
        <f t="shared" si="37"/>
        <v>2475</v>
      </c>
      <c r="D2479" s="7"/>
    </row>
    <row r="2480" spans="1:4" x14ac:dyDescent="0.2">
      <c r="A2480" s="3">
        <v>2476</v>
      </c>
      <c r="C2480" s="5">
        <f t="shared" si="37"/>
        <v>2476</v>
      </c>
      <c r="D2480" s="7"/>
    </row>
    <row r="2481" spans="1:4" x14ac:dyDescent="0.2">
      <c r="A2481" s="3">
        <v>2477</v>
      </c>
      <c r="C2481" s="5">
        <f t="shared" si="37"/>
        <v>2477</v>
      </c>
      <c r="D2481" s="7"/>
    </row>
    <row r="2482" spans="1:4" x14ac:dyDescent="0.2">
      <c r="A2482" s="3">
        <v>2478</v>
      </c>
      <c r="C2482" s="5">
        <f t="shared" si="37"/>
        <v>2478</v>
      </c>
      <c r="D2482" s="7"/>
    </row>
    <row r="2483" spans="1:4" x14ac:dyDescent="0.2">
      <c r="A2483" s="3">
        <v>2479</v>
      </c>
      <c r="C2483" s="5">
        <f t="shared" si="37"/>
        <v>2479</v>
      </c>
      <c r="D2483" s="7"/>
    </row>
    <row r="2484" spans="1:4" x14ac:dyDescent="0.2">
      <c r="A2484" s="3">
        <v>2480</v>
      </c>
      <c r="C2484" s="5">
        <f t="shared" si="37"/>
        <v>2480</v>
      </c>
      <c r="D2484" s="7"/>
    </row>
    <row r="2485" spans="1:4" x14ac:dyDescent="0.2">
      <c r="A2485" s="3">
        <v>2481</v>
      </c>
      <c r="C2485" s="5">
        <f t="shared" si="37"/>
        <v>2481</v>
      </c>
      <c r="D2485" s="7"/>
    </row>
    <row r="2486" spans="1:4" x14ac:dyDescent="0.2">
      <c r="A2486" s="3">
        <v>2482</v>
      </c>
      <c r="C2486" s="5">
        <f t="shared" si="37"/>
        <v>2482</v>
      </c>
      <c r="D2486" s="7"/>
    </row>
    <row r="2487" spans="1:4" x14ac:dyDescent="0.2">
      <c r="A2487" s="3">
        <v>2483</v>
      </c>
      <c r="C2487" s="5">
        <f t="shared" si="37"/>
        <v>2483</v>
      </c>
      <c r="D2487" s="7"/>
    </row>
    <row r="2488" spans="1:4" x14ac:dyDescent="0.2">
      <c r="A2488" s="3">
        <v>2484</v>
      </c>
      <c r="C2488" s="5">
        <f t="shared" si="37"/>
        <v>2484</v>
      </c>
      <c r="D2488" s="7"/>
    </row>
    <row r="2489" spans="1:4" x14ac:dyDescent="0.2">
      <c r="A2489" s="3">
        <v>2485</v>
      </c>
      <c r="C2489" s="5">
        <f t="shared" si="37"/>
        <v>2485</v>
      </c>
      <c r="D2489" s="7"/>
    </row>
    <row r="2490" spans="1:4" x14ac:dyDescent="0.2">
      <c r="A2490" s="3">
        <v>2486</v>
      </c>
      <c r="C2490" s="5">
        <f t="shared" si="37"/>
        <v>2486</v>
      </c>
      <c r="D2490" s="7"/>
    </row>
    <row r="2491" spans="1:4" x14ac:dyDescent="0.2">
      <c r="A2491" s="3">
        <v>2487</v>
      </c>
      <c r="C2491" s="5">
        <f t="shared" si="37"/>
        <v>2487</v>
      </c>
      <c r="D2491" s="7"/>
    </row>
    <row r="2492" spans="1:4" x14ac:dyDescent="0.2">
      <c r="A2492" s="3">
        <v>2488</v>
      </c>
      <c r="C2492" s="5">
        <f t="shared" si="37"/>
        <v>2488</v>
      </c>
      <c r="D2492" s="7"/>
    </row>
    <row r="2493" spans="1:4" x14ac:dyDescent="0.2">
      <c r="A2493" s="3">
        <v>2489</v>
      </c>
      <c r="C2493" s="5">
        <f t="shared" si="37"/>
        <v>2489</v>
      </c>
      <c r="D2493" s="7"/>
    </row>
    <row r="2494" spans="1:4" x14ac:dyDescent="0.2">
      <c r="A2494">
        <v>2490</v>
      </c>
      <c r="B2494" s="14">
        <f>'BudgetSum 2-3'!C5</f>
        <v>23042098</v>
      </c>
      <c r="C2494" s="5">
        <f t="shared" si="37"/>
        <v>-23039608</v>
      </c>
      <c r="D2494" s="6"/>
    </row>
    <row r="2495" spans="1:4" x14ac:dyDescent="0.2">
      <c r="A2495" s="3">
        <v>2491</v>
      </c>
      <c r="C2495" s="5">
        <f t="shared" si="37"/>
        <v>2491</v>
      </c>
      <c r="D2495" s="7"/>
    </row>
    <row r="2496" spans="1:4" x14ac:dyDescent="0.2">
      <c r="A2496">
        <v>2492</v>
      </c>
      <c r="B2496" s="14">
        <f>'BudgetSum 2-3'!C7</f>
        <v>731086</v>
      </c>
      <c r="C2496" s="5">
        <f t="shared" si="37"/>
        <v>-728594</v>
      </c>
      <c r="D2496" s="6"/>
    </row>
    <row r="2497" spans="1:4" x14ac:dyDescent="0.2">
      <c r="A2497">
        <v>2493</v>
      </c>
      <c r="B2497" s="14">
        <f>'BudgetSum 2-3'!C8</f>
        <v>335000</v>
      </c>
      <c r="C2497" s="5">
        <f t="shared" si="37"/>
        <v>-332507</v>
      </c>
      <c r="D2497" s="6"/>
    </row>
    <row r="2498" spans="1:4" x14ac:dyDescent="0.2">
      <c r="A2498">
        <v>2494</v>
      </c>
      <c r="B2498" s="14">
        <f>'BudgetSum 2-3'!C9</f>
        <v>24108184</v>
      </c>
      <c r="C2498" s="5">
        <f t="shared" si="37"/>
        <v>-24105690</v>
      </c>
      <c r="D2498" s="6"/>
    </row>
    <row r="2499" spans="1:4" x14ac:dyDescent="0.2">
      <c r="A2499">
        <v>2495</v>
      </c>
      <c r="B2499" s="14">
        <f>'BudgetSum 2-3'!C13</f>
        <v>14069138</v>
      </c>
      <c r="C2499" s="5">
        <f t="shared" si="37"/>
        <v>-14066643</v>
      </c>
      <c r="D2499" s="6"/>
    </row>
    <row r="2500" spans="1:4" x14ac:dyDescent="0.2">
      <c r="A2500">
        <v>2496</v>
      </c>
      <c r="B2500" s="14">
        <f>'BudgetSum 2-3'!C14</f>
        <v>6407038</v>
      </c>
      <c r="C2500" s="5">
        <f t="shared" si="37"/>
        <v>-6404542</v>
      </c>
      <c r="D2500" s="6"/>
    </row>
    <row r="2501" spans="1:4" x14ac:dyDescent="0.2">
      <c r="A2501">
        <v>2497</v>
      </c>
      <c r="B2501" s="14">
        <f>'BudgetSum 2-3'!C15</f>
        <v>150</v>
      </c>
      <c r="C2501" s="5">
        <f t="shared" si="37"/>
        <v>2347</v>
      </c>
      <c r="D2501" s="6"/>
    </row>
    <row r="2502" spans="1:4" x14ac:dyDescent="0.2">
      <c r="A2502">
        <v>2498</v>
      </c>
      <c r="B2502" s="14">
        <f>'BudgetSum 2-3'!C16</f>
        <v>920000</v>
      </c>
      <c r="C2502" s="5">
        <f t="shared" si="37"/>
        <v>-917502</v>
      </c>
      <c r="D2502" s="6"/>
    </row>
    <row r="2503" spans="1:4" x14ac:dyDescent="0.2">
      <c r="A2503">
        <v>2499</v>
      </c>
      <c r="B2503" s="14">
        <f>'BudgetSum 2-3'!C17</f>
        <v>0</v>
      </c>
      <c r="C2503" s="5">
        <f t="shared" ref="C2503:C2566" si="38">A2503-B2503</f>
        <v>2499</v>
      </c>
      <c r="D2503" s="6"/>
    </row>
    <row r="2504" spans="1:4" x14ac:dyDescent="0.2">
      <c r="A2504">
        <v>2500</v>
      </c>
      <c r="B2504" s="14">
        <f>'BudgetSum 2-3'!C19</f>
        <v>21496326</v>
      </c>
      <c r="C2504" s="5">
        <f t="shared" si="38"/>
        <v>-21493826</v>
      </c>
      <c r="D2504" s="6"/>
    </row>
    <row r="2505" spans="1:4" x14ac:dyDescent="0.2">
      <c r="A2505">
        <v>2501</v>
      </c>
      <c r="B2505" s="14">
        <f>'BudgetSum 2-3'!C22</f>
        <v>2611858</v>
      </c>
      <c r="C2505" s="5">
        <f t="shared" si="38"/>
        <v>-2609357</v>
      </c>
      <c r="D2505" s="6"/>
    </row>
    <row r="2506" spans="1:4" x14ac:dyDescent="0.2">
      <c r="A2506" s="3">
        <v>2502</v>
      </c>
      <c r="C2506" s="5">
        <f t="shared" si="38"/>
        <v>2502</v>
      </c>
      <c r="D2506" s="6"/>
    </row>
    <row r="2507" spans="1:4" x14ac:dyDescent="0.2">
      <c r="A2507">
        <v>2503</v>
      </c>
      <c r="B2507" s="14">
        <f>'BudgetSum 2-3'!D5</f>
        <v>2725000</v>
      </c>
      <c r="C2507" s="5">
        <f t="shared" si="38"/>
        <v>-2722497</v>
      </c>
      <c r="D2507" s="6"/>
    </row>
    <row r="2508" spans="1:4" x14ac:dyDescent="0.2">
      <c r="A2508" s="3">
        <v>2504</v>
      </c>
      <c r="C2508" s="5">
        <f t="shared" si="38"/>
        <v>2504</v>
      </c>
      <c r="D2508" s="7"/>
    </row>
    <row r="2509" spans="1:4" x14ac:dyDescent="0.2">
      <c r="A2509">
        <v>2505</v>
      </c>
      <c r="B2509" s="14">
        <f>'BudgetSum 2-3'!D7</f>
        <v>0</v>
      </c>
      <c r="C2509" s="5">
        <f t="shared" si="38"/>
        <v>2505</v>
      </c>
      <c r="D2509" s="6"/>
    </row>
    <row r="2510" spans="1:4" x14ac:dyDescent="0.2">
      <c r="A2510">
        <v>2506</v>
      </c>
      <c r="B2510" s="14">
        <f>'BudgetSum 2-3'!D8</f>
        <v>0</v>
      </c>
      <c r="C2510" s="5">
        <f t="shared" si="38"/>
        <v>2506</v>
      </c>
      <c r="D2510" s="6"/>
    </row>
    <row r="2511" spans="1:4" x14ac:dyDescent="0.2">
      <c r="A2511">
        <v>2507</v>
      </c>
      <c r="B2511" s="14">
        <f>'BudgetSum 2-3'!D9</f>
        <v>2725000</v>
      </c>
      <c r="C2511" s="5">
        <f t="shared" si="38"/>
        <v>-2722493</v>
      </c>
      <c r="D2511" s="6"/>
    </row>
    <row r="2512" spans="1:4" x14ac:dyDescent="0.2">
      <c r="A2512">
        <v>2508</v>
      </c>
      <c r="B2512" s="14">
        <f>'BudgetSum 2-3'!D14</f>
        <v>3546528</v>
      </c>
      <c r="C2512" s="5">
        <f t="shared" si="38"/>
        <v>-3544020</v>
      </c>
      <c r="D2512" s="6"/>
    </row>
    <row r="2513" spans="1:4" x14ac:dyDescent="0.2">
      <c r="A2513">
        <v>2509</v>
      </c>
      <c r="B2513" s="14">
        <f>'BudgetSum 2-3'!D15</f>
        <v>0</v>
      </c>
      <c r="C2513" s="5">
        <f t="shared" si="38"/>
        <v>2509</v>
      </c>
      <c r="D2513" s="6"/>
    </row>
    <row r="2514" spans="1:4" x14ac:dyDescent="0.2">
      <c r="A2514">
        <v>2510</v>
      </c>
      <c r="B2514" s="14">
        <f>'BudgetSum 2-3'!D16</f>
        <v>0</v>
      </c>
      <c r="C2514" s="5">
        <f t="shared" si="38"/>
        <v>2510</v>
      </c>
      <c r="D2514" s="6"/>
    </row>
    <row r="2515" spans="1:4" x14ac:dyDescent="0.2">
      <c r="A2515">
        <v>2511</v>
      </c>
      <c r="B2515" s="14">
        <f>'BudgetSum 2-3'!D17</f>
        <v>0</v>
      </c>
      <c r="C2515" s="5">
        <f t="shared" si="38"/>
        <v>2511</v>
      </c>
      <c r="D2515" s="6"/>
    </row>
    <row r="2516" spans="1:4" x14ac:dyDescent="0.2">
      <c r="A2516">
        <v>2512</v>
      </c>
      <c r="B2516" s="14">
        <f>'BudgetSum 2-3'!D19</f>
        <v>3571528</v>
      </c>
      <c r="C2516" s="5">
        <f t="shared" si="38"/>
        <v>-3569016</v>
      </c>
      <c r="D2516" s="6"/>
    </row>
    <row r="2517" spans="1:4" x14ac:dyDescent="0.2">
      <c r="A2517">
        <v>2513</v>
      </c>
      <c r="B2517" s="14">
        <f>'BudgetSum 2-3'!D22</f>
        <v>-846528</v>
      </c>
      <c r="C2517" s="5">
        <f t="shared" si="38"/>
        <v>849041</v>
      </c>
      <c r="D2517" s="6"/>
    </row>
    <row r="2518" spans="1:4" x14ac:dyDescent="0.2">
      <c r="A2518" s="3">
        <v>2514</v>
      </c>
      <c r="C2518" s="5">
        <f t="shared" si="38"/>
        <v>2514</v>
      </c>
      <c r="D2518" s="6"/>
    </row>
    <row r="2519" spans="1:4" x14ac:dyDescent="0.2">
      <c r="A2519" s="3">
        <v>2515</v>
      </c>
      <c r="C2519" s="5">
        <f t="shared" si="38"/>
        <v>2515</v>
      </c>
      <c r="D2519" s="7"/>
    </row>
    <row r="2520" spans="1:4" x14ac:dyDescent="0.2">
      <c r="A2520" s="3">
        <v>2516</v>
      </c>
      <c r="C2520" s="5">
        <f t="shared" si="38"/>
        <v>2516</v>
      </c>
      <c r="D2520" s="7"/>
    </row>
    <row r="2521" spans="1:4" x14ac:dyDescent="0.2">
      <c r="A2521" s="3">
        <v>2517</v>
      </c>
      <c r="C2521" s="5">
        <f t="shared" si="38"/>
        <v>2517</v>
      </c>
      <c r="D2521" s="7"/>
    </row>
    <row r="2522" spans="1:4" x14ac:dyDescent="0.2">
      <c r="A2522" s="3">
        <v>2518</v>
      </c>
      <c r="C2522" s="5">
        <f t="shared" si="38"/>
        <v>2518</v>
      </c>
      <c r="D2522" s="7"/>
    </row>
    <row r="2523" spans="1:4" x14ac:dyDescent="0.2">
      <c r="A2523" s="3">
        <v>2519</v>
      </c>
      <c r="C2523" s="5">
        <f t="shared" si="38"/>
        <v>2519</v>
      </c>
      <c r="D2523" s="7"/>
    </row>
    <row r="2524" spans="1:4" x14ac:dyDescent="0.2">
      <c r="A2524" s="3">
        <v>2520</v>
      </c>
      <c r="C2524" s="5">
        <f t="shared" si="38"/>
        <v>2520</v>
      </c>
      <c r="D2524" s="7"/>
    </row>
    <row r="2525" spans="1:4" x14ac:dyDescent="0.2">
      <c r="A2525" s="3">
        <v>2521</v>
      </c>
      <c r="C2525" s="5">
        <f t="shared" si="38"/>
        <v>2521</v>
      </c>
      <c r="D2525" s="7"/>
    </row>
    <row r="2526" spans="1:4" x14ac:dyDescent="0.2">
      <c r="A2526" s="3">
        <v>2522</v>
      </c>
      <c r="C2526" s="5">
        <f t="shared" si="38"/>
        <v>2522</v>
      </c>
      <c r="D2526" s="7"/>
    </row>
    <row r="2527" spans="1:4" x14ac:dyDescent="0.2">
      <c r="A2527" s="3">
        <v>2523</v>
      </c>
      <c r="C2527" s="5">
        <f t="shared" si="38"/>
        <v>2523</v>
      </c>
      <c r="D2527" s="7"/>
    </row>
    <row r="2528" spans="1:4" x14ac:dyDescent="0.2">
      <c r="A2528" s="3">
        <v>2524</v>
      </c>
      <c r="C2528" s="5">
        <f t="shared" si="38"/>
        <v>2524</v>
      </c>
      <c r="D2528" s="7"/>
    </row>
    <row r="2529" spans="1:4" x14ac:dyDescent="0.2">
      <c r="A2529" s="3">
        <v>2525</v>
      </c>
      <c r="C2529" s="5">
        <f t="shared" si="38"/>
        <v>2525</v>
      </c>
      <c r="D2529" s="7"/>
    </row>
    <row r="2530" spans="1:4" x14ac:dyDescent="0.2">
      <c r="A2530" s="3">
        <v>2526</v>
      </c>
      <c r="C2530" s="5">
        <f t="shared" si="38"/>
        <v>2526</v>
      </c>
      <c r="D2530" s="7"/>
    </row>
    <row r="2531" spans="1:4" x14ac:dyDescent="0.2">
      <c r="A2531" s="3">
        <v>2527</v>
      </c>
      <c r="C2531" s="5">
        <f t="shared" si="38"/>
        <v>2527</v>
      </c>
      <c r="D2531" s="7"/>
    </row>
    <row r="2532" spans="1:4" x14ac:dyDescent="0.2">
      <c r="A2532" s="3">
        <v>2528</v>
      </c>
      <c r="C2532" s="5">
        <f t="shared" si="38"/>
        <v>2528</v>
      </c>
      <c r="D2532" s="7"/>
    </row>
    <row r="2533" spans="1:4" x14ac:dyDescent="0.2">
      <c r="A2533" s="3">
        <v>2529</v>
      </c>
      <c r="C2533" s="5">
        <f t="shared" si="38"/>
        <v>2529</v>
      </c>
      <c r="D2533" s="7"/>
    </row>
    <row r="2534" spans="1:4" x14ac:dyDescent="0.2">
      <c r="A2534">
        <v>2530</v>
      </c>
      <c r="B2534" s="14">
        <f>'BudgetSum 2-3'!F5</f>
        <v>680000</v>
      </c>
      <c r="C2534" s="5">
        <f t="shared" si="38"/>
        <v>-677470</v>
      </c>
      <c r="D2534" s="6"/>
    </row>
    <row r="2535" spans="1:4" x14ac:dyDescent="0.2">
      <c r="A2535" s="3">
        <v>2531</v>
      </c>
      <c r="C2535" s="5">
        <f t="shared" si="38"/>
        <v>2531</v>
      </c>
      <c r="D2535" s="7"/>
    </row>
    <row r="2536" spans="1:4" x14ac:dyDescent="0.2">
      <c r="A2536">
        <v>2532</v>
      </c>
      <c r="B2536" s="14">
        <f>'BudgetSum 2-3'!F7</f>
        <v>150000</v>
      </c>
      <c r="C2536" s="5">
        <f t="shared" si="38"/>
        <v>-147468</v>
      </c>
      <c r="D2536" s="6"/>
    </row>
    <row r="2537" spans="1:4" x14ac:dyDescent="0.2">
      <c r="A2537">
        <v>2533</v>
      </c>
      <c r="B2537" s="14">
        <f>'BudgetSum 2-3'!F8</f>
        <v>0</v>
      </c>
      <c r="C2537" s="5">
        <f t="shared" si="38"/>
        <v>2533</v>
      </c>
      <c r="D2537" s="6"/>
    </row>
    <row r="2538" spans="1:4" x14ac:dyDescent="0.2">
      <c r="A2538">
        <v>2534</v>
      </c>
      <c r="B2538" s="14">
        <f>'BudgetSum 2-3'!F9</f>
        <v>830000</v>
      </c>
      <c r="C2538" s="5">
        <f t="shared" si="38"/>
        <v>-827466</v>
      </c>
      <c r="D2538" s="6"/>
    </row>
    <row r="2539" spans="1:4" x14ac:dyDescent="0.2">
      <c r="A2539">
        <v>2535</v>
      </c>
      <c r="B2539" s="14">
        <f>'BudgetSum 2-3'!F14</f>
        <v>777805</v>
      </c>
      <c r="C2539" s="5">
        <f t="shared" si="38"/>
        <v>-775270</v>
      </c>
      <c r="D2539" s="6"/>
    </row>
    <row r="2540" spans="1:4" x14ac:dyDescent="0.2">
      <c r="A2540">
        <v>2536</v>
      </c>
      <c r="B2540" s="14">
        <f>'BudgetSum 2-3'!F15</f>
        <v>0</v>
      </c>
      <c r="C2540" s="5">
        <f t="shared" si="38"/>
        <v>2536</v>
      </c>
      <c r="D2540" s="6"/>
    </row>
    <row r="2541" spans="1:4" x14ac:dyDescent="0.2">
      <c r="A2541">
        <v>2537</v>
      </c>
      <c r="B2541" s="14">
        <f>'BudgetSum 2-3'!F16</f>
        <v>0</v>
      </c>
      <c r="C2541" s="5">
        <f t="shared" si="38"/>
        <v>2537</v>
      </c>
      <c r="D2541" s="6"/>
    </row>
    <row r="2542" spans="1:4" x14ac:dyDescent="0.2">
      <c r="A2542">
        <v>2538</v>
      </c>
      <c r="B2542" s="14">
        <f>'BudgetSum 2-3'!F17</f>
        <v>0</v>
      </c>
      <c r="C2542" s="5">
        <f t="shared" si="38"/>
        <v>2538</v>
      </c>
      <c r="D2542" s="6"/>
    </row>
    <row r="2543" spans="1:4" x14ac:dyDescent="0.2">
      <c r="A2543">
        <v>2539</v>
      </c>
      <c r="B2543" s="14">
        <f>'BudgetSum 2-3'!F19</f>
        <v>777805</v>
      </c>
      <c r="C2543" s="5">
        <f t="shared" si="38"/>
        <v>-775266</v>
      </c>
      <c r="D2543" s="6"/>
    </row>
    <row r="2544" spans="1:4" x14ac:dyDescent="0.2">
      <c r="A2544">
        <v>2540</v>
      </c>
      <c r="B2544" s="14">
        <f>'BudgetSum 2-3'!F22</f>
        <v>52195</v>
      </c>
      <c r="C2544" s="5">
        <f t="shared" si="38"/>
        <v>-49655</v>
      </c>
      <c r="D2544" s="6"/>
    </row>
    <row r="2545" spans="1:4" x14ac:dyDescent="0.2">
      <c r="A2545" s="3">
        <v>2541</v>
      </c>
      <c r="C2545" s="5">
        <f t="shared" si="38"/>
        <v>2541</v>
      </c>
      <c r="D2545" s="6"/>
    </row>
    <row r="2546" spans="1:4" x14ac:dyDescent="0.2">
      <c r="A2546">
        <v>2542</v>
      </c>
      <c r="B2546" s="14">
        <f>'BudgetSum 2-3'!G5</f>
        <v>703870</v>
      </c>
      <c r="C2546" s="5">
        <f t="shared" si="38"/>
        <v>-701328</v>
      </c>
      <c r="D2546" s="6"/>
    </row>
    <row r="2547" spans="1:4" x14ac:dyDescent="0.2">
      <c r="A2547">
        <v>2543</v>
      </c>
      <c r="B2547" s="14">
        <f>'BudgetSum 2-3'!G7</f>
        <v>0</v>
      </c>
      <c r="C2547" s="5">
        <f t="shared" si="38"/>
        <v>2543</v>
      </c>
      <c r="D2547" s="6"/>
    </row>
    <row r="2548" spans="1:4" x14ac:dyDescent="0.2">
      <c r="A2548">
        <v>2544</v>
      </c>
      <c r="B2548" s="14">
        <f>'BudgetSum 2-3'!G8</f>
        <v>0</v>
      </c>
      <c r="C2548" s="5">
        <f t="shared" si="38"/>
        <v>2544</v>
      </c>
      <c r="D2548" s="6"/>
    </row>
    <row r="2549" spans="1:4" x14ac:dyDescent="0.2">
      <c r="A2549">
        <v>2545</v>
      </c>
      <c r="B2549" s="14">
        <f>'BudgetSum 2-3'!G9</f>
        <v>703870</v>
      </c>
      <c r="C2549" s="5">
        <f t="shared" si="38"/>
        <v>-701325</v>
      </c>
      <c r="D2549" s="6"/>
    </row>
    <row r="2550" spans="1:4" x14ac:dyDescent="0.2">
      <c r="A2550">
        <v>2546</v>
      </c>
      <c r="B2550" s="14">
        <f>'BudgetSum 2-3'!G13</f>
        <v>342000</v>
      </c>
      <c r="C2550" s="5">
        <f t="shared" si="38"/>
        <v>-339454</v>
      </c>
      <c r="D2550" s="6"/>
    </row>
    <row r="2551" spans="1:4" x14ac:dyDescent="0.2">
      <c r="A2551">
        <v>2547</v>
      </c>
      <c r="B2551" s="14">
        <f>'BudgetSum 2-3'!G14</f>
        <v>357100</v>
      </c>
      <c r="C2551" s="5">
        <f t="shared" si="38"/>
        <v>-354553</v>
      </c>
      <c r="D2551" s="6"/>
    </row>
    <row r="2552" spans="1:4" x14ac:dyDescent="0.2">
      <c r="A2552">
        <v>2548</v>
      </c>
      <c r="B2552" s="14">
        <f>'BudgetSum 2-3'!G15</f>
        <v>0</v>
      </c>
      <c r="C2552" s="5">
        <f t="shared" si="38"/>
        <v>2548</v>
      </c>
      <c r="D2552" s="6"/>
    </row>
    <row r="2553" spans="1:4" x14ac:dyDescent="0.2">
      <c r="A2553" s="3">
        <v>2549</v>
      </c>
      <c r="C2553" s="5">
        <f t="shared" si="38"/>
        <v>2549</v>
      </c>
      <c r="D2553" s="7"/>
    </row>
    <row r="2554" spans="1:4" x14ac:dyDescent="0.2">
      <c r="A2554">
        <v>2550</v>
      </c>
      <c r="B2554" s="14">
        <f>'BudgetSum 2-3'!G17</f>
        <v>0</v>
      </c>
      <c r="C2554" s="5">
        <f t="shared" si="38"/>
        <v>2550</v>
      </c>
      <c r="D2554" s="6"/>
    </row>
    <row r="2555" spans="1:4" x14ac:dyDescent="0.2">
      <c r="A2555">
        <v>2551</v>
      </c>
      <c r="B2555" s="14">
        <f>'BudgetSum 2-3'!G19</f>
        <v>699100</v>
      </c>
      <c r="C2555" s="5">
        <f t="shared" si="38"/>
        <v>-696549</v>
      </c>
      <c r="D2555" s="6"/>
    </row>
    <row r="2556" spans="1:4" x14ac:dyDescent="0.2">
      <c r="A2556">
        <v>2552</v>
      </c>
      <c r="B2556" s="14">
        <f>'BudgetSum 2-3'!G22</f>
        <v>4770</v>
      </c>
      <c r="C2556" s="5">
        <f t="shared" si="38"/>
        <v>-2218</v>
      </c>
      <c r="D2556" s="6"/>
    </row>
    <row r="2557" spans="1:4" x14ac:dyDescent="0.2">
      <c r="A2557" s="3">
        <v>2553</v>
      </c>
      <c r="C2557" s="5">
        <f t="shared" si="38"/>
        <v>2553</v>
      </c>
      <c r="D2557" s="6"/>
    </row>
    <row r="2558" spans="1:4" x14ac:dyDescent="0.2">
      <c r="A2558" s="3">
        <v>2554</v>
      </c>
      <c r="C2558" s="5">
        <f t="shared" si="38"/>
        <v>2554</v>
      </c>
      <c r="D2558" s="7"/>
    </row>
    <row r="2559" spans="1:4" x14ac:dyDescent="0.2">
      <c r="A2559" s="3">
        <v>2555</v>
      </c>
      <c r="C2559" s="5">
        <f t="shared" si="38"/>
        <v>2555</v>
      </c>
      <c r="D2559" s="7"/>
    </row>
    <row r="2560" spans="1:4" x14ac:dyDescent="0.2">
      <c r="A2560" s="3">
        <v>2556</v>
      </c>
      <c r="C2560" s="5">
        <f t="shared" si="38"/>
        <v>2556</v>
      </c>
      <c r="D2560" s="7"/>
    </row>
    <row r="2561" spans="1:4" x14ac:dyDescent="0.2">
      <c r="A2561" s="3">
        <v>2557</v>
      </c>
      <c r="C2561" s="5">
        <f t="shared" si="38"/>
        <v>2557</v>
      </c>
      <c r="D2561" s="7"/>
    </row>
    <row r="2562" spans="1:4" x14ac:dyDescent="0.2">
      <c r="A2562" s="3">
        <v>2558</v>
      </c>
      <c r="C2562" s="5">
        <f t="shared" si="38"/>
        <v>2558</v>
      </c>
      <c r="D2562" s="7"/>
    </row>
    <row r="2563" spans="1:4" x14ac:dyDescent="0.2">
      <c r="A2563" s="3">
        <v>2559</v>
      </c>
      <c r="C2563" s="5">
        <f t="shared" si="38"/>
        <v>2559</v>
      </c>
      <c r="D2563" s="7"/>
    </row>
    <row r="2564" spans="1:4" x14ac:dyDescent="0.2">
      <c r="A2564" s="3">
        <v>2560</v>
      </c>
      <c r="C2564" s="5">
        <f t="shared" si="38"/>
        <v>2560</v>
      </c>
      <c r="D2564" s="7"/>
    </row>
    <row r="2565" spans="1:4" x14ac:dyDescent="0.2">
      <c r="A2565" s="3">
        <v>2561</v>
      </c>
      <c r="C2565" s="5">
        <f t="shared" si="38"/>
        <v>2561</v>
      </c>
      <c r="D2565" s="7"/>
    </row>
    <row r="2566" spans="1:4" x14ac:dyDescent="0.2">
      <c r="A2566" s="3">
        <v>2562</v>
      </c>
      <c r="C2566" s="5">
        <f t="shared" si="38"/>
        <v>2562</v>
      </c>
      <c r="D2566" s="7"/>
    </row>
    <row r="2567" spans="1:4" x14ac:dyDescent="0.2">
      <c r="A2567" s="3">
        <v>2563</v>
      </c>
      <c r="C2567" s="5">
        <f t="shared" ref="C2567:C2630" si="39">A2567-B2567</f>
        <v>2563</v>
      </c>
      <c r="D2567" s="7"/>
    </row>
    <row r="2568" spans="1:4" x14ac:dyDescent="0.2">
      <c r="A2568" s="3">
        <v>2564</v>
      </c>
      <c r="C2568" s="5">
        <f t="shared" si="39"/>
        <v>2564</v>
      </c>
      <c r="D2568" s="7"/>
    </row>
    <row r="2569" spans="1:4" x14ac:dyDescent="0.2">
      <c r="A2569" s="3">
        <v>2565</v>
      </c>
      <c r="C2569" s="5">
        <f t="shared" si="39"/>
        <v>2565</v>
      </c>
      <c r="D2569" s="7"/>
    </row>
    <row r="2570" spans="1:4" x14ac:dyDescent="0.2">
      <c r="A2570" s="3">
        <v>2566</v>
      </c>
      <c r="C2570" s="5">
        <f t="shared" si="39"/>
        <v>2566</v>
      </c>
      <c r="D2570" s="7"/>
    </row>
    <row r="2571" spans="1:4" x14ac:dyDescent="0.2">
      <c r="A2571" s="3">
        <v>2567</v>
      </c>
      <c r="C2571" s="5">
        <f t="shared" si="39"/>
        <v>2567</v>
      </c>
      <c r="D2571" s="7"/>
    </row>
    <row r="2572" spans="1:4" x14ac:dyDescent="0.2">
      <c r="A2572" s="3">
        <v>2568</v>
      </c>
      <c r="C2572" s="5">
        <f t="shared" si="39"/>
        <v>2568</v>
      </c>
      <c r="D2572" s="7"/>
    </row>
    <row r="2573" spans="1:4" x14ac:dyDescent="0.2">
      <c r="A2573">
        <v>2569</v>
      </c>
      <c r="B2573" s="14">
        <f>'BudgetSum 2-3'!E5</f>
        <v>1709870</v>
      </c>
      <c r="C2573" s="5">
        <f t="shared" si="39"/>
        <v>-1707301</v>
      </c>
      <c r="D2573" s="6"/>
    </row>
    <row r="2574" spans="1:4" x14ac:dyDescent="0.2">
      <c r="A2574">
        <v>2570</v>
      </c>
      <c r="B2574" s="14">
        <f>'BudgetSum 2-3'!E7</f>
        <v>0</v>
      </c>
      <c r="C2574" s="5">
        <f t="shared" si="39"/>
        <v>2570</v>
      </c>
      <c r="D2574" s="6"/>
    </row>
    <row r="2575" spans="1:4" x14ac:dyDescent="0.2">
      <c r="A2575">
        <v>2571</v>
      </c>
      <c r="B2575" s="14">
        <f>'BudgetSum 2-3'!E9</f>
        <v>1709870</v>
      </c>
      <c r="C2575" s="5">
        <f t="shared" si="39"/>
        <v>-1707299</v>
      </c>
      <c r="D2575" s="6"/>
    </row>
    <row r="2576" spans="1:4" x14ac:dyDescent="0.2">
      <c r="A2576">
        <v>2572</v>
      </c>
      <c r="B2576" s="14">
        <f>'BudgetSum 2-3'!E16</f>
        <v>0</v>
      </c>
      <c r="C2576" s="5">
        <f t="shared" si="39"/>
        <v>2572</v>
      </c>
      <c r="D2576" s="6"/>
    </row>
    <row r="2577" spans="1:4" x14ac:dyDescent="0.2">
      <c r="A2577">
        <v>2573</v>
      </c>
      <c r="B2577" s="14">
        <f>'BudgetSum 2-3'!E17</f>
        <v>1793013</v>
      </c>
      <c r="C2577" s="5">
        <f t="shared" si="39"/>
        <v>-1790440</v>
      </c>
      <c r="D2577" s="6"/>
    </row>
    <row r="2578" spans="1:4" x14ac:dyDescent="0.2">
      <c r="A2578">
        <v>2574</v>
      </c>
      <c r="B2578" s="14">
        <f>'BudgetSum 2-3'!E19</f>
        <v>1793013</v>
      </c>
      <c r="C2578" s="5">
        <f t="shared" si="39"/>
        <v>-1790439</v>
      </c>
      <c r="D2578" s="6"/>
    </row>
    <row r="2579" spans="1:4" x14ac:dyDescent="0.2">
      <c r="A2579">
        <v>2575</v>
      </c>
      <c r="B2579" s="14">
        <f>'BudgetSum 2-3'!E22</f>
        <v>-83143</v>
      </c>
      <c r="C2579" s="5">
        <f t="shared" si="39"/>
        <v>85718</v>
      </c>
      <c r="D2579" s="6"/>
    </row>
    <row r="2580" spans="1:4" x14ac:dyDescent="0.2">
      <c r="A2580">
        <v>2576</v>
      </c>
      <c r="C2580" s="5">
        <f t="shared" si="39"/>
        <v>2576</v>
      </c>
      <c r="D2580" s="6"/>
    </row>
    <row r="2581" spans="1:4" x14ac:dyDescent="0.2">
      <c r="A2581" s="3">
        <v>2577</v>
      </c>
      <c r="C2581" s="5">
        <f t="shared" si="39"/>
        <v>2577</v>
      </c>
      <c r="D2581" s="6" t="s">
        <v>346</v>
      </c>
    </row>
    <row r="2582" spans="1:4" x14ac:dyDescent="0.2">
      <c r="A2582" s="3">
        <v>2578</v>
      </c>
      <c r="C2582" s="5">
        <f t="shared" si="39"/>
        <v>2578</v>
      </c>
      <c r="D2582" s="6" t="s">
        <v>346</v>
      </c>
    </row>
    <row r="2583" spans="1:4" x14ac:dyDescent="0.2">
      <c r="A2583" s="3">
        <v>2579</v>
      </c>
      <c r="C2583" s="5">
        <f t="shared" si="39"/>
        <v>2579</v>
      </c>
      <c r="D2583" s="6" t="s">
        <v>346</v>
      </c>
    </row>
    <row r="2584" spans="1:4" x14ac:dyDescent="0.2">
      <c r="A2584" s="3">
        <v>2580</v>
      </c>
      <c r="C2584" s="5">
        <f t="shared" si="39"/>
        <v>2580</v>
      </c>
      <c r="D2584" s="6" t="s">
        <v>346</v>
      </c>
    </row>
    <row r="2585" spans="1:4" x14ac:dyDescent="0.2">
      <c r="A2585" s="3">
        <v>2581</v>
      </c>
      <c r="C2585" s="5">
        <f t="shared" si="39"/>
        <v>2581</v>
      </c>
      <c r="D2585" s="6" t="s">
        <v>346</v>
      </c>
    </row>
    <row r="2586" spans="1:4" x14ac:dyDescent="0.2">
      <c r="A2586" s="3">
        <v>2582</v>
      </c>
      <c r="C2586" s="5">
        <f t="shared" si="39"/>
        <v>2582</v>
      </c>
      <c r="D2586" s="6" t="s">
        <v>346</v>
      </c>
    </row>
    <row r="2587" spans="1:4" x14ac:dyDescent="0.2">
      <c r="A2587" s="3">
        <v>2583</v>
      </c>
      <c r="C2587" s="5">
        <f t="shared" si="39"/>
        <v>2583</v>
      </c>
      <c r="D2587" s="6"/>
    </row>
    <row r="2588" spans="1:4" x14ac:dyDescent="0.2">
      <c r="A2588" s="3">
        <v>2584</v>
      </c>
      <c r="C2588" s="5">
        <f t="shared" si="39"/>
        <v>2584</v>
      </c>
      <c r="D2588" s="7"/>
    </row>
    <row r="2589" spans="1:4" x14ac:dyDescent="0.2">
      <c r="A2589" s="3">
        <v>2585</v>
      </c>
      <c r="C2589" s="5">
        <f t="shared" si="39"/>
        <v>2585</v>
      </c>
      <c r="D2589" s="7"/>
    </row>
    <row r="2590" spans="1:4" x14ac:dyDescent="0.2">
      <c r="A2590" s="3">
        <v>2586</v>
      </c>
      <c r="C2590" s="5">
        <f t="shared" si="39"/>
        <v>2586</v>
      </c>
      <c r="D2590" s="7"/>
    </row>
    <row r="2591" spans="1:4" x14ac:dyDescent="0.2">
      <c r="A2591" s="3">
        <v>2587</v>
      </c>
      <c r="C2591" s="5">
        <f t="shared" si="39"/>
        <v>2587</v>
      </c>
      <c r="D2591" s="7"/>
    </row>
    <row r="2592" spans="1:4" x14ac:dyDescent="0.2">
      <c r="A2592" s="3">
        <v>2588</v>
      </c>
      <c r="C2592" s="5">
        <f t="shared" si="39"/>
        <v>2588</v>
      </c>
      <c r="D2592" s="7"/>
    </row>
    <row r="2593" spans="1:4" x14ac:dyDescent="0.2">
      <c r="A2593" s="3">
        <v>2589</v>
      </c>
      <c r="C2593" s="5">
        <f t="shared" si="39"/>
        <v>2589</v>
      </c>
      <c r="D2593" s="7"/>
    </row>
    <row r="2594" spans="1:4" x14ac:dyDescent="0.2">
      <c r="A2594" s="3">
        <v>2590</v>
      </c>
      <c r="C2594" s="5">
        <f t="shared" si="39"/>
        <v>2590</v>
      </c>
      <c r="D2594" s="7"/>
    </row>
    <row r="2595" spans="1:4" x14ac:dyDescent="0.2">
      <c r="A2595" s="3">
        <v>2591</v>
      </c>
      <c r="C2595" s="5">
        <f t="shared" si="39"/>
        <v>2591</v>
      </c>
      <c r="D2595" s="7"/>
    </row>
    <row r="2596" spans="1:4" x14ac:dyDescent="0.2">
      <c r="A2596" s="3">
        <v>2592</v>
      </c>
      <c r="C2596" s="5">
        <f t="shared" si="39"/>
        <v>2592</v>
      </c>
      <c r="D2596" s="7"/>
    </row>
    <row r="2597" spans="1:4" x14ac:dyDescent="0.2">
      <c r="A2597" s="3">
        <v>2593</v>
      </c>
      <c r="C2597" s="5">
        <f t="shared" si="39"/>
        <v>2593</v>
      </c>
      <c r="D2597" s="7"/>
    </row>
    <row r="2598" spans="1:4" x14ac:dyDescent="0.2">
      <c r="A2598">
        <v>2594</v>
      </c>
      <c r="B2598" s="14">
        <f>'BudgetSum 2-3'!H5</f>
        <v>20000</v>
      </c>
      <c r="C2598" s="5">
        <f t="shared" si="39"/>
        <v>-17406</v>
      </c>
      <c r="D2598" s="6"/>
    </row>
    <row r="2599" spans="1:4" x14ac:dyDescent="0.2">
      <c r="A2599">
        <v>2595</v>
      </c>
      <c r="B2599" s="14">
        <f>'BudgetSum 2-3'!H7</f>
        <v>0</v>
      </c>
      <c r="C2599" s="5">
        <f t="shared" si="39"/>
        <v>2595</v>
      </c>
      <c r="D2599" s="6"/>
    </row>
    <row r="2600" spans="1:4" x14ac:dyDescent="0.2">
      <c r="A2600">
        <v>2596</v>
      </c>
      <c r="B2600" s="14">
        <f>'BudgetSum 2-3'!H8</f>
        <v>0</v>
      </c>
      <c r="C2600" s="5">
        <f t="shared" si="39"/>
        <v>2596</v>
      </c>
      <c r="D2600" s="6"/>
    </row>
    <row r="2601" spans="1:4" x14ac:dyDescent="0.2">
      <c r="A2601">
        <v>2597</v>
      </c>
      <c r="B2601" s="14">
        <f>'BudgetSum 2-3'!H9</f>
        <v>20000</v>
      </c>
      <c r="C2601" s="5">
        <f t="shared" si="39"/>
        <v>-17403</v>
      </c>
      <c r="D2601" s="6"/>
    </row>
    <row r="2602" spans="1:4" x14ac:dyDescent="0.2">
      <c r="A2602">
        <v>2598</v>
      </c>
      <c r="B2602" s="14">
        <f>'BudgetSum 2-3'!H14</f>
        <v>3800000</v>
      </c>
      <c r="C2602" s="5">
        <f t="shared" si="39"/>
        <v>-3797402</v>
      </c>
      <c r="D2602" s="6"/>
    </row>
    <row r="2603" spans="1:4" x14ac:dyDescent="0.2">
      <c r="A2603">
        <v>2599</v>
      </c>
      <c r="B2603" s="14">
        <f>'BudgetSum 2-3'!H16</f>
        <v>0</v>
      </c>
      <c r="C2603" s="5">
        <f t="shared" si="39"/>
        <v>2599</v>
      </c>
      <c r="D2603" s="6"/>
    </row>
    <row r="2604" spans="1:4" x14ac:dyDescent="0.2">
      <c r="A2604">
        <v>2600</v>
      </c>
      <c r="B2604" s="14">
        <f>'BudgetSum 2-3'!H19</f>
        <v>3800000</v>
      </c>
      <c r="C2604" s="5">
        <f t="shared" si="39"/>
        <v>-3797400</v>
      </c>
      <c r="D2604" s="6"/>
    </row>
    <row r="2605" spans="1:4" x14ac:dyDescent="0.2">
      <c r="A2605">
        <v>2601</v>
      </c>
      <c r="B2605" s="14">
        <f>'BudgetSum 2-3'!H22</f>
        <v>-3780000</v>
      </c>
      <c r="C2605" s="5">
        <f t="shared" si="39"/>
        <v>3782601</v>
      </c>
      <c r="D2605" s="6"/>
    </row>
    <row r="2606" spans="1:4" x14ac:dyDescent="0.2">
      <c r="A2606" s="3">
        <v>2602</v>
      </c>
      <c r="C2606" s="5">
        <f t="shared" si="39"/>
        <v>2602</v>
      </c>
      <c r="D2606" s="6"/>
    </row>
    <row r="2607" spans="1:4" x14ac:dyDescent="0.2">
      <c r="A2607" s="3">
        <v>2603</v>
      </c>
      <c r="C2607" s="5">
        <f t="shared" si="39"/>
        <v>2603</v>
      </c>
      <c r="D2607" s="7"/>
    </row>
    <row r="2608" spans="1:4" x14ac:dyDescent="0.2">
      <c r="A2608" s="3">
        <v>2604</v>
      </c>
      <c r="C2608" s="5">
        <f t="shared" si="39"/>
        <v>2604</v>
      </c>
      <c r="D2608" s="7"/>
    </row>
    <row r="2609" spans="1:4" x14ac:dyDescent="0.2">
      <c r="A2609" s="3">
        <v>2605</v>
      </c>
      <c r="C2609" s="5">
        <f t="shared" si="39"/>
        <v>2605</v>
      </c>
      <c r="D2609" s="7"/>
    </row>
    <row r="2610" spans="1:4" x14ac:dyDescent="0.2">
      <c r="A2610" s="3">
        <v>2606</v>
      </c>
      <c r="C2610" s="5">
        <f t="shared" si="39"/>
        <v>2606</v>
      </c>
      <c r="D2610" s="7"/>
    </row>
    <row r="2611" spans="1:4" x14ac:dyDescent="0.2">
      <c r="A2611" s="3">
        <v>2607</v>
      </c>
      <c r="C2611" s="5">
        <f t="shared" si="39"/>
        <v>2607</v>
      </c>
      <c r="D2611" s="7"/>
    </row>
    <row r="2612" spans="1:4" x14ac:dyDescent="0.2">
      <c r="A2612" s="3">
        <v>2608</v>
      </c>
      <c r="C2612" s="5">
        <f t="shared" si="39"/>
        <v>2608</v>
      </c>
      <c r="D2612" s="7"/>
    </row>
    <row r="2613" spans="1:4" x14ac:dyDescent="0.2">
      <c r="A2613" s="3">
        <v>2609</v>
      </c>
      <c r="C2613" s="5">
        <f t="shared" si="39"/>
        <v>2609</v>
      </c>
      <c r="D2613" s="7"/>
    </row>
    <row r="2614" spans="1:4" x14ac:dyDescent="0.2">
      <c r="A2614" s="3">
        <v>2610</v>
      </c>
      <c r="C2614" s="5">
        <f t="shared" si="39"/>
        <v>2610</v>
      </c>
      <c r="D2614" s="7"/>
    </row>
    <row r="2615" spans="1:4" x14ac:dyDescent="0.2">
      <c r="A2615" s="3">
        <v>2611</v>
      </c>
      <c r="C2615" s="5">
        <f t="shared" si="39"/>
        <v>2611</v>
      </c>
      <c r="D2615" s="7"/>
    </row>
    <row r="2616" spans="1:4" x14ac:dyDescent="0.2">
      <c r="A2616" s="3">
        <v>2612</v>
      </c>
      <c r="C2616" s="5">
        <f t="shared" si="39"/>
        <v>2612</v>
      </c>
      <c r="D2616" s="7"/>
    </row>
    <row r="2617" spans="1:4" x14ac:dyDescent="0.2">
      <c r="A2617" s="3">
        <v>2613</v>
      </c>
      <c r="C2617" s="5">
        <f t="shared" si="39"/>
        <v>2613</v>
      </c>
      <c r="D2617" s="7"/>
    </row>
    <row r="2618" spans="1:4" x14ac:dyDescent="0.2">
      <c r="A2618" s="3">
        <v>2614</v>
      </c>
      <c r="C2618" s="5">
        <f t="shared" si="39"/>
        <v>2614</v>
      </c>
      <c r="D2618" s="7"/>
    </row>
    <row r="2619" spans="1:4" x14ac:dyDescent="0.2">
      <c r="A2619" s="3">
        <v>2615</v>
      </c>
      <c r="C2619" s="5">
        <f t="shared" si="39"/>
        <v>2615</v>
      </c>
      <c r="D2619" s="7"/>
    </row>
    <row r="2620" spans="1:4" x14ac:dyDescent="0.2">
      <c r="A2620" s="3">
        <v>2616</v>
      </c>
      <c r="C2620" s="5">
        <f t="shared" si="39"/>
        <v>2616</v>
      </c>
      <c r="D2620" s="7"/>
    </row>
    <row r="2621" spans="1:4" x14ac:dyDescent="0.2">
      <c r="A2621" s="3">
        <v>2617</v>
      </c>
      <c r="C2621" s="5">
        <f t="shared" si="39"/>
        <v>2617</v>
      </c>
      <c r="D2621" s="7"/>
    </row>
    <row r="2622" spans="1:4" x14ac:dyDescent="0.2">
      <c r="A2622" s="3">
        <v>2618</v>
      </c>
      <c r="C2622" s="5">
        <f t="shared" si="39"/>
        <v>2618</v>
      </c>
      <c r="D2622" s="7"/>
    </row>
    <row r="2623" spans="1:4" x14ac:dyDescent="0.2">
      <c r="A2623" s="3">
        <v>2619</v>
      </c>
      <c r="C2623" s="5">
        <f t="shared" si="39"/>
        <v>2619</v>
      </c>
      <c r="D2623" s="7"/>
    </row>
    <row r="2624" spans="1:4" x14ac:dyDescent="0.2">
      <c r="A2624" s="3">
        <v>2620</v>
      </c>
      <c r="C2624" s="5">
        <f t="shared" si="39"/>
        <v>2620</v>
      </c>
      <c r="D2624" s="7"/>
    </row>
    <row r="2625" spans="1:4" x14ac:dyDescent="0.2">
      <c r="A2625" s="3">
        <v>2621</v>
      </c>
      <c r="C2625" s="5">
        <f t="shared" si="39"/>
        <v>2621</v>
      </c>
      <c r="D2625" s="7"/>
    </row>
    <row r="2626" spans="1:4" x14ac:dyDescent="0.2">
      <c r="A2626" s="3">
        <v>2622</v>
      </c>
      <c r="C2626" s="5">
        <f t="shared" si="39"/>
        <v>2622</v>
      </c>
      <c r="D2626" s="7"/>
    </row>
    <row r="2627" spans="1:4" x14ac:dyDescent="0.2">
      <c r="A2627" s="3">
        <v>2623</v>
      </c>
      <c r="C2627" s="5">
        <f t="shared" si="39"/>
        <v>2623</v>
      </c>
      <c r="D2627" s="7"/>
    </row>
    <row r="2628" spans="1:4" x14ac:dyDescent="0.2">
      <c r="A2628" s="3">
        <v>2624</v>
      </c>
      <c r="C2628" s="5">
        <f t="shared" si="39"/>
        <v>2624</v>
      </c>
      <c r="D2628" s="7"/>
    </row>
    <row r="2629" spans="1:4" x14ac:dyDescent="0.2">
      <c r="A2629" s="3">
        <v>2625</v>
      </c>
      <c r="C2629" s="5">
        <f t="shared" si="39"/>
        <v>2625</v>
      </c>
      <c r="D2629" s="7"/>
    </row>
    <row r="2630" spans="1:4" x14ac:dyDescent="0.2">
      <c r="A2630" s="3">
        <v>2626</v>
      </c>
      <c r="C2630" s="5">
        <f t="shared" si="39"/>
        <v>2626</v>
      </c>
      <c r="D2630" s="7"/>
    </row>
    <row r="2631" spans="1:4" x14ac:dyDescent="0.2">
      <c r="A2631" s="3">
        <v>2627</v>
      </c>
      <c r="C2631" s="5">
        <f t="shared" ref="C2631:C2694" si="40">A2631-B2631</f>
        <v>2627</v>
      </c>
      <c r="D2631" s="7"/>
    </row>
    <row r="2632" spans="1:4" x14ac:dyDescent="0.2">
      <c r="A2632" s="3">
        <v>2628</v>
      </c>
      <c r="C2632" s="5">
        <f t="shared" si="40"/>
        <v>2628</v>
      </c>
      <c r="D2632" s="7"/>
    </row>
    <row r="2633" spans="1:4" x14ac:dyDescent="0.2">
      <c r="A2633" s="3">
        <v>2629</v>
      </c>
      <c r="C2633" s="5">
        <f t="shared" si="40"/>
        <v>2629</v>
      </c>
      <c r="D2633" s="7"/>
    </row>
    <row r="2634" spans="1:4" x14ac:dyDescent="0.2">
      <c r="A2634" s="3">
        <v>2630</v>
      </c>
      <c r="C2634" s="5">
        <f t="shared" si="40"/>
        <v>2630</v>
      </c>
      <c r="D2634" s="7"/>
    </row>
    <row r="2635" spans="1:4" x14ac:dyDescent="0.2">
      <c r="A2635" s="3">
        <v>2631</v>
      </c>
      <c r="C2635" s="5">
        <f t="shared" si="40"/>
        <v>2631</v>
      </c>
      <c r="D2635" s="7"/>
    </row>
    <row r="2636" spans="1:4" x14ac:dyDescent="0.2">
      <c r="A2636" s="3">
        <v>2632</v>
      </c>
      <c r="C2636" s="5">
        <f t="shared" si="40"/>
        <v>2632</v>
      </c>
      <c r="D2636" s="7"/>
    </row>
    <row r="2637" spans="1:4" x14ac:dyDescent="0.2">
      <c r="A2637" s="3">
        <v>2633</v>
      </c>
      <c r="C2637" s="5">
        <f t="shared" si="40"/>
        <v>2633</v>
      </c>
      <c r="D2637" s="7"/>
    </row>
    <row r="2638" spans="1:4" x14ac:dyDescent="0.2">
      <c r="A2638" s="3">
        <v>2634</v>
      </c>
      <c r="C2638" s="5">
        <f t="shared" si="40"/>
        <v>2634</v>
      </c>
      <c r="D2638" s="7"/>
    </row>
    <row r="2639" spans="1:4" x14ac:dyDescent="0.2">
      <c r="A2639" s="3">
        <v>2635</v>
      </c>
      <c r="C2639" s="5">
        <f t="shared" si="40"/>
        <v>2635</v>
      </c>
      <c r="D2639" s="7"/>
    </row>
    <row r="2640" spans="1:4" x14ac:dyDescent="0.2">
      <c r="A2640" s="3">
        <v>2636</v>
      </c>
      <c r="C2640" s="5">
        <f t="shared" si="40"/>
        <v>2636</v>
      </c>
      <c r="D2640" s="7"/>
    </row>
    <row r="2641" spans="1:4" x14ac:dyDescent="0.2">
      <c r="A2641" s="3">
        <v>2637</v>
      </c>
      <c r="C2641" s="5">
        <f t="shared" si="40"/>
        <v>2637</v>
      </c>
      <c r="D2641" s="7"/>
    </row>
    <row r="2642" spans="1:4" x14ac:dyDescent="0.2">
      <c r="A2642" s="3">
        <v>2638</v>
      </c>
      <c r="C2642" s="5">
        <f t="shared" si="40"/>
        <v>2638</v>
      </c>
      <c r="D2642" s="7"/>
    </row>
    <row r="2643" spans="1:4" x14ac:dyDescent="0.2">
      <c r="A2643" s="3">
        <v>2639</v>
      </c>
      <c r="C2643" s="5">
        <f t="shared" si="40"/>
        <v>2639</v>
      </c>
      <c r="D2643" s="7"/>
    </row>
    <row r="2644" spans="1:4" x14ac:dyDescent="0.2">
      <c r="A2644" s="3">
        <v>2640</v>
      </c>
      <c r="C2644" s="5">
        <f t="shared" si="40"/>
        <v>2640</v>
      </c>
      <c r="D2644" s="7"/>
    </row>
    <row r="2645" spans="1:4" x14ac:dyDescent="0.2">
      <c r="A2645" s="3">
        <v>2641</v>
      </c>
      <c r="C2645" s="5">
        <f t="shared" si="40"/>
        <v>2641</v>
      </c>
      <c r="D2645" s="7"/>
    </row>
    <row r="2646" spans="1:4" x14ac:dyDescent="0.2">
      <c r="A2646" s="3">
        <v>2642</v>
      </c>
      <c r="C2646" s="5">
        <f t="shared" si="40"/>
        <v>2642</v>
      </c>
      <c r="D2646" s="7"/>
    </row>
    <row r="2647" spans="1:4" x14ac:dyDescent="0.2">
      <c r="A2647" s="3">
        <v>2643</v>
      </c>
      <c r="C2647" s="5">
        <f t="shared" si="40"/>
        <v>2643</v>
      </c>
      <c r="D2647" s="7"/>
    </row>
    <row r="2648" spans="1:4" x14ac:dyDescent="0.2">
      <c r="A2648" s="3">
        <v>2644</v>
      </c>
      <c r="C2648" s="5">
        <f t="shared" si="40"/>
        <v>2644</v>
      </c>
      <c r="D2648" s="7"/>
    </row>
    <row r="2649" spans="1:4" x14ac:dyDescent="0.2">
      <c r="A2649" s="3">
        <v>2645</v>
      </c>
      <c r="C2649" s="5">
        <f t="shared" si="40"/>
        <v>2645</v>
      </c>
      <c r="D2649" s="7"/>
    </row>
    <row r="2650" spans="1:4" x14ac:dyDescent="0.2">
      <c r="A2650" s="3">
        <v>2646</v>
      </c>
      <c r="C2650" s="5">
        <f t="shared" si="40"/>
        <v>2646</v>
      </c>
      <c r="D2650" s="7"/>
    </row>
    <row r="2651" spans="1:4" x14ac:dyDescent="0.2">
      <c r="A2651" s="3">
        <v>2647</v>
      </c>
      <c r="C2651" s="5">
        <f t="shared" si="40"/>
        <v>2647</v>
      </c>
      <c r="D2651" s="7"/>
    </row>
    <row r="2652" spans="1:4" x14ac:dyDescent="0.2">
      <c r="A2652" s="3">
        <v>2648</v>
      </c>
      <c r="C2652" s="5">
        <f t="shared" si="40"/>
        <v>2648</v>
      </c>
      <c r="D2652" s="7"/>
    </row>
    <row r="2653" spans="1:4" x14ac:dyDescent="0.2">
      <c r="A2653" s="3">
        <v>2649</v>
      </c>
      <c r="C2653" s="5">
        <f t="shared" si="40"/>
        <v>2649</v>
      </c>
      <c r="D2653" s="7"/>
    </row>
    <row r="2654" spans="1:4" x14ac:dyDescent="0.2">
      <c r="A2654" s="3">
        <v>2650</v>
      </c>
      <c r="C2654" s="5">
        <f t="shared" si="40"/>
        <v>2650</v>
      </c>
      <c r="D2654" s="7"/>
    </row>
    <row r="2655" spans="1:4" x14ac:dyDescent="0.2">
      <c r="A2655" s="3">
        <v>2651</v>
      </c>
      <c r="C2655" s="5">
        <f t="shared" si="40"/>
        <v>2651</v>
      </c>
      <c r="D2655" s="7"/>
    </row>
    <row r="2656" spans="1:4" x14ac:dyDescent="0.2">
      <c r="A2656" s="3">
        <v>2652</v>
      </c>
      <c r="C2656" s="5">
        <f t="shared" si="40"/>
        <v>2652</v>
      </c>
      <c r="D2656" s="7"/>
    </row>
    <row r="2657" spans="1:4" x14ac:dyDescent="0.2">
      <c r="A2657" s="3">
        <v>2653</v>
      </c>
      <c r="C2657" s="5">
        <f t="shared" si="40"/>
        <v>2653</v>
      </c>
      <c r="D2657" s="7"/>
    </row>
    <row r="2658" spans="1:4" x14ac:dyDescent="0.2">
      <c r="A2658" s="3">
        <v>2654</v>
      </c>
      <c r="C2658" s="5">
        <f t="shared" si="40"/>
        <v>2654</v>
      </c>
      <c r="D2658" s="7"/>
    </row>
    <row r="2659" spans="1:4" x14ac:dyDescent="0.2">
      <c r="A2659" s="3">
        <v>2655</v>
      </c>
      <c r="C2659" s="5">
        <f t="shared" si="40"/>
        <v>2655</v>
      </c>
      <c r="D2659" s="7"/>
    </row>
    <row r="2660" spans="1:4" x14ac:dyDescent="0.2">
      <c r="A2660" s="3">
        <v>2656</v>
      </c>
      <c r="C2660" s="5">
        <f t="shared" si="40"/>
        <v>2656</v>
      </c>
      <c r="D2660" s="7"/>
    </row>
    <row r="2661" spans="1:4" x14ac:dyDescent="0.2">
      <c r="A2661">
        <v>2657</v>
      </c>
      <c r="B2661" s="14">
        <f>'EstExp 11-17'!C51</f>
        <v>0</v>
      </c>
      <c r="C2661" s="5">
        <f t="shared" si="40"/>
        <v>2657</v>
      </c>
      <c r="D2661" s="6"/>
    </row>
    <row r="2662" spans="1:4" x14ac:dyDescent="0.2">
      <c r="A2662">
        <v>2658</v>
      </c>
      <c r="B2662" s="14">
        <f>'EstExp 11-17'!D51</f>
        <v>0</v>
      </c>
      <c r="C2662" s="5">
        <f t="shared" si="40"/>
        <v>2658</v>
      </c>
      <c r="D2662" s="6"/>
    </row>
    <row r="2663" spans="1:4" x14ac:dyDescent="0.2">
      <c r="A2663">
        <v>2659</v>
      </c>
      <c r="B2663" s="14">
        <f>'EstExp 11-17'!E51</f>
        <v>0</v>
      </c>
      <c r="C2663" s="5">
        <f t="shared" si="40"/>
        <v>2659</v>
      </c>
      <c r="D2663" s="6"/>
    </row>
    <row r="2664" spans="1:4" x14ac:dyDescent="0.2">
      <c r="A2664">
        <v>2660</v>
      </c>
      <c r="B2664" s="14">
        <f>'EstExp 11-17'!F51</f>
        <v>0</v>
      </c>
      <c r="C2664" s="5">
        <f t="shared" si="40"/>
        <v>2660</v>
      </c>
      <c r="D2664" s="6"/>
    </row>
    <row r="2665" spans="1:4" x14ac:dyDescent="0.2">
      <c r="A2665">
        <v>2661</v>
      </c>
      <c r="B2665" s="14">
        <f>'EstExp 11-17'!G51</f>
        <v>0</v>
      </c>
      <c r="C2665" s="5">
        <f t="shared" si="40"/>
        <v>2661</v>
      </c>
      <c r="D2665" s="6"/>
    </row>
    <row r="2666" spans="1:4" x14ac:dyDescent="0.2">
      <c r="A2666">
        <v>2662</v>
      </c>
      <c r="B2666" s="14">
        <f>'EstExp 11-17'!H51</f>
        <v>0</v>
      </c>
      <c r="C2666" s="5">
        <f t="shared" si="40"/>
        <v>2662</v>
      </c>
      <c r="D2666" s="6"/>
    </row>
    <row r="2667" spans="1:4" x14ac:dyDescent="0.2">
      <c r="A2667">
        <v>2663</v>
      </c>
      <c r="B2667" s="14">
        <f>'EstExp 11-17'!K51</f>
        <v>0</v>
      </c>
      <c r="C2667" s="5">
        <f t="shared" si="40"/>
        <v>2663</v>
      </c>
      <c r="D2667" s="6"/>
    </row>
    <row r="2668" spans="1:4" x14ac:dyDescent="0.2">
      <c r="A2668">
        <v>2664</v>
      </c>
      <c r="B2668" s="14">
        <f>'EstExp 11-17'!D247</f>
        <v>0</v>
      </c>
      <c r="C2668" s="5">
        <f t="shared" si="40"/>
        <v>2664</v>
      </c>
      <c r="D2668" s="6"/>
    </row>
    <row r="2669" spans="1:4" x14ac:dyDescent="0.2">
      <c r="A2669">
        <v>2665</v>
      </c>
      <c r="B2669" s="14">
        <f>'EstExp 11-17'!K247</f>
        <v>0</v>
      </c>
      <c r="C2669" s="5">
        <f t="shared" si="40"/>
        <v>2665</v>
      </c>
      <c r="D2669" s="6"/>
    </row>
    <row r="2670" spans="1:4" x14ac:dyDescent="0.2">
      <c r="A2670" s="3">
        <v>2666</v>
      </c>
      <c r="C2670" s="5">
        <f t="shared" si="40"/>
        <v>2666</v>
      </c>
      <c r="D2670" s="6"/>
    </row>
    <row r="2671" spans="1:4" x14ac:dyDescent="0.2">
      <c r="A2671" s="3">
        <v>2667</v>
      </c>
      <c r="C2671" s="5">
        <f t="shared" si="40"/>
        <v>2667</v>
      </c>
      <c r="D2671" s="6"/>
    </row>
    <row r="2672" spans="1:4" x14ac:dyDescent="0.2">
      <c r="A2672" s="3">
        <v>2668</v>
      </c>
      <c r="C2672" s="5">
        <f t="shared" si="40"/>
        <v>2668</v>
      </c>
      <c r="D2672" s="6"/>
    </row>
    <row r="2673" spans="1:4" x14ac:dyDescent="0.2">
      <c r="A2673" s="3">
        <v>2669</v>
      </c>
      <c r="C2673" s="5">
        <f t="shared" si="40"/>
        <v>2669</v>
      </c>
      <c r="D2673" s="6"/>
    </row>
    <row r="2674" spans="1:4" x14ac:dyDescent="0.2">
      <c r="A2674" s="3">
        <v>2670</v>
      </c>
      <c r="C2674" s="5">
        <f t="shared" si="40"/>
        <v>2670</v>
      </c>
      <c r="D2674" s="6"/>
    </row>
    <row r="2675" spans="1:4" x14ac:dyDescent="0.2">
      <c r="A2675" s="3">
        <v>2671</v>
      </c>
      <c r="C2675" s="5">
        <f t="shared" si="40"/>
        <v>2671</v>
      </c>
      <c r="D2675" s="6"/>
    </row>
    <row r="2676" spans="1:4" x14ac:dyDescent="0.2">
      <c r="A2676" s="3">
        <v>2672</v>
      </c>
      <c r="C2676" s="5">
        <f t="shared" si="40"/>
        <v>2672</v>
      </c>
      <c r="D2676" s="6"/>
    </row>
    <row r="2677" spans="1:4" x14ac:dyDescent="0.2">
      <c r="A2677" s="3">
        <v>2673</v>
      </c>
      <c r="C2677" s="5">
        <f t="shared" si="40"/>
        <v>2673</v>
      </c>
      <c r="D2677" s="6"/>
    </row>
    <row r="2678" spans="1:4" x14ac:dyDescent="0.2">
      <c r="A2678" s="3">
        <v>2674</v>
      </c>
      <c r="C2678" s="5">
        <f t="shared" si="40"/>
        <v>2674</v>
      </c>
      <c r="D2678" s="7"/>
    </row>
    <row r="2679" spans="1:4" x14ac:dyDescent="0.2">
      <c r="A2679" s="3">
        <v>2675</v>
      </c>
      <c r="C2679" s="5">
        <f t="shared" si="40"/>
        <v>2675</v>
      </c>
      <c r="D2679" s="7"/>
    </row>
    <row r="2680" spans="1:4" x14ac:dyDescent="0.2">
      <c r="A2680" s="3">
        <v>2676</v>
      </c>
      <c r="C2680" s="5">
        <f t="shared" si="40"/>
        <v>2676</v>
      </c>
      <c r="D2680" s="7"/>
    </row>
    <row r="2681" spans="1:4" x14ac:dyDescent="0.2">
      <c r="A2681" s="3">
        <v>2677</v>
      </c>
      <c r="C2681" s="5">
        <f t="shared" si="40"/>
        <v>2677</v>
      </c>
      <c r="D2681" s="7"/>
    </row>
    <row r="2682" spans="1:4" x14ac:dyDescent="0.2">
      <c r="A2682" s="3">
        <v>2678</v>
      </c>
      <c r="C2682" s="5">
        <f t="shared" si="40"/>
        <v>2678</v>
      </c>
      <c r="D2682" s="7"/>
    </row>
    <row r="2683" spans="1:4" x14ac:dyDescent="0.2">
      <c r="A2683" s="3">
        <v>2679</v>
      </c>
      <c r="C2683" s="5">
        <f t="shared" si="40"/>
        <v>2679</v>
      </c>
      <c r="D2683" s="7"/>
    </row>
    <row r="2684" spans="1:4" x14ac:dyDescent="0.2">
      <c r="A2684" s="3">
        <v>2680</v>
      </c>
      <c r="C2684" s="5">
        <f t="shared" si="40"/>
        <v>2680</v>
      </c>
      <c r="D2684" s="7"/>
    </row>
    <row r="2685" spans="1:4" x14ac:dyDescent="0.2">
      <c r="A2685" s="3">
        <v>2681</v>
      </c>
      <c r="C2685" s="5">
        <f t="shared" si="40"/>
        <v>2681</v>
      </c>
      <c r="D2685" s="7"/>
    </row>
    <row r="2686" spans="1:4" x14ac:dyDescent="0.2">
      <c r="A2686" s="3">
        <v>2682</v>
      </c>
      <c r="C2686" s="5">
        <f t="shared" si="40"/>
        <v>2682</v>
      </c>
      <c r="D2686" s="7"/>
    </row>
    <row r="2687" spans="1:4" x14ac:dyDescent="0.2">
      <c r="A2687" s="3">
        <v>2683</v>
      </c>
      <c r="C2687" s="5">
        <f t="shared" si="40"/>
        <v>2683</v>
      </c>
      <c r="D2687" s="6"/>
    </row>
    <row r="2688" spans="1:4" x14ac:dyDescent="0.2">
      <c r="A2688" s="3">
        <v>2684</v>
      </c>
      <c r="C2688" s="5">
        <f t="shared" si="40"/>
        <v>2684</v>
      </c>
      <c r="D2688" s="7"/>
    </row>
    <row r="2689" spans="1:4" x14ac:dyDescent="0.2">
      <c r="A2689" s="3">
        <v>2685</v>
      </c>
      <c r="C2689" s="5">
        <f t="shared" si="40"/>
        <v>2685</v>
      </c>
      <c r="D2689" s="7"/>
    </row>
    <row r="2690" spans="1:4" x14ac:dyDescent="0.2">
      <c r="A2690" s="3">
        <v>2686</v>
      </c>
      <c r="C2690" s="5">
        <f t="shared" si="40"/>
        <v>2686</v>
      </c>
      <c r="D2690" s="6"/>
    </row>
    <row r="2691" spans="1:4" x14ac:dyDescent="0.2">
      <c r="A2691" s="3">
        <v>2687</v>
      </c>
      <c r="C2691" s="5">
        <f t="shared" si="40"/>
        <v>2687</v>
      </c>
      <c r="D2691" s="7"/>
    </row>
    <row r="2692" spans="1:4" x14ac:dyDescent="0.2">
      <c r="A2692" s="3">
        <v>2688</v>
      </c>
      <c r="C2692" s="5">
        <f t="shared" si="40"/>
        <v>2688</v>
      </c>
      <c r="D2692" s="7"/>
    </row>
    <row r="2693" spans="1:4" x14ac:dyDescent="0.2">
      <c r="A2693" s="3">
        <v>2689</v>
      </c>
      <c r="C2693" s="5">
        <f t="shared" si="40"/>
        <v>2689</v>
      </c>
      <c r="D2693" s="7"/>
    </row>
    <row r="2694" spans="1:4" x14ac:dyDescent="0.2">
      <c r="A2694" s="3">
        <v>2690</v>
      </c>
      <c r="C2694" s="5">
        <f t="shared" si="40"/>
        <v>2690</v>
      </c>
      <c r="D2694" s="7"/>
    </row>
    <row r="2695" spans="1:4" x14ac:dyDescent="0.2">
      <c r="A2695" s="3">
        <v>2691</v>
      </c>
      <c r="C2695" s="5">
        <f t="shared" ref="C2695:C2758" si="41">A2695-B2695</f>
        <v>2691</v>
      </c>
      <c r="D2695" s="7"/>
    </row>
    <row r="2696" spans="1:4" x14ac:dyDescent="0.2">
      <c r="A2696" s="3">
        <v>2692</v>
      </c>
      <c r="C2696" s="5">
        <f t="shared" si="41"/>
        <v>2692</v>
      </c>
      <c r="D2696" s="7"/>
    </row>
    <row r="2697" spans="1:4" x14ac:dyDescent="0.2">
      <c r="A2697" s="3">
        <v>2693</v>
      </c>
      <c r="C2697" s="5">
        <f t="shared" si="41"/>
        <v>2693</v>
      </c>
      <c r="D2697" s="7"/>
    </row>
    <row r="2698" spans="1:4" x14ac:dyDescent="0.2">
      <c r="A2698" s="3">
        <v>2694</v>
      </c>
      <c r="C2698" s="5">
        <f t="shared" si="41"/>
        <v>2694</v>
      </c>
      <c r="D2698" s="7"/>
    </row>
    <row r="2699" spans="1:4" x14ac:dyDescent="0.2">
      <c r="A2699" s="3">
        <v>2695</v>
      </c>
      <c r="C2699" s="5">
        <f t="shared" si="41"/>
        <v>2695</v>
      </c>
      <c r="D2699" s="7"/>
    </row>
    <row r="2700" spans="1:4" x14ac:dyDescent="0.2">
      <c r="A2700">
        <v>2696</v>
      </c>
      <c r="B2700" s="14">
        <f>'BudgetSum 2-3'!C30</f>
        <v>0</v>
      </c>
      <c r="C2700" s="5">
        <f t="shared" si="41"/>
        <v>2696</v>
      </c>
      <c r="D2700" s="6"/>
    </row>
    <row r="2701" spans="1:4" x14ac:dyDescent="0.2">
      <c r="A2701">
        <v>2697</v>
      </c>
      <c r="B2701" s="14">
        <f>'BudgetSum 2-3'!D30</f>
        <v>0</v>
      </c>
      <c r="C2701" s="5">
        <f t="shared" si="41"/>
        <v>2697</v>
      </c>
      <c r="D2701" s="6"/>
    </row>
    <row r="2702" spans="1:4" x14ac:dyDescent="0.2">
      <c r="A2702" s="3">
        <v>2698</v>
      </c>
      <c r="C2702" s="5">
        <f t="shared" si="41"/>
        <v>2698</v>
      </c>
      <c r="D2702" s="7"/>
    </row>
    <row r="2703" spans="1:4" x14ac:dyDescent="0.2">
      <c r="A2703">
        <v>2699</v>
      </c>
      <c r="B2703" s="14">
        <f>'BudgetSum 2-3'!E30</f>
        <v>0</v>
      </c>
      <c r="C2703" s="5">
        <f t="shared" si="41"/>
        <v>2699</v>
      </c>
      <c r="D2703" s="6"/>
    </row>
    <row r="2704" spans="1:4" x14ac:dyDescent="0.2">
      <c r="A2704" s="3">
        <v>2700</v>
      </c>
      <c r="C2704" s="5">
        <f t="shared" si="41"/>
        <v>2700</v>
      </c>
      <c r="D2704" s="7"/>
    </row>
    <row r="2705" spans="1:4" x14ac:dyDescent="0.2">
      <c r="A2705">
        <v>2701</v>
      </c>
      <c r="B2705" s="14">
        <f>'BudgetSum 2-3'!F28</f>
        <v>0</v>
      </c>
      <c r="C2705" s="5">
        <f t="shared" si="41"/>
        <v>2701</v>
      </c>
      <c r="D2705" s="6"/>
    </row>
    <row r="2706" spans="1:4" x14ac:dyDescent="0.2">
      <c r="A2706">
        <v>2702</v>
      </c>
      <c r="B2706" s="14">
        <f>'BudgetSum 2-3'!F30</f>
        <v>0</v>
      </c>
      <c r="C2706" s="5">
        <f t="shared" si="41"/>
        <v>2702</v>
      </c>
      <c r="D2706" s="6"/>
    </row>
    <row r="2707" spans="1:4" x14ac:dyDescent="0.2">
      <c r="A2707" s="3">
        <v>2703</v>
      </c>
      <c r="C2707" s="5">
        <f t="shared" si="41"/>
        <v>2703</v>
      </c>
      <c r="D2707" s="7"/>
    </row>
    <row r="2708" spans="1:4" x14ac:dyDescent="0.2">
      <c r="A2708" s="3">
        <v>2704</v>
      </c>
      <c r="C2708" s="5">
        <f t="shared" si="41"/>
        <v>2704</v>
      </c>
      <c r="D2708" s="7"/>
    </row>
    <row r="2709" spans="1:4" x14ac:dyDescent="0.2">
      <c r="A2709">
        <v>2705</v>
      </c>
      <c r="B2709" s="14">
        <f>'BudgetSum 2-3'!G30</f>
        <v>0</v>
      </c>
      <c r="C2709" s="5">
        <f t="shared" si="41"/>
        <v>2705</v>
      </c>
      <c r="D2709" s="6"/>
    </row>
    <row r="2710" spans="1:4" x14ac:dyDescent="0.2">
      <c r="A2710" s="3">
        <v>2706</v>
      </c>
      <c r="C2710" s="5">
        <f t="shared" si="41"/>
        <v>2706</v>
      </c>
      <c r="D2710" s="7"/>
    </row>
    <row r="2711" spans="1:4" x14ac:dyDescent="0.2">
      <c r="A2711" s="3">
        <v>2707</v>
      </c>
      <c r="C2711" s="5">
        <f t="shared" si="41"/>
        <v>2707</v>
      </c>
      <c r="D2711" s="7"/>
    </row>
    <row r="2712" spans="1:4" x14ac:dyDescent="0.2">
      <c r="A2712">
        <v>2708</v>
      </c>
      <c r="B2712" s="14">
        <f>'BudgetSum 2-3'!H30</f>
        <v>0</v>
      </c>
      <c r="C2712" s="5">
        <f t="shared" si="41"/>
        <v>2708</v>
      </c>
      <c r="D2712" s="6"/>
    </row>
    <row r="2713" spans="1:4" x14ac:dyDescent="0.2">
      <c r="A2713" s="3">
        <v>2709</v>
      </c>
      <c r="C2713" s="5">
        <f t="shared" si="41"/>
        <v>2709</v>
      </c>
      <c r="D2713" s="7"/>
    </row>
    <row r="2714" spans="1:4" x14ac:dyDescent="0.2">
      <c r="A2714" s="3">
        <v>2710</v>
      </c>
      <c r="C2714" s="5">
        <f t="shared" si="41"/>
        <v>2710</v>
      </c>
      <c r="D2714" s="7"/>
    </row>
    <row r="2715" spans="1:4" x14ac:dyDescent="0.2">
      <c r="A2715">
        <v>2711</v>
      </c>
      <c r="B2715" s="14">
        <f>'BudgetSum 2-3'!I30</f>
        <v>0</v>
      </c>
      <c r="C2715" s="5">
        <f t="shared" si="41"/>
        <v>2711</v>
      </c>
      <c r="D2715" s="6"/>
    </row>
    <row r="2716" spans="1:4" x14ac:dyDescent="0.2">
      <c r="A2716" s="3">
        <v>2712</v>
      </c>
      <c r="C2716" s="5">
        <f t="shared" si="41"/>
        <v>2712</v>
      </c>
      <c r="D2716" s="7"/>
    </row>
    <row r="2717" spans="1:4" x14ac:dyDescent="0.2">
      <c r="A2717" s="3">
        <v>2713</v>
      </c>
      <c r="C2717" s="5">
        <f t="shared" si="41"/>
        <v>2713</v>
      </c>
      <c r="D2717" s="7"/>
    </row>
    <row r="2718" spans="1:4" x14ac:dyDescent="0.2">
      <c r="A2718" s="3">
        <v>2714</v>
      </c>
      <c r="C2718" s="5">
        <f t="shared" si="41"/>
        <v>2714</v>
      </c>
      <c r="D2718" s="7"/>
    </row>
    <row r="2719" spans="1:4" x14ac:dyDescent="0.2">
      <c r="A2719" s="3">
        <v>2715</v>
      </c>
      <c r="C2719" s="5">
        <f t="shared" si="41"/>
        <v>2715</v>
      </c>
      <c r="D2719" s="6" t="s">
        <v>346</v>
      </c>
    </row>
    <row r="2720" spans="1:4" x14ac:dyDescent="0.2">
      <c r="A2720" s="3">
        <v>2716</v>
      </c>
      <c r="C2720" s="5">
        <f t="shared" si="41"/>
        <v>2716</v>
      </c>
      <c r="D2720" s="7"/>
    </row>
    <row r="2721" spans="1:4" x14ac:dyDescent="0.2">
      <c r="A2721" s="3">
        <v>2717</v>
      </c>
      <c r="C2721" s="5">
        <f t="shared" si="41"/>
        <v>2717</v>
      </c>
      <c r="D2721" s="7"/>
    </row>
    <row r="2722" spans="1:4" x14ac:dyDescent="0.2">
      <c r="A2722" s="3">
        <v>2718</v>
      </c>
      <c r="C2722" s="5">
        <f t="shared" si="41"/>
        <v>2718</v>
      </c>
      <c r="D2722" s="7"/>
    </row>
    <row r="2723" spans="1:4" x14ac:dyDescent="0.2">
      <c r="A2723" s="3">
        <v>2719</v>
      </c>
      <c r="C2723" s="5">
        <f t="shared" si="41"/>
        <v>2719</v>
      </c>
      <c r="D2723" s="7"/>
    </row>
    <row r="2724" spans="1:4" x14ac:dyDescent="0.2">
      <c r="A2724" s="3">
        <v>2720</v>
      </c>
      <c r="C2724" s="5">
        <f t="shared" si="41"/>
        <v>2720</v>
      </c>
      <c r="D2724" s="7"/>
    </row>
    <row r="2725" spans="1:4" x14ac:dyDescent="0.2">
      <c r="A2725" s="3">
        <v>2721</v>
      </c>
      <c r="C2725" s="5">
        <f t="shared" si="41"/>
        <v>2721</v>
      </c>
      <c r="D2725" s="7"/>
    </row>
    <row r="2726" spans="1:4" x14ac:dyDescent="0.2">
      <c r="A2726" s="3">
        <v>2722</v>
      </c>
      <c r="C2726" s="5">
        <f t="shared" si="41"/>
        <v>2722</v>
      </c>
      <c r="D2726" s="7"/>
    </row>
    <row r="2727" spans="1:4" x14ac:dyDescent="0.2">
      <c r="A2727" s="3">
        <v>2723</v>
      </c>
      <c r="C2727" s="5">
        <f t="shared" si="41"/>
        <v>2723</v>
      </c>
      <c r="D2727" s="7"/>
    </row>
    <row r="2728" spans="1:4" x14ac:dyDescent="0.2">
      <c r="A2728" s="3">
        <v>2724</v>
      </c>
      <c r="C2728" s="5">
        <f t="shared" si="41"/>
        <v>2724</v>
      </c>
      <c r="D2728" s="7"/>
    </row>
    <row r="2729" spans="1:4" x14ac:dyDescent="0.2">
      <c r="A2729" s="3">
        <v>2725</v>
      </c>
      <c r="C2729" s="5">
        <f t="shared" si="41"/>
        <v>2725</v>
      </c>
      <c r="D2729" s="7"/>
    </row>
    <row r="2730" spans="1:4" x14ac:dyDescent="0.2">
      <c r="A2730" s="3">
        <v>2726</v>
      </c>
      <c r="C2730" s="5">
        <f t="shared" si="41"/>
        <v>2726</v>
      </c>
      <c r="D2730" s="7"/>
    </row>
    <row r="2731" spans="1:4" x14ac:dyDescent="0.2">
      <c r="A2731" s="3">
        <v>2727</v>
      </c>
      <c r="C2731" s="5">
        <f t="shared" si="41"/>
        <v>2727</v>
      </c>
      <c r="D2731" s="7"/>
    </row>
    <row r="2732" spans="1:4" x14ac:dyDescent="0.2">
      <c r="A2732">
        <v>2728</v>
      </c>
      <c r="B2732" s="14">
        <f>'EstExp 11-17'!E84</f>
        <v>0</v>
      </c>
      <c r="C2732" s="5">
        <f t="shared" si="41"/>
        <v>2728</v>
      </c>
      <c r="D2732" s="6"/>
    </row>
    <row r="2733" spans="1:4" x14ac:dyDescent="0.2">
      <c r="A2733">
        <v>2729</v>
      </c>
      <c r="B2733" s="14">
        <f>'EstExp 11-17'!E102</f>
        <v>0</v>
      </c>
      <c r="C2733" s="5">
        <f t="shared" si="41"/>
        <v>2729</v>
      </c>
      <c r="D2733" s="6"/>
    </row>
    <row r="2734" spans="1:4" x14ac:dyDescent="0.2">
      <c r="A2734">
        <v>2730</v>
      </c>
      <c r="B2734" s="14">
        <f>'EstExp 11-17'!H107</f>
        <v>0</v>
      </c>
      <c r="C2734" s="5">
        <f t="shared" si="41"/>
        <v>2730</v>
      </c>
      <c r="D2734" s="6"/>
    </row>
    <row r="2735" spans="1:4" x14ac:dyDescent="0.2">
      <c r="A2735">
        <v>2731</v>
      </c>
      <c r="B2735" s="14">
        <f>'EstExp 11-17'!H108</f>
        <v>0</v>
      </c>
      <c r="C2735" s="5">
        <f t="shared" si="41"/>
        <v>2731</v>
      </c>
      <c r="D2735" s="6"/>
    </row>
    <row r="2736" spans="1:4" x14ac:dyDescent="0.2">
      <c r="A2736" s="3">
        <v>2732</v>
      </c>
      <c r="C2736" s="5">
        <f t="shared" si="41"/>
        <v>2732</v>
      </c>
      <c r="D2736" s="7"/>
    </row>
    <row r="2737" spans="1:4" x14ac:dyDescent="0.2">
      <c r="A2737">
        <v>2733</v>
      </c>
      <c r="B2737" s="14">
        <f>'BudgetSum 2-3'!C53</f>
        <v>0</v>
      </c>
      <c r="C2737" s="5">
        <f t="shared" si="41"/>
        <v>2733</v>
      </c>
      <c r="D2737" s="6"/>
    </row>
    <row r="2738" spans="1:4" x14ac:dyDescent="0.2">
      <c r="A2738">
        <v>2734</v>
      </c>
      <c r="B2738" s="14">
        <f>'EstExp 11-17'!K107</f>
        <v>0</v>
      </c>
      <c r="C2738" s="5">
        <f t="shared" si="41"/>
        <v>2734</v>
      </c>
      <c r="D2738" s="6"/>
    </row>
    <row r="2739" spans="1:4" x14ac:dyDescent="0.2">
      <c r="A2739">
        <v>2735</v>
      </c>
      <c r="B2739" s="14">
        <f>'EstExp 11-17'!K108</f>
        <v>0</v>
      </c>
      <c r="C2739" s="5">
        <f t="shared" si="41"/>
        <v>2735</v>
      </c>
      <c r="D2739" s="6"/>
    </row>
    <row r="2740" spans="1:4" x14ac:dyDescent="0.2">
      <c r="A2740">
        <v>2736</v>
      </c>
      <c r="B2740" s="14">
        <f>'EstExp 11-17'!C130</f>
        <v>0</v>
      </c>
      <c r="C2740" s="5">
        <f t="shared" si="41"/>
        <v>2736</v>
      </c>
      <c r="D2740" s="6"/>
    </row>
    <row r="2741" spans="1:4" x14ac:dyDescent="0.2">
      <c r="A2741">
        <v>2737</v>
      </c>
      <c r="B2741" s="14">
        <f>'EstExp 11-17'!D130</f>
        <v>0</v>
      </c>
      <c r="C2741" s="5">
        <f t="shared" si="41"/>
        <v>2737</v>
      </c>
      <c r="D2741" s="6"/>
    </row>
    <row r="2742" spans="1:4" x14ac:dyDescent="0.2">
      <c r="A2742">
        <v>2738</v>
      </c>
      <c r="B2742" s="14">
        <f>'EstExp 11-17'!E130</f>
        <v>0</v>
      </c>
      <c r="C2742" s="5">
        <f t="shared" si="41"/>
        <v>2738</v>
      </c>
      <c r="D2742" s="6"/>
    </row>
    <row r="2743" spans="1:4" x14ac:dyDescent="0.2">
      <c r="A2743">
        <v>2739</v>
      </c>
      <c r="B2743" s="14">
        <f>'EstExp 11-17'!F130</f>
        <v>0</v>
      </c>
      <c r="C2743" s="5">
        <f t="shared" si="41"/>
        <v>2739</v>
      </c>
      <c r="D2743" s="6"/>
    </row>
    <row r="2744" spans="1:4" x14ac:dyDescent="0.2">
      <c r="A2744">
        <v>2740</v>
      </c>
      <c r="B2744" s="14">
        <f>'EstExp 11-17'!G130</f>
        <v>0</v>
      </c>
      <c r="C2744" s="5">
        <f t="shared" si="41"/>
        <v>2740</v>
      </c>
      <c r="D2744" s="6"/>
    </row>
    <row r="2745" spans="1:4" x14ac:dyDescent="0.2">
      <c r="A2745">
        <v>2741</v>
      </c>
      <c r="B2745" s="14">
        <f>'EstExp 11-17'!H130</f>
        <v>0</v>
      </c>
      <c r="C2745" s="5">
        <f t="shared" si="41"/>
        <v>2741</v>
      </c>
      <c r="D2745" s="6"/>
    </row>
    <row r="2746" spans="1:4" x14ac:dyDescent="0.2">
      <c r="A2746" s="3">
        <v>2742</v>
      </c>
      <c r="C2746" s="5">
        <f t="shared" si="41"/>
        <v>2742</v>
      </c>
      <c r="D2746" s="7"/>
    </row>
    <row r="2747" spans="1:4" x14ac:dyDescent="0.2">
      <c r="A2747" s="3">
        <v>2743</v>
      </c>
      <c r="C2747" s="5">
        <f t="shared" si="41"/>
        <v>2743</v>
      </c>
      <c r="D2747" s="6" t="s">
        <v>346</v>
      </c>
    </row>
    <row r="2748" spans="1:4" x14ac:dyDescent="0.2">
      <c r="A2748">
        <v>2744</v>
      </c>
      <c r="B2748" s="14">
        <f>'EstExp 11-17'!K130</f>
        <v>0</v>
      </c>
      <c r="C2748" s="5">
        <f t="shared" si="41"/>
        <v>2744</v>
      </c>
      <c r="D2748" s="6"/>
    </row>
    <row r="2749" spans="1:4" x14ac:dyDescent="0.2">
      <c r="A2749">
        <v>2745</v>
      </c>
      <c r="B2749" s="14">
        <f>'BudgetSum 2-3'!D53</f>
        <v>0</v>
      </c>
      <c r="C2749" s="5">
        <f t="shared" si="41"/>
        <v>2745</v>
      </c>
      <c r="D2749" s="6"/>
    </row>
    <row r="2750" spans="1:4" x14ac:dyDescent="0.2">
      <c r="A2750">
        <v>2746</v>
      </c>
      <c r="B2750" s="14">
        <f>'EstExp 11-17'!H144</f>
        <v>0</v>
      </c>
      <c r="C2750" s="5">
        <f t="shared" si="41"/>
        <v>2746</v>
      </c>
      <c r="D2750" s="6"/>
    </row>
    <row r="2751" spans="1:4" x14ac:dyDescent="0.2">
      <c r="A2751">
        <v>2747</v>
      </c>
      <c r="B2751" s="14">
        <f>'EstExp 11-17'!H145</f>
        <v>0</v>
      </c>
      <c r="C2751" s="5">
        <f t="shared" si="41"/>
        <v>2747</v>
      </c>
      <c r="D2751" s="6"/>
    </row>
    <row r="2752" spans="1:4" x14ac:dyDescent="0.2">
      <c r="A2752" s="3">
        <v>2748</v>
      </c>
      <c r="C2752" s="5">
        <f t="shared" si="41"/>
        <v>2748</v>
      </c>
      <c r="D2752" s="6" t="s">
        <v>346</v>
      </c>
    </row>
    <row r="2753" spans="1:4" x14ac:dyDescent="0.2">
      <c r="A2753">
        <v>2749</v>
      </c>
      <c r="B2753" s="14">
        <f>'EstExp 11-17'!K144</f>
        <v>0</v>
      </c>
      <c r="C2753" s="5">
        <f t="shared" si="41"/>
        <v>2749</v>
      </c>
      <c r="D2753" s="6"/>
    </row>
    <row r="2754" spans="1:4" x14ac:dyDescent="0.2">
      <c r="A2754">
        <v>2750</v>
      </c>
      <c r="B2754" s="14">
        <f>'EstExp 11-17'!K145</f>
        <v>0</v>
      </c>
      <c r="C2754" s="5">
        <f t="shared" si="41"/>
        <v>2750</v>
      </c>
      <c r="D2754" s="6"/>
    </row>
    <row r="2755" spans="1:4" x14ac:dyDescent="0.2">
      <c r="A2755">
        <v>2751</v>
      </c>
      <c r="B2755" s="14">
        <f>'EstExp 11-17'!H165</f>
        <v>0</v>
      </c>
      <c r="C2755" s="5">
        <f t="shared" si="41"/>
        <v>2751</v>
      </c>
      <c r="D2755" s="6"/>
    </row>
    <row r="2756" spans="1:4" x14ac:dyDescent="0.2">
      <c r="A2756">
        <v>2752</v>
      </c>
      <c r="B2756" s="14">
        <f>'EstExp 11-17'!H166</f>
        <v>0</v>
      </c>
      <c r="C2756" s="5">
        <f t="shared" si="41"/>
        <v>2752</v>
      </c>
      <c r="D2756" s="6"/>
    </row>
    <row r="2757" spans="1:4" x14ac:dyDescent="0.2">
      <c r="A2757" s="3">
        <v>2753</v>
      </c>
      <c r="C2757" s="5">
        <f t="shared" si="41"/>
        <v>2753</v>
      </c>
      <c r="D2757" s="6" t="s">
        <v>346</v>
      </c>
    </row>
    <row r="2758" spans="1:4" x14ac:dyDescent="0.2">
      <c r="A2758" s="3">
        <v>2754</v>
      </c>
      <c r="C2758" s="5">
        <f t="shared" si="41"/>
        <v>2754</v>
      </c>
      <c r="D2758" s="7"/>
    </row>
    <row r="2759" spans="1:4" x14ac:dyDescent="0.2">
      <c r="A2759" s="3">
        <v>2755</v>
      </c>
      <c r="C2759" s="5">
        <f t="shared" ref="C2759:C2822" si="42">A2759-B2759</f>
        <v>2755</v>
      </c>
      <c r="D2759" s="6" t="s">
        <v>346</v>
      </c>
    </row>
    <row r="2760" spans="1:4" x14ac:dyDescent="0.2">
      <c r="A2760">
        <v>2756</v>
      </c>
      <c r="B2760" s="14">
        <f>'BudgetSum 2-3'!E53</f>
        <v>0</v>
      </c>
      <c r="C2760" s="5">
        <f t="shared" si="42"/>
        <v>2756</v>
      </c>
      <c r="D2760" s="6"/>
    </row>
    <row r="2761" spans="1:4" x14ac:dyDescent="0.2">
      <c r="A2761">
        <v>2757</v>
      </c>
      <c r="B2761" s="14">
        <f>'EstExp 11-17'!K165</f>
        <v>0</v>
      </c>
      <c r="C2761" s="5">
        <f t="shared" si="42"/>
        <v>2757</v>
      </c>
      <c r="D2761" s="6"/>
    </row>
    <row r="2762" spans="1:4" x14ac:dyDescent="0.2">
      <c r="A2762">
        <v>2758</v>
      </c>
      <c r="B2762" s="14">
        <f>'EstExp 11-17'!K166</f>
        <v>0</v>
      </c>
      <c r="C2762" s="5">
        <f t="shared" si="42"/>
        <v>2758</v>
      </c>
      <c r="D2762" s="6"/>
    </row>
    <row r="2763" spans="1:4" x14ac:dyDescent="0.2">
      <c r="A2763">
        <v>2759</v>
      </c>
      <c r="B2763" s="14">
        <f>'EstExp 11-17'!C185</f>
        <v>0</v>
      </c>
      <c r="C2763" s="5">
        <f t="shared" si="42"/>
        <v>2759</v>
      </c>
      <c r="D2763" s="6"/>
    </row>
    <row r="2764" spans="1:4" x14ac:dyDescent="0.2">
      <c r="A2764">
        <v>2760</v>
      </c>
      <c r="B2764" s="14">
        <f>'EstExp 11-17'!D185</f>
        <v>0</v>
      </c>
      <c r="C2764" s="5">
        <f t="shared" si="42"/>
        <v>2760</v>
      </c>
      <c r="D2764" s="6"/>
    </row>
    <row r="2765" spans="1:4" x14ac:dyDescent="0.2">
      <c r="A2765">
        <v>2761</v>
      </c>
      <c r="B2765" s="14">
        <f>'EstExp 11-17'!E185</f>
        <v>0</v>
      </c>
      <c r="C2765" s="5">
        <f t="shared" si="42"/>
        <v>2761</v>
      </c>
      <c r="D2765" s="6"/>
    </row>
    <row r="2766" spans="1:4" x14ac:dyDescent="0.2">
      <c r="A2766">
        <v>2762</v>
      </c>
      <c r="B2766" s="14">
        <f>'EstExp 11-17'!E194</f>
        <v>0</v>
      </c>
      <c r="C2766" s="5">
        <f t="shared" si="42"/>
        <v>2762</v>
      </c>
      <c r="D2766" s="6"/>
    </row>
    <row r="2767" spans="1:4" x14ac:dyDescent="0.2">
      <c r="A2767">
        <v>2763</v>
      </c>
      <c r="B2767" s="14">
        <f>'EstExp 11-17'!E195</f>
        <v>0</v>
      </c>
      <c r="C2767" s="5">
        <f t="shared" si="42"/>
        <v>2763</v>
      </c>
      <c r="D2767" s="6"/>
    </row>
    <row r="2768" spans="1:4" x14ac:dyDescent="0.2">
      <c r="A2768">
        <v>2764</v>
      </c>
      <c r="B2768" s="14">
        <f>'EstExp 11-17'!F185</f>
        <v>0</v>
      </c>
      <c r="C2768" s="5">
        <f t="shared" si="42"/>
        <v>2764</v>
      </c>
      <c r="D2768" s="6"/>
    </row>
    <row r="2769" spans="1:4" x14ac:dyDescent="0.2">
      <c r="A2769">
        <v>2765</v>
      </c>
      <c r="B2769" s="14">
        <f>'EstExp 11-17'!G185</f>
        <v>0</v>
      </c>
      <c r="C2769" s="5">
        <f t="shared" si="42"/>
        <v>2765</v>
      </c>
      <c r="D2769" s="6"/>
    </row>
    <row r="2770" spans="1:4" x14ac:dyDescent="0.2">
      <c r="A2770">
        <v>2766</v>
      </c>
      <c r="B2770" s="14">
        <f>'EstExp 11-17'!H185</f>
        <v>0</v>
      </c>
      <c r="C2770" s="5">
        <f t="shared" si="42"/>
        <v>2766</v>
      </c>
      <c r="D2770" s="6"/>
    </row>
    <row r="2771" spans="1:4" x14ac:dyDescent="0.2">
      <c r="A2771">
        <v>2767</v>
      </c>
      <c r="B2771" s="14">
        <f>'EstExp 11-17'!H194</f>
        <v>0</v>
      </c>
      <c r="C2771" s="5">
        <f t="shared" si="42"/>
        <v>2767</v>
      </c>
      <c r="D2771" s="6"/>
    </row>
    <row r="2772" spans="1:4" x14ac:dyDescent="0.2">
      <c r="A2772">
        <v>2768</v>
      </c>
      <c r="B2772" s="14">
        <f>'EstExp 11-17'!H195</f>
        <v>0</v>
      </c>
      <c r="C2772" s="5">
        <f t="shared" si="42"/>
        <v>2768</v>
      </c>
      <c r="D2772" s="6"/>
    </row>
    <row r="2773" spans="1:4" x14ac:dyDescent="0.2">
      <c r="A2773">
        <v>2769</v>
      </c>
      <c r="B2773" s="14">
        <f>'EstExp 11-17'!H196</f>
        <v>0</v>
      </c>
      <c r="C2773" s="5">
        <f t="shared" si="42"/>
        <v>2769</v>
      </c>
      <c r="D2773" s="6"/>
    </row>
    <row r="2774" spans="1:4" x14ac:dyDescent="0.2">
      <c r="A2774">
        <v>2770</v>
      </c>
      <c r="B2774" s="14">
        <f>'EstExp 11-17'!H201</f>
        <v>0</v>
      </c>
      <c r="C2774" s="5">
        <f t="shared" si="42"/>
        <v>2770</v>
      </c>
      <c r="D2774" s="6"/>
    </row>
    <row r="2775" spans="1:4" x14ac:dyDescent="0.2">
      <c r="A2775">
        <v>2771</v>
      </c>
      <c r="B2775" s="14">
        <f>'EstExp 11-17'!H202</f>
        <v>0</v>
      </c>
      <c r="C2775" s="5">
        <f t="shared" si="42"/>
        <v>2771</v>
      </c>
      <c r="D2775" s="6"/>
    </row>
    <row r="2776" spans="1:4" x14ac:dyDescent="0.2">
      <c r="A2776" s="3">
        <v>2772</v>
      </c>
      <c r="C2776" s="5">
        <f t="shared" si="42"/>
        <v>2772</v>
      </c>
      <c r="D2776" s="7" t="s">
        <v>346</v>
      </c>
    </row>
    <row r="2777" spans="1:4" x14ac:dyDescent="0.2">
      <c r="A2777" s="3">
        <v>2773</v>
      </c>
      <c r="C2777" s="5">
        <f t="shared" si="42"/>
        <v>2773</v>
      </c>
      <c r="D2777" s="6" t="s">
        <v>346</v>
      </c>
    </row>
    <row r="2778" spans="1:4" x14ac:dyDescent="0.2">
      <c r="A2778" s="3">
        <v>2774</v>
      </c>
      <c r="C2778" s="5">
        <f t="shared" si="42"/>
        <v>2774</v>
      </c>
      <c r="D2778" s="7"/>
    </row>
    <row r="2779" spans="1:4" x14ac:dyDescent="0.2">
      <c r="A2779">
        <v>2775</v>
      </c>
      <c r="B2779" s="14">
        <f>'EstExp 11-17'!K185</f>
        <v>0</v>
      </c>
      <c r="C2779" s="5">
        <f t="shared" si="42"/>
        <v>2775</v>
      </c>
      <c r="D2779" s="6"/>
    </row>
    <row r="2780" spans="1:4" x14ac:dyDescent="0.2">
      <c r="A2780">
        <v>2776</v>
      </c>
      <c r="B2780" s="14">
        <f>'EstExp 11-17'!K194</f>
        <v>0</v>
      </c>
      <c r="C2780" s="5">
        <f t="shared" si="42"/>
        <v>2776</v>
      </c>
      <c r="D2780" s="6"/>
    </row>
    <row r="2781" spans="1:4" x14ac:dyDescent="0.2">
      <c r="A2781" s="3">
        <v>2777</v>
      </c>
      <c r="C2781" s="5">
        <f t="shared" si="42"/>
        <v>2777</v>
      </c>
      <c r="D2781" s="7"/>
    </row>
    <row r="2782" spans="1:4" x14ac:dyDescent="0.2">
      <c r="A2782">
        <v>2778</v>
      </c>
      <c r="B2782" s="14">
        <f>'EstExp 11-17'!K195</f>
        <v>0</v>
      </c>
      <c r="C2782" s="5">
        <f t="shared" si="42"/>
        <v>2778</v>
      </c>
      <c r="D2782" s="6"/>
    </row>
    <row r="2783" spans="1:4" x14ac:dyDescent="0.2">
      <c r="A2783">
        <v>2779</v>
      </c>
      <c r="B2783" s="14">
        <f>'BudgetSum 2-3'!F53</f>
        <v>0</v>
      </c>
      <c r="C2783" s="5">
        <f t="shared" si="42"/>
        <v>2779</v>
      </c>
      <c r="D2783" s="6"/>
    </row>
    <row r="2784" spans="1:4" x14ac:dyDescent="0.2">
      <c r="A2784">
        <v>2780</v>
      </c>
      <c r="B2784" s="14">
        <f>'EstExp 11-17'!K201</f>
        <v>0</v>
      </c>
      <c r="C2784" s="5">
        <f t="shared" si="42"/>
        <v>2780</v>
      </c>
      <c r="D2784" s="6"/>
    </row>
    <row r="2785" spans="1:4" x14ac:dyDescent="0.2">
      <c r="A2785">
        <v>2781</v>
      </c>
      <c r="B2785" s="14">
        <f>'EstExp 11-17'!K202</f>
        <v>0</v>
      </c>
      <c r="C2785" s="5">
        <f t="shared" si="42"/>
        <v>2781</v>
      </c>
      <c r="D2785" s="6"/>
    </row>
    <row r="2786" spans="1:4" x14ac:dyDescent="0.2">
      <c r="A2786">
        <v>2782</v>
      </c>
      <c r="B2786" s="14">
        <f>'EstExp 11-17'!H290</f>
        <v>0</v>
      </c>
      <c r="C2786" s="5">
        <f t="shared" si="42"/>
        <v>2782</v>
      </c>
      <c r="D2786" s="6"/>
    </row>
    <row r="2787" spans="1:4" x14ac:dyDescent="0.2">
      <c r="A2787">
        <v>2783</v>
      </c>
      <c r="B2787" s="14">
        <f>'EstExp 11-17'!H291</f>
        <v>0</v>
      </c>
      <c r="C2787" s="5">
        <f t="shared" si="42"/>
        <v>2783</v>
      </c>
      <c r="D2787" s="6"/>
    </row>
    <row r="2788" spans="1:4" x14ac:dyDescent="0.2">
      <c r="A2788">
        <v>2784</v>
      </c>
      <c r="B2788" s="14">
        <f>'EstExp 11-17'!K290</f>
        <v>0</v>
      </c>
      <c r="C2788" s="5">
        <f t="shared" si="42"/>
        <v>2784</v>
      </c>
      <c r="D2788" s="6"/>
    </row>
    <row r="2789" spans="1:4" x14ac:dyDescent="0.2">
      <c r="A2789">
        <v>2785</v>
      </c>
      <c r="B2789" s="14">
        <f>'EstExp 11-17'!K291</f>
        <v>0</v>
      </c>
      <c r="C2789" s="5">
        <f t="shared" si="42"/>
        <v>2785</v>
      </c>
      <c r="D2789" s="6"/>
    </row>
    <row r="2790" spans="1:4" x14ac:dyDescent="0.2">
      <c r="A2790" s="3">
        <v>2786</v>
      </c>
      <c r="C2790" s="5">
        <f t="shared" si="42"/>
        <v>2786</v>
      </c>
      <c r="D2790" s="7"/>
    </row>
    <row r="2791" spans="1:4" x14ac:dyDescent="0.2">
      <c r="A2791">
        <v>2787</v>
      </c>
      <c r="B2791" s="14">
        <f>'BudgetSum 2-3'!H53</f>
        <v>0</v>
      </c>
      <c r="C2791" s="5">
        <f t="shared" si="42"/>
        <v>2787</v>
      </c>
      <c r="D2791" s="6"/>
    </row>
    <row r="2792" spans="1:4" x14ac:dyDescent="0.2">
      <c r="A2792" s="3">
        <v>2788</v>
      </c>
      <c r="C2792" s="5">
        <f t="shared" si="42"/>
        <v>2788</v>
      </c>
      <c r="D2792" s="7"/>
    </row>
    <row r="2793" spans="1:4" x14ac:dyDescent="0.2">
      <c r="A2793" s="3">
        <v>2789</v>
      </c>
      <c r="C2793" s="5">
        <f t="shared" si="42"/>
        <v>2789</v>
      </c>
      <c r="D2793" s="7"/>
    </row>
    <row r="2794" spans="1:4" x14ac:dyDescent="0.2">
      <c r="A2794" s="3">
        <v>2790</v>
      </c>
      <c r="C2794" s="5">
        <f t="shared" si="42"/>
        <v>2790</v>
      </c>
      <c r="D2794" s="7"/>
    </row>
    <row r="2795" spans="1:4" x14ac:dyDescent="0.2">
      <c r="A2795" s="3">
        <v>2791</v>
      </c>
      <c r="C2795" s="5">
        <f t="shared" si="42"/>
        <v>2791</v>
      </c>
      <c r="D2795" s="6" t="s">
        <v>346</v>
      </c>
    </row>
    <row r="2796" spans="1:4" x14ac:dyDescent="0.2">
      <c r="A2796" s="3">
        <v>2792</v>
      </c>
      <c r="C2796" s="5">
        <f t="shared" si="42"/>
        <v>2792</v>
      </c>
      <c r="D2796" s="7"/>
    </row>
    <row r="2797" spans="1:4" x14ac:dyDescent="0.2">
      <c r="A2797" s="3">
        <v>2793</v>
      </c>
      <c r="C2797" s="5">
        <f t="shared" si="42"/>
        <v>2793</v>
      </c>
      <c r="D2797" s="6"/>
    </row>
    <row r="2798" spans="1:4" x14ac:dyDescent="0.2">
      <c r="A2798" s="3">
        <v>2794</v>
      </c>
      <c r="C2798" s="5">
        <f t="shared" si="42"/>
        <v>2794</v>
      </c>
      <c r="D2798" s="6"/>
    </row>
    <row r="2799" spans="1:4" x14ac:dyDescent="0.2">
      <c r="A2799" s="3">
        <v>2795</v>
      </c>
      <c r="C2799" s="5">
        <f t="shared" si="42"/>
        <v>2795</v>
      </c>
      <c r="D2799" s="6"/>
    </row>
    <row r="2800" spans="1:4" x14ac:dyDescent="0.2">
      <c r="A2800" s="3">
        <v>2796</v>
      </c>
      <c r="C2800" s="5">
        <f t="shared" si="42"/>
        <v>2796</v>
      </c>
      <c r="D2800" s="7"/>
    </row>
    <row r="2801" spans="1:4" x14ac:dyDescent="0.2">
      <c r="A2801" s="3">
        <v>2797</v>
      </c>
      <c r="C2801" s="5">
        <f t="shared" si="42"/>
        <v>2797</v>
      </c>
      <c r="D2801" s="6"/>
    </row>
    <row r="2802" spans="1:4" x14ac:dyDescent="0.2">
      <c r="A2802" s="3">
        <v>2798</v>
      </c>
      <c r="C2802" s="5">
        <f t="shared" si="42"/>
        <v>2798</v>
      </c>
      <c r="D2802" s="7"/>
    </row>
    <row r="2803" spans="1:4" x14ac:dyDescent="0.2">
      <c r="A2803" s="3">
        <v>2799</v>
      </c>
      <c r="C2803" s="5">
        <f t="shared" si="42"/>
        <v>2799</v>
      </c>
      <c r="D2803" s="6"/>
    </row>
    <row r="2804" spans="1:4" x14ac:dyDescent="0.2">
      <c r="A2804" s="3">
        <v>2800</v>
      </c>
      <c r="C2804" s="5">
        <f t="shared" si="42"/>
        <v>2800</v>
      </c>
      <c r="D2804" s="7"/>
    </row>
    <row r="2805" spans="1:4" x14ac:dyDescent="0.2">
      <c r="A2805" s="3">
        <v>2801</v>
      </c>
      <c r="C2805" s="5">
        <f t="shared" si="42"/>
        <v>2801</v>
      </c>
      <c r="D2805" s="6"/>
    </row>
    <row r="2806" spans="1:4" x14ac:dyDescent="0.2">
      <c r="A2806" s="3">
        <v>2802</v>
      </c>
      <c r="C2806" s="5">
        <f t="shared" si="42"/>
        <v>2802</v>
      </c>
      <c r="D2806" s="7"/>
    </row>
    <row r="2807" spans="1:4" x14ac:dyDescent="0.2">
      <c r="A2807" s="3">
        <v>2803</v>
      </c>
      <c r="C2807" s="5">
        <f t="shared" si="42"/>
        <v>2803</v>
      </c>
      <c r="D2807" s="6"/>
    </row>
    <row r="2808" spans="1:4" x14ac:dyDescent="0.2">
      <c r="A2808" s="3">
        <v>2804</v>
      </c>
      <c r="C2808" s="5">
        <f t="shared" si="42"/>
        <v>2804</v>
      </c>
      <c r="D2808" s="7"/>
    </row>
    <row r="2809" spans="1:4" x14ac:dyDescent="0.2">
      <c r="A2809" s="3">
        <v>2805</v>
      </c>
      <c r="C2809" s="5">
        <f t="shared" si="42"/>
        <v>2805</v>
      </c>
      <c r="D2809" s="7"/>
    </row>
    <row r="2810" spans="1:4" x14ac:dyDescent="0.2">
      <c r="A2810" s="3">
        <v>2806</v>
      </c>
      <c r="C2810" s="5">
        <f t="shared" si="42"/>
        <v>2806</v>
      </c>
      <c r="D2810" s="7"/>
    </row>
    <row r="2811" spans="1:4" x14ac:dyDescent="0.2">
      <c r="A2811" s="3">
        <v>2807</v>
      </c>
      <c r="C2811" s="5">
        <f t="shared" si="42"/>
        <v>2807</v>
      </c>
      <c r="D2811" s="7"/>
    </row>
    <row r="2812" spans="1:4" x14ac:dyDescent="0.2">
      <c r="A2812" s="3">
        <v>2808</v>
      </c>
      <c r="C2812" s="5">
        <f t="shared" si="42"/>
        <v>2808</v>
      </c>
      <c r="D2812" s="7"/>
    </row>
    <row r="2813" spans="1:4" x14ac:dyDescent="0.2">
      <c r="A2813" s="3">
        <v>2809</v>
      </c>
      <c r="C2813" s="5">
        <f t="shared" si="42"/>
        <v>2809</v>
      </c>
      <c r="D2813" s="7"/>
    </row>
    <row r="2814" spans="1:4" x14ac:dyDescent="0.2">
      <c r="A2814" s="3">
        <v>2810</v>
      </c>
      <c r="C2814" s="5">
        <f t="shared" si="42"/>
        <v>2810</v>
      </c>
      <c r="D2814" s="7"/>
    </row>
    <row r="2815" spans="1:4" x14ac:dyDescent="0.2">
      <c r="A2815" s="3">
        <v>2811</v>
      </c>
      <c r="C2815" s="5">
        <f t="shared" si="42"/>
        <v>2811</v>
      </c>
      <c r="D2815" s="7"/>
    </row>
    <row r="2816" spans="1:4" x14ac:dyDescent="0.2">
      <c r="A2816" s="3">
        <v>2812</v>
      </c>
      <c r="C2816" s="5">
        <f t="shared" si="42"/>
        <v>2812</v>
      </c>
      <c r="D2816" s="7"/>
    </row>
    <row r="2817" spans="1:4" x14ac:dyDescent="0.2">
      <c r="A2817" s="3">
        <v>2813</v>
      </c>
      <c r="C2817" s="5">
        <f t="shared" si="42"/>
        <v>2813</v>
      </c>
      <c r="D2817" s="7"/>
    </row>
    <row r="2818" spans="1:4" x14ac:dyDescent="0.2">
      <c r="A2818" s="3">
        <v>2814</v>
      </c>
      <c r="C2818" s="5">
        <f t="shared" si="42"/>
        <v>2814</v>
      </c>
      <c r="D2818" s="7"/>
    </row>
    <row r="2819" spans="1:4" x14ac:dyDescent="0.2">
      <c r="A2819" s="3">
        <v>2815</v>
      </c>
      <c r="C2819" s="5">
        <f t="shared" si="42"/>
        <v>2815</v>
      </c>
      <c r="D2819" s="7"/>
    </row>
    <row r="2820" spans="1:4" x14ac:dyDescent="0.2">
      <c r="A2820" s="3">
        <v>2816</v>
      </c>
      <c r="C2820" s="5">
        <f t="shared" si="42"/>
        <v>2816</v>
      </c>
      <c r="D2820" s="7"/>
    </row>
    <row r="2821" spans="1:4" x14ac:dyDescent="0.2">
      <c r="A2821" s="3">
        <v>2817</v>
      </c>
      <c r="C2821" s="5">
        <f t="shared" si="42"/>
        <v>2817</v>
      </c>
      <c r="D2821" s="7"/>
    </row>
    <row r="2822" spans="1:4" x14ac:dyDescent="0.2">
      <c r="A2822" s="3">
        <v>2818</v>
      </c>
      <c r="C2822" s="5">
        <f t="shared" si="42"/>
        <v>2818</v>
      </c>
      <c r="D2822" s="7"/>
    </row>
    <row r="2823" spans="1:4" x14ac:dyDescent="0.2">
      <c r="A2823" s="3">
        <v>2819</v>
      </c>
      <c r="C2823" s="5">
        <f t="shared" ref="C2823:C2886" si="43">A2823-B2823</f>
        <v>2819</v>
      </c>
      <c r="D2823" s="6"/>
    </row>
    <row r="2824" spans="1:4" x14ac:dyDescent="0.2">
      <c r="A2824" s="3">
        <v>2820</v>
      </c>
      <c r="C2824" s="5">
        <f t="shared" si="43"/>
        <v>2820</v>
      </c>
      <c r="D2824" s="6"/>
    </row>
    <row r="2825" spans="1:4" x14ac:dyDescent="0.2">
      <c r="A2825" s="3">
        <v>2821</v>
      </c>
      <c r="C2825" s="5">
        <f t="shared" si="43"/>
        <v>2821</v>
      </c>
      <c r="D2825" s="6"/>
    </row>
    <row r="2826" spans="1:4" x14ac:dyDescent="0.2">
      <c r="A2826" s="3">
        <v>2822</v>
      </c>
      <c r="C2826" s="5">
        <f t="shared" si="43"/>
        <v>2822</v>
      </c>
      <c r="D2826" s="6"/>
    </row>
    <row r="2827" spans="1:4" x14ac:dyDescent="0.2">
      <c r="A2827" s="3">
        <v>2823</v>
      </c>
      <c r="C2827" s="5">
        <f t="shared" si="43"/>
        <v>2823</v>
      </c>
      <c r="D2827" s="7"/>
    </row>
    <row r="2828" spans="1:4" x14ac:dyDescent="0.2">
      <c r="A2828" s="3">
        <v>2824</v>
      </c>
      <c r="C2828" s="5">
        <f t="shared" si="43"/>
        <v>2824</v>
      </c>
      <c r="D2828" s="6"/>
    </row>
    <row r="2829" spans="1:4" x14ac:dyDescent="0.2">
      <c r="A2829" s="3">
        <v>2825</v>
      </c>
      <c r="C2829" s="5">
        <f t="shared" si="43"/>
        <v>2825</v>
      </c>
      <c r="D2829" s="7"/>
    </row>
    <row r="2830" spans="1:4" x14ac:dyDescent="0.2">
      <c r="A2830" s="3">
        <v>2826</v>
      </c>
      <c r="C2830" s="5">
        <f t="shared" si="43"/>
        <v>2826</v>
      </c>
      <c r="D2830" s="6"/>
    </row>
    <row r="2831" spans="1:4" x14ac:dyDescent="0.2">
      <c r="A2831" s="3">
        <v>2827</v>
      </c>
      <c r="C2831" s="5">
        <f t="shared" si="43"/>
        <v>2827</v>
      </c>
      <c r="D2831" s="6"/>
    </row>
    <row r="2832" spans="1:4" x14ac:dyDescent="0.2">
      <c r="A2832" s="3">
        <v>2828</v>
      </c>
      <c r="C2832" s="5">
        <f t="shared" si="43"/>
        <v>2828</v>
      </c>
      <c r="D2832" s="7"/>
    </row>
    <row r="2833" spans="1:4" x14ac:dyDescent="0.2">
      <c r="A2833" s="3">
        <v>2829</v>
      </c>
      <c r="C2833" s="5">
        <f t="shared" si="43"/>
        <v>2829</v>
      </c>
      <c r="D2833" s="7"/>
    </row>
    <row r="2834" spans="1:4" x14ac:dyDescent="0.2">
      <c r="A2834" s="3">
        <v>2830</v>
      </c>
      <c r="C2834" s="5">
        <f t="shared" si="43"/>
        <v>2830</v>
      </c>
      <c r="D2834" s="6"/>
    </row>
    <row r="2835" spans="1:4" x14ac:dyDescent="0.2">
      <c r="A2835" s="3">
        <v>2831</v>
      </c>
      <c r="C2835" s="5">
        <f t="shared" si="43"/>
        <v>2831</v>
      </c>
      <c r="D2835" s="6"/>
    </row>
    <row r="2836" spans="1:4" x14ac:dyDescent="0.2">
      <c r="A2836" s="3">
        <v>2832</v>
      </c>
      <c r="C2836" s="5">
        <f t="shared" si="43"/>
        <v>2832</v>
      </c>
      <c r="D2836" s="7"/>
    </row>
    <row r="2837" spans="1:4" x14ac:dyDescent="0.2">
      <c r="A2837" s="3">
        <v>2833</v>
      </c>
      <c r="C2837" s="5">
        <f t="shared" si="43"/>
        <v>2833</v>
      </c>
      <c r="D2837" s="6"/>
    </row>
    <row r="2838" spans="1:4" x14ac:dyDescent="0.2">
      <c r="A2838" s="3">
        <v>2834</v>
      </c>
      <c r="C2838" s="5">
        <f t="shared" si="43"/>
        <v>2834</v>
      </c>
      <c r="D2838" s="6"/>
    </row>
    <row r="2839" spans="1:4" x14ac:dyDescent="0.2">
      <c r="A2839" s="3">
        <v>2835</v>
      </c>
      <c r="C2839" s="5">
        <f t="shared" si="43"/>
        <v>2835</v>
      </c>
      <c r="D2839" s="7"/>
    </row>
    <row r="2840" spans="1:4" x14ac:dyDescent="0.2">
      <c r="A2840" s="3">
        <v>2836</v>
      </c>
      <c r="C2840" s="5">
        <f t="shared" si="43"/>
        <v>2836</v>
      </c>
      <c r="D2840" s="7"/>
    </row>
    <row r="2841" spans="1:4" x14ac:dyDescent="0.2">
      <c r="A2841" s="3">
        <v>2837</v>
      </c>
      <c r="C2841" s="5">
        <f t="shared" si="43"/>
        <v>2837</v>
      </c>
      <c r="D2841" s="7"/>
    </row>
    <row r="2842" spans="1:4" x14ac:dyDescent="0.2">
      <c r="A2842" s="3">
        <v>2838</v>
      </c>
      <c r="C2842" s="5">
        <f t="shared" si="43"/>
        <v>2838</v>
      </c>
      <c r="D2842" s="7"/>
    </row>
    <row r="2843" spans="1:4" x14ac:dyDescent="0.2">
      <c r="A2843" s="3">
        <v>2839</v>
      </c>
      <c r="C2843" s="5">
        <f t="shared" si="43"/>
        <v>2839</v>
      </c>
      <c r="D2843" s="7"/>
    </row>
    <row r="2844" spans="1:4" x14ac:dyDescent="0.2">
      <c r="A2844" s="3">
        <v>2840</v>
      </c>
      <c r="C2844" s="5">
        <f t="shared" si="43"/>
        <v>2840</v>
      </c>
      <c r="D2844" s="7"/>
    </row>
    <row r="2845" spans="1:4" x14ac:dyDescent="0.2">
      <c r="A2845" s="3">
        <v>2841</v>
      </c>
      <c r="C2845" s="5">
        <f t="shared" si="43"/>
        <v>2841</v>
      </c>
      <c r="D2845" s="7"/>
    </row>
    <row r="2846" spans="1:4" x14ac:dyDescent="0.2">
      <c r="A2846" s="3">
        <v>2842</v>
      </c>
      <c r="C2846" s="5">
        <f t="shared" si="43"/>
        <v>2842</v>
      </c>
      <c r="D2846" s="7"/>
    </row>
    <row r="2847" spans="1:4" x14ac:dyDescent="0.2">
      <c r="A2847" s="3">
        <v>2843</v>
      </c>
      <c r="C2847" s="5">
        <f t="shared" si="43"/>
        <v>2843</v>
      </c>
      <c r="D2847" s="7"/>
    </row>
    <row r="2848" spans="1:4" x14ac:dyDescent="0.2">
      <c r="A2848" s="3">
        <v>2844</v>
      </c>
      <c r="C2848" s="5">
        <f t="shared" si="43"/>
        <v>2844</v>
      </c>
      <c r="D2848" s="7"/>
    </row>
    <row r="2849" spans="1:4" x14ac:dyDescent="0.2">
      <c r="A2849" s="3">
        <v>2845</v>
      </c>
      <c r="C2849" s="5">
        <f t="shared" si="43"/>
        <v>2845</v>
      </c>
      <c r="D2849" s="7"/>
    </row>
    <row r="2850" spans="1:4" x14ac:dyDescent="0.2">
      <c r="A2850" s="3">
        <v>2846</v>
      </c>
      <c r="C2850" s="5">
        <f t="shared" si="43"/>
        <v>2846</v>
      </c>
      <c r="D2850" s="7"/>
    </row>
    <row r="2851" spans="1:4" x14ac:dyDescent="0.2">
      <c r="A2851" s="3">
        <v>2847</v>
      </c>
      <c r="C2851" s="5">
        <f t="shared" si="43"/>
        <v>2847</v>
      </c>
      <c r="D2851" s="6"/>
    </row>
    <row r="2852" spans="1:4" x14ac:dyDescent="0.2">
      <c r="A2852" s="3">
        <v>2848</v>
      </c>
      <c r="C2852" s="5">
        <f t="shared" si="43"/>
        <v>2848</v>
      </c>
      <c r="D2852" s="6" t="s">
        <v>346</v>
      </c>
    </row>
    <row r="2853" spans="1:4" x14ac:dyDescent="0.2">
      <c r="A2853" s="3">
        <v>2849</v>
      </c>
      <c r="C2853" s="5">
        <f t="shared" si="43"/>
        <v>2849</v>
      </c>
      <c r="D2853" s="6"/>
    </row>
    <row r="2854" spans="1:4" x14ac:dyDescent="0.2">
      <c r="A2854" s="3">
        <v>2850</v>
      </c>
      <c r="C2854" s="5">
        <f t="shared" si="43"/>
        <v>2850</v>
      </c>
      <c r="D2854" s="6"/>
    </row>
    <row r="2855" spans="1:4" x14ac:dyDescent="0.2">
      <c r="A2855" s="3">
        <v>2851</v>
      </c>
      <c r="C2855" s="5">
        <f t="shared" si="43"/>
        <v>2851</v>
      </c>
      <c r="D2855" s="6"/>
    </row>
    <row r="2856" spans="1:4" x14ac:dyDescent="0.2">
      <c r="A2856" s="3">
        <v>2852</v>
      </c>
      <c r="C2856" s="5">
        <f t="shared" si="43"/>
        <v>2852</v>
      </c>
      <c r="D2856" s="6"/>
    </row>
    <row r="2857" spans="1:4" x14ac:dyDescent="0.2">
      <c r="A2857" s="3">
        <v>2853</v>
      </c>
      <c r="C2857" s="5">
        <f t="shared" si="43"/>
        <v>2853</v>
      </c>
      <c r="D2857" s="6"/>
    </row>
    <row r="2858" spans="1:4" x14ac:dyDescent="0.2">
      <c r="A2858" s="3">
        <v>2854</v>
      </c>
      <c r="C2858" s="5">
        <f t="shared" si="43"/>
        <v>2854</v>
      </c>
      <c r="D2858" s="6"/>
    </row>
    <row r="2859" spans="1:4" x14ac:dyDescent="0.2">
      <c r="A2859" s="3">
        <v>2855</v>
      </c>
      <c r="C2859" s="5">
        <f t="shared" si="43"/>
        <v>2855</v>
      </c>
      <c r="D2859" s="6"/>
    </row>
    <row r="2860" spans="1:4" x14ac:dyDescent="0.2">
      <c r="A2860" s="3">
        <v>2856</v>
      </c>
      <c r="C2860" s="5">
        <f t="shared" si="43"/>
        <v>2856</v>
      </c>
      <c r="D2860" s="6"/>
    </row>
    <row r="2861" spans="1:4" x14ac:dyDescent="0.2">
      <c r="A2861" s="3">
        <v>2857</v>
      </c>
      <c r="C2861" s="5">
        <f t="shared" si="43"/>
        <v>2857</v>
      </c>
      <c r="D2861" s="7"/>
    </row>
    <row r="2862" spans="1:4" x14ac:dyDescent="0.2">
      <c r="A2862" s="3">
        <v>2858</v>
      </c>
      <c r="C2862" s="5">
        <f t="shared" si="43"/>
        <v>2858</v>
      </c>
      <c r="D2862" s="7"/>
    </row>
    <row r="2863" spans="1:4" x14ac:dyDescent="0.2">
      <c r="A2863" s="3">
        <v>2859</v>
      </c>
      <c r="C2863" s="5">
        <f t="shared" si="43"/>
        <v>2859</v>
      </c>
      <c r="D2863" s="7"/>
    </row>
    <row r="2864" spans="1:4" x14ac:dyDescent="0.2">
      <c r="A2864" s="3">
        <v>2860</v>
      </c>
      <c r="C2864" s="5">
        <f t="shared" si="43"/>
        <v>2860</v>
      </c>
      <c r="D2864" s="7"/>
    </row>
    <row r="2865" spans="1:4" x14ac:dyDescent="0.2">
      <c r="A2865" s="3">
        <v>2861</v>
      </c>
      <c r="C2865" s="5">
        <f t="shared" si="43"/>
        <v>2861</v>
      </c>
      <c r="D2865" s="7"/>
    </row>
    <row r="2866" spans="1:4" x14ac:dyDescent="0.2">
      <c r="A2866" s="3">
        <v>2862</v>
      </c>
      <c r="C2866" s="5">
        <f t="shared" si="43"/>
        <v>2862</v>
      </c>
      <c r="D2866" s="7"/>
    </row>
    <row r="2867" spans="1:4" x14ac:dyDescent="0.2">
      <c r="A2867" s="3">
        <v>2863</v>
      </c>
      <c r="C2867" s="5">
        <f t="shared" si="43"/>
        <v>2863</v>
      </c>
      <c r="D2867" s="7"/>
    </row>
    <row r="2868" spans="1:4" x14ac:dyDescent="0.2">
      <c r="A2868" s="3">
        <v>2864</v>
      </c>
      <c r="C2868" s="5">
        <f t="shared" si="43"/>
        <v>2864</v>
      </c>
      <c r="D2868" s="7"/>
    </row>
    <row r="2869" spans="1:4" x14ac:dyDescent="0.2">
      <c r="A2869" s="3">
        <v>2865</v>
      </c>
      <c r="C2869" s="5">
        <f t="shared" si="43"/>
        <v>2865</v>
      </c>
      <c r="D2869" s="7"/>
    </row>
    <row r="2870" spans="1:4" x14ac:dyDescent="0.2">
      <c r="A2870" s="3">
        <v>2866</v>
      </c>
      <c r="C2870" s="5">
        <f t="shared" si="43"/>
        <v>2866</v>
      </c>
      <c r="D2870" s="7"/>
    </row>
    <row r="2871" spans="1:4" x14ac:dyDescent="0.2">
      <c r="A2871" s="3">
        <v>2867</v>
      </c>
      <c r="C2871" s="5">
        <f t="shared" si="43"/>
        <v>2867</v>
      </c>
      <c r="D2871" s="7"/>
    </row>
    <row r="2872" spans="1:4" x14ac:dyDescent="0.2">
      <c r="A2872" s="3">
        <v>2868</v>
      </c>
      <c r="C2872" s="5">
        <f t="shared" si="43"/>
        <v>2868</v>
      </c>
      <c r="D2872" s="7"/>
    </row>
    <row r="2873" spans="1:4" x14ac:dyDescent="0.2">
      <c r="A2873" s="3">
        <v>2869</v>
      </c>
      <c r="C2873" s="5">
        <f t="shared" si="43"/>
        <v>2869</v>
      </c>
      <c r="D2873" s="7"/>
    </row>
    <row r="2874" spans="1:4" x14ac:dyDescent="0.2">
      <c r="A2874" s="3">
        <v>2870</v>
      </c>
      <c r="C2874" s="5">
        <f t="shared" si="43"/>
        <v>2870</v>
      </c>
      <c r="D2874" s="7"/>
    </row>
    <row r="2875" spans="1:4" x14ac:dyDescent="0.2">
      <c r="A2875" s="3">
        <v>2871</v>
      </c>
      <c r="C2875" s="5">
        <f t="shared" si="43"/>
        <v>2871</v>
      </c>
      <c r="D2875" s="7"/>
    </row>
    <row r="2876" spans="1:4" x14ac:dyDescent="0.2">
      <c r="A2876" s="3">
        <v>2872</v>
      </c>
      <c r="C2876" s="5">
        <f t="shared" si="43"/>
        <v>2872</v>
      </c>
      <c r="D2876" s="7"/>
    </row>
    <row r="2877" spans="1:4" x14ac:dyDescent="0.2">
      <c r="A2877" s="3">
        <v>2873</v>
      </c>
      <c r="C2877" s="5">
        <f t="shared" si="43"/>
        <v>2873</v>
      </c>
      <c r="D2877" s="7"/>
    </row>
    <row r="2878" spans="1:4" x14ac:dyDescent="0.2">
      <c r="A2878" s="3">
        <v>2874</v>
      </c>
      <c r="C2878" s="5">
        <f t="shared" si="43"/>
        <v>2874</v>
      </c>
      <c r="D2878" s="7"/>
    </row>
    <row r="2879" spans="1:4" x14ac:dyDescent="0.2">
      <c r="A2879" s="3">
        <v>2875</v>
      </c>
      <c r="C2879" s="5">
        <f t="shared" si="43"/>
        <v>2875</v>
      </c>
      <c r="D2879" s="7"/>
    </row>
    <row r="2880" spans="1:4" x14ac:dyDescent="0.2">
      <c r="A2880" s="3">
        <v>2876</v>
      </c>
      <c r="C2880" s="5">
        <f t="shared" si="43"/>
        <v>2876</v>
      </c>
      <c r="D2880" s="7"/>
    </row>
    <row r="2881" spans="1:4" x14ac:dyDescent="0.2">
      <c r="A2881" s="3">
        <v>2877</v>
      </c>
      <c r="C2881" s="5">
        <f t="shared" si="43"/>
        <v>2877</v>
      </c>
      <c r="D2881" s="7"/>
    </row>
    <row r="2882" spans="1:4" x14ac:dyDescent="0.2">
      <c r="A2882" s="3">
        <v>2878</v>
      </c>
      <c r="C2882" s="5">
        <f t="shared" si="43"/>
        <v>2878</v>
      </c>
      <c r="D2882" s="7"/>
    </row>
    <row r="2883" spans="1:4" x14ac:dyDescent="0.2">
      <c r="A2883" s="3">
        <v>2879</v>
      </c>
      <c r="C2883" s="5">
        <f t="shared" si="43"/>
        <v>2879</v>
      </c>
      <c r="D2883" s="7"/>
    </row>
    <row r="2884" spans="1:4" x14ac:dyDescent="0.2">
      <c r="A2884" s="3">
        <v>2880</v>
      </c>
      <c r="C2884" s="5">
        <f t="shared" si="43"/>
        <v>2880</v>
      </c>
      <c r="D2884" s="7"/>
    </row>
    <row r="2885" spans="1:4" x14ac:dyDescent="0.2">
      <c r="A2885" s="3">
        <v>2881</v>
      </c>
      <c r="C2885" s="5">
        <f t="shared" si="43"/>
        <v>2881</v>
      </c>
      <c r="D2885" s="7"/>
    </row>
    <row r="2886" spans="1:4" x14ac:dyDescent="0.2">
      <c r="A2886" s="3">
        <v>2882</v>
      </c>
      <c r="C2886" s="5">
        <f t="shared" si="43"/>
        <v>2882</v>
      </c>
      <c r="D2886" s="7"/>
    </row>
    <row r="2887" spans="1:4" x14ac:dyDescent="0.2">
      <c r="A2887" s="3">
        <v>2883</v>
      </c>
      <c r="C2887" s="5">
        <f t="shared" ref="C2887:C2950" si="44">A2887-B2887</f>
        <v>2883</v>
      </c>
      <c r="D2887" s="7"/>
    </row>
    <row r="2888" spans="1:4" x14ac:dyDescent="0.2">
      <c r="A2888" s="3">
        <v>2884</v>
      </c>
      <c r="C2888" s="5">
        <f t="shared" si="44"/>
        <v>2884</v>
      </c>
      <c r="D2888" s="7"/>
    </row>
    <row r="2889" spans="1:4" x14ac:dyDescent="0.2">
      <c r="A2889" s="3">
        <v>2885</v>
      </c>
      <c r="C2889" s="5">
        <f t="shared" si="44"/>
        <v>2885</v>
      </c>
      <c r="D2889" s="7"/>
    </row>
    <row r="2890" spans="1:4" x14ac:dyDescent="0.2">
      <c r="A2890">
        <v>2886</v>
      </c>
      <c r="B2890" s="14">
        <f>'EstExp 11-17'!E101</f>
        <v>0</v>
      </c>
      <c r="C2890" s="5">
        <f t="shared" si="44"/>
        <v>2886</v>
      </c>
      <c r="D2890" s="6"/>
    </row>
    <row r="2891" spans="1:4" x14ac:dyDescent="0.2">
      <c r="A2891" s="3">
        <v>2887</v>
      </c>
      <c r="C2891" s="5">
        <f t="shared" si="44"/>
        <v>2887</v>
      </c>
      <c r="D2891" s="7"/>
    </row>
    <row r="2892" spans="1:4" x14ac:dyDescent="0.2">
      <c r="A2892">
        <v>2888</v>
      </c>
      <c r="B2892" s="14">
        <f>'EstExp 11-17'!E78</f>
        <v>0</v>
      </c>
      <c r="C2892" s="5">
        <f t="shared" si="44"/>
        <v>2888</v>
      </c>
      <c r="D2892" s="6"/>
    </row>
    <row r="2893" spans="1:4" x14ac:dyDescent="0.2">
      <c r="A2893">
        <v>2889</v>
      </c>
      <c r="B2893" s="14">
        <f>'EstExp 11-17'!E79</f>
        <v>0</v>
      </c>
      <c r="C2893" s="5">
        <f t="shared" si="44"/>
        <v>2889</v>
      </c>
      <c r="D2893" s="6"/>
    </row>
    <row r="2894" spans="1:4" x14ac:dyDescent="0.2">
      <c r="A2894">
        <v>2890</v>
      </c>
      <c r="B2894" s="14">
        <f>'EstExp 11-17'!E80</f>
        <v>0</v>
      </c>
      <c r="C2894" s="5">
        <f t="shared" si="44"/>
        <v>2890</v>
      </c>
      <c r="D2894" s="6"/>
    </row>
    <row r="2895" spans="1:4" x14ac:dyDescent="0.2">
      <c r="A2895">
        <v>2891</v>
      </c>
      <c r="B2895" s="14">
        <f>'EstExp 11-17'!E81</f>
        <v>0</v>
      </c>
      <c r="C2895" s="5">
        <f t="shared" si="44"/>
        <v>2891</v>
      </c>
      <c r="D2895" s="6"/>
    </row>
    <row r="2896" spans="1:4" x14ac:dyDescent="0.2">
      <c r="A2896">
        <v>2892</v>
      </c>
      <c r="B2896" s="14">
        <f>'EstExp 11-17'!E82</f>
        <v>0</v>
      </c>
      <c r="C2896" s="5">
        <f t="shared" si="44"/>
        <v>2892</v>
      </c>
      <c r="D2896" s="6"/>
    </row>
    <row r="2897" spans="1:4" x14ac:dyDescent="0.2">
      <c r="A2897">
        <v>2893</v>
      </c>
      <c r="B2897" s="14">
        <f>'EstExp 11-17'!E83</f>
        <v>0</v>
      </c>
      <c r="C2897" s="5">
        <f t="shared" si="44"/>
        <v>2893</v>
      </c>
      <c r="D2897" s="6"/>
    </row>
    <row r="2898" spans="1:4" x14ac:dyDescent="0.2">
      <c r="A2898">
        <v>2894</v>
      </c>
      <c r="B2898" s="14">
        <f>'EstExp 11-17'!H78</f>
        <v>0</v>
      </c>
      <c r="C2898" s="5">
        <f t="shared" si="44"/>
        <v>2894</v>
      </c>
      <c r="D2898" s="6"/>
    </row>
    <row r="2899" spans="1:4" x14ac:dyDescent="0.2">
      <c r="A2899">
        <v>2895</v>
      </c>
      <c r="B2899" s="14">
        <f>'EstExp 11-17'!H79</f>
        <v>0</v>
      </c>
      <c r="C2899" s="5">
        <f t="shared" si="44"/>
        <v>2895</v>
      </c>
      <c r="D2899" s="6"/>
    </row>
    <row r="2900" spans="1:4" x14ac:dyDescent="0.2">
      <c r="A2900">
        <v>2896</v>
      </c>
      <c r="B2900" s="14">
        <f>'EstExp 11-17'!H80</f>
        <v>0</v>
      </c>
      <c r="C2900" s="5">
        <f t="shared" si="44"/>
        <v>2896</v>
      </c>
      <c r="D2900" s="6"/>
    </row>
    <row r="2901" spans="1:4" x14ac:dyDescent="0.2">
      <c r="A2901">
        <v>2897</v>
      </c>
      <c r="B2901" s="14">
        <f>'EstExp 11-17'!H81</f>
        <v>0</v>
      </c>
      <c r="C2901" s="5">
        <f t="shared" si="44"/>
        <v>2897</v>
      </c>
      <c r="D2901" s="6"/>
    </row>
    <row r="2902" spans="1:4" x14ac:dyDescent="0.2">
      <c r="A2902">
        <v>2898</v>
      </c>
      <c r="B2902" s="14">
        <f>'EstExp 11-17'!H82</f>
        <v>0</v>
      </c>
      <c r="C2902" s="5">
        <f t="shared" si="44"/>
        <v>2898</v>
      </c>
      <c r="D2902" s="6"/>
    </row>
    <row r="2903" spans="1:4" x14ac:dyDescent="0.2">
      <c r="A2903">
        <v>2899</v>
      </c>
      <c r="B2903" s="14">
        <f>'EstExp 11-17'!H83</f>
        <v>0</v>
      </c>
      <c r="C2903" s="5">
        <f t="shared" si="44"/>
        <v>2899</v>
      </c>
      <c r="D2903" s="6"/>
    </row>
    <row r="2904" spans="1:4" x14ac:dyDescent="0.2">
      <c r="A2904" s="3">
        <v>2900</v>
      </c>
      <c r="C2904" s="5">
        <f t="shared" si="44"/>
        <v>2900</v>
      </c>
      <c r="D2904" s="6" t="s">
        <v>346</v>
      </c>
    </row>
    <row r="2905" spans="1:4" x14ac:dyDescent="0.2">
      <c r="A2905" s="3">
        <v>2901</v>
      </c>
      <c r="C2905" s="5">
        <f t="shared" si="44"/>
        <v>2901</v>
      </c>
      <c r="D2905" s="6" t="s">
        <v>346</v>
      </c>
    </row>
    <row r="2906" spans="1:4" x14ac:dyDescent="0.2">
      <c r="A2906" s="3">
        <v>2902</v>
      </c>
      <c r="C2906" s="5">
        <f t="shared" si="44"/>
        <v>2902</v>
      </c>
      <c r="D2906" s="6" t="s">
        <v>346</v>
      </c>
    </row>
    <row r="2907" spans="1:4" x14ac:dyDescent="0.2">
      <c r="A2907" s="3">
        <v>2903</v>
      </c>
      <c r="C2907" s="5">
        <f t="shared" si="44"/>
        <v>2903</v>
      </c>
      <c r="D2907" s="6" t="s">
        <v>346</v>
      </c>
    </row>
    <row r="2908" spans="1:4" x14ac:dyDescent="0.2">
      <c r="A2908" s="3">
        <v>2904</v>
      </c>
      <c r="C2908" s="5">
        <f t="shared" si="44"/>
        <v>2904</v>
      </c>
      <c r="D2908" s="6" t="s">
        <v>346</v>
      </c>
    </row>
    <row r="2909" spans="1:4" x14ac:dyDescent="0.2">
      <c r="A2909" s="3">
        <v>2905</v>
      </c>
      <c r="C2909" s="5">
        <f t="shared" si="44"/>
        <v>2905</v>
      </c>
      <c r="D2909" s="6" t="s">
        <v>346</v>
      </c>
    </row>
    <row r="2910" spans="1:4" x14ac:dyDescent="0.2">
      <c r="A2910" s="3">
        <v>2906</v>
      </c>
      <c r="C2910" s="5">
        <f t="shared" si="44"/>
        <v>2906</v>
      </c>
      <c r="D2910" s="6" t="s">
        <v>346</v>
      </c>
    </row>
    <row r="2911" spans="1:4" x14ac:dyDescent="0.2">
      <c r="A2911" s="3">
        <v>2907</v>
      </c>
      <c r="C2911" s="5">
        <f t="shared" si="44"/>
        <v>2907</v>
      </c>
      <c r="D2911" s="6" t="s">
        <v>346</v>
      </c>
    </row>
    <row r="2912" spans="1:4" x14ac:dyDescent="0.2">
      <c r="A2912" s="3">
        <v>2908</v>
      </c>
      <c r="C2912" s="5">
        <f t="shared" si="44"/>
        <v>2908</v>
      </c>
      <c r="D2912" s="6" t="s">
        <v>346</v>
      </c>
    </row>
    <row r="2913" spans="1:4" x14ac:dyDescent="0.2">
      <c r="A2913" s="3">
        <v>2909</v>
      </c>
      <c r="C2913" s="5">
        <f t="shared" si="44"/>
        <v>2909</v>
      </c>
      <c r="D2913" s="6" t="s">
        <v>346</v>
      </c>
    </row>
    <row r="2914" spans="1:4" x14ac:dyDescent="0.2">
      <c r="A2914" s="3">
        <v>2910</v>
      </c>
      <c r="C2914" s="5">
        <f t="shared" si="44"/>
        <v>2910</v>
      </c>
      <c r="D2914" s="6" t="s">
        <v>346</v>
      </c>
    </row>
    <row r="2915" spans="1:4" x14ac:dyDescent="0.2">
      <c r="A2915" s="3">
        <v>2911</v>
      </c>
      <c r="C2915" s="5">
        <f t="shared" si="44"/>
        <v>2911</v>
      </c>
      <c r="D2915" s="6" t="s">
        <v>346</v>
      </c>
    </row>
    <row r="2916" spans="1:4" x14ac:dyDescent="0.2">
      <c r="A2916">
        <v>2912</v>
      </c>
      <c r="B2916" s="14">
        <f>'EstExp 11-17'!K78</f>
        <v>0</v>
      </c>
      <c r="C2916" s="5">
        <f t="shared" si="44"/>
        <v>2912</v>
      </c>
      <c r="D2916" s="6"/>
    </row>
    <row r="2917" spans="1:4" x14ac:dyDescent="0.2">
      <c r="A2917">
        <v>2913</v>
      </c>
      <c r="B2917" s="14">
        <f>'EstExp 11-17'!K79</f>
        <v>0</v>
      </c>
      <c r="C2917" s="5">
        <f t="shared" si="44"/>
        <v>2913</v>
      </c>
      <c r="D2917" s="6"/>
    </row>
    <row r="2918" spans="1:4" x14ac:dyDescent="0.2">
      <c r="A2918">
        <v>2914</v>
      </c>
      <c r="B2918" s="14">
        <f>'EstExp 11-17'!K80</f>
        <v>0</v>
      </c>
      <c r="C2918" s="5">
        <f t="shared" si="44"/>
        <v>2914</v>
      </c>
      <c r="D2918" s="6"/>
    </row>
    <row r="2919" spans="1:4" x14ac:dyDescent="0.2">
      <c r="A2919">
        <v>2915</v>
      </c>
      <c r="B2919" s="14">
        <f>'EstExp 11-17'!K81</f>
        <v>0</v>
      </c>
      <c r="C2919" s="5">
        <f t="shared" si="44"/>
        <v>2915</v>
      </c>
      <c r="D2919" s="6"/>
    </row>
    <row r="2920" spans="1:4" x14ac:dyDescent="0.2">
      <c r="A2920">
        <v>2916</v>
      </c>
      <c r="B2920" s="14">
        <f>'EstExp 11-17'!K82</f>
        <v>0</v>
      </c>
      <c r="C2920" s="5">
        <f t="shared" si="44"/>
        <v>2916</v>
      </c>
      <c r="D2920" s="6"/>
    </row>
    <row r="2921" spans="1:4" x14ac:dyDescent="0.2">
      <c r="A2921">
        <v>2917</v>
      </c>
      <c r="B2921" s="14">
        <f>'EstExp 11-17'!K83</f>
        <v>0</v>
      </c>
      <c r="C2921" s="5">
        <f t="shared" si="44"/>
        <v>2917</v>
      </c>
      <c r="D2921" s="6"/>
    </row>
    <row r="2922" spans="1:4" x14ac:dyDescent="0.2">
      <c r="A2922">
        <v>2918</v>
      </c>
      <c r="B2922" s="14">
        <f>'EstExp 11-17'!H134</f>
        <v>0</v>
      </c>
      <c r="C2922" s="5">
        <f t="shared" si="44"/>
        <v>2918</v>
      </c>
      <c r="D2922" s="6"/>
    </row>
    <row r="2923" spans="1:4" x14ac:dyDescent="0.2">
      <c r="A2923">
        <v>2919</v>
      </c>
      <c r="B2923" s="14">
        <f>'EstExp 11-17'!H135</f>
        <v>0</v>
      </c>
      <c r="C2923" s="5">
        <f t="shared" si="44"/>
        <v>2919</v>
      </c>
      <c r="D2923" s="6"/>
    </row>
    <row r="2924" spans="1:4" x14ac:dyDescent="0.2">
      <c r="A2924">
        <v>2920</v>
      </c>
      <c r="B2924" s="14">
        <f>'EstExp 11-17'!H136</f>
        <v>0</v>
      </c>
      <c r="C2924" s="5">
        <f t="shared" si="44"/>
        <v>2920</v>
      </c>
      <c r="D2924" s="6"/>
    </row>
    <row r="2925" spans="1:4" x14ac:dyDescent="0.2">
      <c r="A2925" s="3">
        <v>2921</v>
      </c>
      <c r="C2925" s="5">
        <f t="shared" si="44"/>
        <v>2921</v>
      </c>
      <c r="D2925" s="6" t="s">
        <v>346</v>
      </c>
    </row>
    <row r="2926" spans="1:4" x14ac:dyDescent="0.2">
      <c r="A2926" s="3">
        <v>2922</v>
      </c>
      <c r="C2926" s="5">
        <f t="shared" si="44"/>
        <v>2922</v>
      </c>
      <c r="D2926" s="6" t="s">
        <v>346</v>
      </c>
    </row>
    <row r="2927" spans="1:4" x14ac:dyDescent="0.2">
      <c r="A2927" s="3">
        <v>2923</v>
      </c>
      <c r="C2927" s="5">
        <f t="shared" si="44"/>
        <v>2923</v>
      </c>
      <c r="D2927" s="6" t="s">
        <v>346</v>
      </c>
    </row>
    <row r="2928" spans="1:4" x14ac:dyDescent="0.2">
      <c r="A2928" s="3">
        <v>2924</v>
      </c>
      <c r="C2928" s="5">
        <f t="shared" si="44"/>
        <v>2924</v>
      </c>
      <c r="D2928" s="6" t="s">
        <v>346</v>
      </c>
    </row>
    <row r="2929" spans="1:4" x14ac:dyDescent="0.2">
      <c r="A2929">
        <v>2925</v>
      </c>
      <c r="B2929" s="14">
        <f>'EstExp 11-17'!K134</f>
        <v>0</v>
      </c>
      <c r="C2929" s="5">
        <f t="shared" si="44"/>
        <v>2925</v>
      </c>
      <c r="D2929" s="6"/>
    </row>
    <row r="2930" spans="1:4" x14ac:dyDescent="0.2">
      <c r="A2930">
        <v>2926</v>
      </c>
      <c r="B2930" s="14">
        <f>'EstExp 11-17'!K135</f>
        <v>0</v>
      </c>
      <c r="C2930" s="5">
        <f t="shared" si="44"/>
        <v>2926</v>
      </c>
      <c r="D2930" s="6"/>
    </row>
    <row r="2931" spans="1:4" x14ac:dyDescent="0.2">
      <c r="A2931">
        <v>2927</v>
      </c>
      <c r="B2931" s="14">
        <f>'EstExp 11-17'!K136</f>
        <v>0</v>
      </c>
      <c r="C2931" s="5">
        <f t="shared" si="44"/>
        <v>2927</v>
      </c>
      <c r="D2931" s="6"/>
    </row>
    <row r="2932" spans="1:4" x14ac:dyDescent="0.2">
      <c r="A2932">
        <v>2928</v>
      </c>
      <c r="B2932" s="14">
        <f>'EstExp 11-17'!E188</f>
        <v>0</v>
      </c>
      <c r="C2932" s="5">
        <f t="shared" si="44"/>
        <v>2928</v>
      </c>
      <c r="D2932" s="6"/>
    </row>
    <row r="2933" spans="1:4" x14ac:dyDescent="0.2">
      <c r="A2933">
        <v>2929</v>
      </c>
      <c r="B2933" s="14">
        <f>'EstExp 11-17'!E189</f>
        <v>0</v>
      </c>
      <c r="C2933" s="5">
        <f t="shared" si="44"/>
        <v>2929</v>
      </c>
      <c r="D2933" s="6"/>
    </row>
    <row r="2934" spans="1:4" x14ac:dyDescent="0.2">
      <c r="A2934">
        <v>2930</v>
      </c>
      <c r="B2934" s="14">
        <f>'EstExp 11-17'!E190</f>
        <v>0</v>
      </c>
      <c r="C2934" s="5">
        <f t="shared" si="44"/>
        <v>2930</v>
      </c>
      <c r="D2934" s="6"/>
    </row>
    <row r="2935" spans="1:4" x14ac:dyDescent="0.2">
      <c r="A2935">
        <v>2931</v>
      </c>
      <c r="B2935" s="14">
        <f>'EstExp 11-17'!E191</f>
        <v>0</v>
      </c>
      <c r="C2935" s="5">
        <f t="shared" si="44"/>
        <v>2931</v>
      </c>
      <c r="D2935" s="6"/>
    </row>
    <row r="2936" spans="1:4" x14ac:dyDescent="0.2">
      <c r="A2936">
        <v>2932</v>
      </c>
      <c r="B2936" s="14">
        <f>'EstExp 11-17'!E192</f>
        <v>0</v>
      </c>
      <c r="C2936" s="5">
        <f t="shared" si="44"/>
        <v>2932</v>
      </c>
      <c r="D2936" s="6"/>
    </row>
    <row r="2937" spans="1:4" x14ac:dyDescent="0.2">
      <c r="A2937">
        <v>2933</v>
      </c>
      <c r="B2937" s="14">
        <f>'EstExp 11-17'!E193</f>
        <v>0</v>
      </c>
      <c r="C2937" s="5">
        <f t="shared" si="44"/>
        <v>2933</v>
      </c>
      <c r="D2937" s="6"/>
    </row>
    <row r="2938" spans="1:4" x14ac:dyDescent="0.2">
      <c r="A2938">
        <v>2934</v>
      </c>
      <c r="B2938" s="14">
        <f>'EstExp 11-17'!H188</f>
        <v>0</v>
      </c>
      <c r="C2938" s="5">
        <f t="shared" si="44"/>
        <v>2934</v>
      </c>
      <c r="D2938" s="6"/>
    </row>
    <row r="2939" spans="1:4" x14ac:dyDescent="0.2">
      <c r="A2939">
        <v>2935</v>
      </c>
      <c r="B2939" s="14">
        <f>'EstExp 11-17'!H189</f>
        <v>0</v>
      </c>
      <c r="C2939" s="5">
        <f t="shared" si="44"/>
        <v>2935</v>
      </c>
      <c r="D2939" s="6"/>
    </row>
    <row r="2940" spans="1:4" x14ac:dyDescent="0.2">
      <c r="A2940">
        <v>2936</v>
      </c>
      <c r="B2940" s="14">
        <f>'EstExp 11-17'!H190</f>
        <v>0</v>
      </c>
      <c r="C2940" s="5">
        <f t="shared" si="44"/>
        <v>2936</v>
      </c>
      <c r="D2940" s="6"/>
    </row>
    <row r="2941" spans="1:4" x14ac:dyDescent="0.2">
      <c r="A2941">
        <v>2937</v>
      </c>
      <c r="B2941" s="14">
        <f>'EstExp 11-17'!H191</f>
        <v>0</v>
      </c>
      <c r="C2941" s="5">
        <f t="shared" si="44"/>
        <v>2937</v>
      </c>
      <c r="D2941" s="6"/>
    </row>
    <row r="2942" spans="1:4" x14ac:dyDescent="0.2">
      <c r="A2942">
        <v>2938</v>
      </c>
      <c r="B2942" s="14">
        <f>'EstExp 11-17'!H192</f>
        <v>0</v>
      </c>
      <c r="C2942" s="5">
        <f t="shared" si="44"/>
        <v>2938</v>
      </c>
      <c r="D2942" s="6"/>
    </row>
    <row r="2943" spans="1:4" x14ac:dyDescent="0.2">
      <c r="A2943">
        <v>2939</v>
      </c>
      <c r="B2943" s="14">
        <f>'EstExp 11-17'!H193</f>
        <v>0</v>
      </c>
      <c r="C2943" s="5">
        <f t="shared" si="44"/>
        <v>2939</v>
      </c>
      <c r="D2943" s="6"/>
    </row>
    <row r="2944" spans="1:4" x14ac:dyDescent="0.2">
      <c r="A2944" s="3">
        <v>2940</v>
      </c>
      <c r="C2944" s="5">
        <f t="shared" si="44"/>
        <v>2940</v>
      </c>
      <c r="D2944" s="7"/>
    </row>
    <row r="2945" spans="1:4" x14ac:dyDescent="0.2">
      <c r="A2945" s="3">
        <v>2941</v>
      </c>
      <c r="C2945" s="5">
        <f t="shared" si="44"/>
        <v>2941</v>
      </c>
      <c r="D2945" s="7"/>
    </row>
    <row r="2946" spans="1:4" x14ac:dyDescent="0.2">
      <c r="A2946" s="3">
        <v>2942</v>
      </c>
      <c r="C2946" s="5">
        <f t="shared" si="44"/>
        <v>2942</v>
      </c>
      <c r="D2946" s="7"/>
    </row>
    <row r="2947" spans="1:4" x14ac:dyDescent="0.2">
      <c r="A2947" s="3">
        <v>2943</v>
      </c>
      <c r="C2947" s="5">
        <f t="shared" si="44"/>
        <v>2943</v>
      </c>
      <c r="D2947" s="7"/>
    </row>
    <row r="2948" spans="1:4" x14ac:dyDescent="0.2">
      <c r="A2948" s="3">
        <v>2944</v>
      </c>
      <c r="C2948" s="5">
        <f t="shared" si="44"/>
        <v>2944</v>
      </c>
      <c r="D2948" s="7"/>
    </row>
    <row r="2949" spans="1:4" x14ac:dyDescent="0.2">
      <c r="A2949" s="3">
        <v>2945</v>
      </c>
      <c r="C2949" s="5">
        <f t="shared" si="44"/>
        <v>2945</v>
      </c>
      <c r="D2949" s="7"/>
    </row>
    <row r="2950" spans="1:4" x14ac:dyDescent="0.2">
      <c r="A2950">
        <v>2946</v>
      </c>
      <c r="B2950" s="14">
        <f>'EstExp 11-17'!K188</f>
        <v>0</v>
      </c>
      <c r="C2950" s="5">
        <f t="shared" si="44"/>
        <v>2946</v>
      </c>
      <c r="D2950" s="6"/>
    </row>
    <row r="2951" spans="1:4" x14ac:dyDescent="0.2">
      <c r="A2951">
        <v>2947</v>
      </c>
      <c r="B2951" s="14">
        <f>'EstExp 11-17'!K189</f>
        <v>0</v>
      </c>
      <c r="C2951" s="5">
        <f t="shared" ref="C2951:C3014" si="45">A2951-B2951</f>
        <v>2947</v>
      </c>
      <c r="D2951" s="6"/>
    </row>
    <row r="2952" spans="1:4" x14ac:dyDescent="0.2">
      <c r="A2952">
        <v>2948</v>
      </c>
      <c r="B2952" s="14">
        <f>'EstExp 11-17'!K190</f>
        <v>0</v>
      </c>
      <c r="C2952" s="5">
        <f t="shared" si="45"/>
        <v>2948</v>
      </c>
      <c r="D2952" s="6"/>
    </row>
    <row r="2953" spans="1:4" x14ac:dyDescent="0.2">
      <c r="A2953">
        <v>2949</v>
      </c>
      <c r="B2953" s="14">
        <f>'EstExp 11-17'!K191</f>
        <v>0</v>
      </c>
      <c r="C2953" s="5">
        <f t="shared" si="45"/>
        <v>2949</v>
      </c>
      <c r="D2953" s="6"/>
    </row>
    <row r="2954" spans="1:4" x14ac:dyDescent="0.2">
      <c r="A2954">
        <v>2950</v>
      </c>
      <c r="B2954" s="14">
        <f>'EstExp 11-17'!K192</f>
        <v>0</v>
      </c>
      <c r="C2954" s="5">
        <f t="shared" si="45"/>
        <v>2950</v>
      </c>
      <c r="D2954" s="6"/>
    </row>
    <row r="2955" spans="1:4" x14ac:dyDescent="0.2">
      <c r="A2955">
        <v>2951</v>
      </c>
      <c r="B2955" s="14">
        <f>'EstExp 11-17'!K193</f>
        <v>0</v>
      </c>
      <c r="C2955" s="5">
        <f t="shared" si="45"/>
        <v>2951</v>
      </c>
      <c r="D2955" s="6"/>
    </row>
    <row r="2956" spans="1:4" x14ac:dyDescent="0.2">
      <c r="A2956" s="3">
        <v>2952</v>
      </c>
      <c r="C2956" s="5">
        <f t="shared" si="45"/>
        <v>2952</v>
      </c>
      <c r="D2956" s="6"/>
    </row>
    <row r="2957" spans="1:4" x14ac:dyDescent="0.2">
      <c r="A2957" s="3">
        <v>2953</v>
      </c>
      <c r="C2957" s="5">
        <f t="shared" si="45"/>
        <v>2953</v>
      </c>
      <c r="D2957" s="7"/>
    </row>
    <row r="2958" spans="1:4" x14ac:dyDescent="0.2">
      <c r="A2958" s="3">
        <v>2954</v>
      </c>
      <c r="C2958" s="5">
        <f t="shared" si="45"/>
        <v>2954</v>
      </c>
      <c r="D2958" s="7"/>
    </row>
    <row r="2959" spans="1:4" x14ac:dyDescent="0.2">
      <c r="A2959" s="3">
        <v>2955</v>
      </c>
      <c r="C2959" s="5">
        <f t="shared" si="45"/>
        <v>2955</v>
      </c>
      <c r="D2959" s="7"/>
    </row>
    <row r="2960" spans="1:4" x14ac:dyDescent="0.2">
      <c r="A2960" s="3">
        <v>2956</v>
      </c>
      <c r="C2960" s="5">
        <f t="shared" si="45"/>
        <v>2956</v>
      </c>
      <c r="D2960" s="7"/>
    </row>
    <row r="2961" spans="1:4" x14ac:dyDescent="0.2">
      <c r="A2961" s="3">
        <v>2957</v>
      </c>
      <c r="C2961" s="5">
        <f t="shared" si="45"/>
        <v>2957</v>
      </c>
      <c r="D2961" s="7"/>
    </row>
    <row r="2962" spans="1:4" x14ac:dyDescent="0.2">
      <c r="A2962" s="3">
        <v>2958</v>
      </c>
      <c r="C2962" s="5">
        <f t="shared" si="45"/>
        <v>2958</v>
      </c>
      <c r="D2962" s="7"/>
    </row>
    <row r="2963" spans="1:4" x14ac:dyDescent="0.2">
      <c r="A2963" s="3">
        <v>2959</v>
      </c>
      <c r="C2963" s="5">
        <f t="shared" si="45"/>
        <v>2959</v>
      </c>
      <c r="D2963" s="7"/>
    </row>
    <row r="2964" spans="1:4" x14ac:dyDescent="0.2">
      <c r="A2964" s="3">
        <v>2960</v>
      </c>
      <c r="C2964" s="5">
        <f t="shared" si="45"/>
        <v>2960</v>
      </c>
      <c r="D2964" s="7"/>
    </row>
    <row r="2965" spans="1:4" x14ac:dyDescent="0.2">
      <c r="A2965" s="3">
        <v>2961</v>
      </c>
      <c r="C2965" s="5">
        <f t="shared" si="45"/>
        <v>2961</v>
      </c>
      <c r="D2965" s="7"/>
    </row>
    <row r="2966" spans="1:4" x14ac:dyDescent="0.2">
      <c r="A2966" s="3">
        <v>2962</v>
      </c>
      <c r="C2966" s="5">
        <f t="shared" si="45"/>
        <v>2962</v>
      </c>
      <c r="D2966" s="7"/>
    </row>
    <row r="2967" spans="1:4" x14ac:dyDescent="0.2">
      <c r="A2967" s="3">
        <v>2963</v>
      </c>
      <c r="C2967" s="5">
        <f t="shared" si="45"/>
        <v>2963</v>
      </c>
      <c r="D2967" s="7"/>
    </row>
    <row r="2968" spans="1:4" x14ac:dyDescent="0.2">
      <c r="A2968" s="3">
        <v>2964</v>
      </c>
      <c r="C2968" s="5">
        <f t="shared" si="45"/>
        <v>2964</v>
      </c>
      <c r="D2968" s="7"/>
    </row>
    <row r="2969" spans="1:4" x14ac:dyDescent="0.2">
      <c r="A2969" s="3">
        <v>2965</v>
      </c>
      <c r="C2969" s="5">
        <f t="shared" si="45"/>
        <v>2965</v>
      </c>
      <c r="D2969" s="7"/>
    </row>
    <row r="2970" spans="1:4" x14ac:dyDescent="0.2">
      <c r="A2970" s="3">
        <v>2966</v>
      </c>
      <c r="C2970" s="5">
        <f t="shared" si="45"/>
        <v>2966</v>
      </c>
      <c r="D2970" s="7"/>
    </row>
    <row r="2971" spans="1:4" x14ac:dyDescent="0.2">
      <c r="A2971" s="3">
        <v>2967</v>
      </c>
      <c r="C2971" s="5">
        <f t="shared" si="45"/>
        <v>2967</v>
      </c>
      <c r="D2971" s="7"/>
    </row>
    <row r="2972" spans="1:4" x14ac:dyDescent="0.2">
      <c r="A2972" s="3">
        <v>2968</v>
      </c>
      <c r="C2972" s="5">
        <f t="shared" si="45"/>
        <v>2968</v>
      </c>
      <c r="D2972" s="7"/>
    </row>
    <row r="2973" spans="1:4" x14ac:dyDescent="0.2">
      <c r="A2973" s="3">
        <v>2969</v>
      </c>
      <c r="C2973" s="5">
        <f t="shared" si="45"/>
        <v>2969</v>
      </c>
      <c r="D2973" s="7"/>
    </row>
    <row r="2974" spans="1:4" x14ac:dyDescent="0.2">
      <c r="A2974" s="3">
        <v>2970</v>
      </c>
      <c r="C2974" s="5">
        <f t="shared" si="45"/>
        <v>2970</v>
      </c>
      <c r="D2974" s="7"/>
    </row>
    <row r="2975" spans="1:4" x14ac:dyDescent="0.2">
      <c r="A2975" s="3">
        <v>2971</v>
      </c>
      <c r="C2975" s="5">
        <f t="shared" si="45"/>
        <v>2971</v>
      </c>
      <c r="D2975" s="7"/>
    </row>
    <row r="2976" spans="1:4" x14ac:dyDescent="0.2">
      <c r="A2976" s="3">
        <v>2972</v>
      </c>
      <c r="C2976" s="5">
        <f t="shared" si="45"/>
        <v>2972</v>
      </c>
      <c r="D2976" s="7"/>
    </row>
    <row r="2977" spans="1:4" x14ac:dyDescent="0.2">
      <c r="A2977" s="3">
        <v>2973</v>
      </c>
      <c r="C2977" s="5">
        <f t="shared" si="45"/>
        <v>2973</v>
      </c>
      <c r="D2977" s="7"/>
    </row>
    <row r="2978" spans="1:4" x14ac:dyDescent="0.2">
      <c r="A2978" s="3">
        <v>2974</v>
      </c>
      <c r="C2978" s="5">
        <f t="shared" si="45"/>
        <v>2974</v>
      </c>
      <c r="D2978" s="7"/>
    </row>
    <row r="2979" spans="1:4" x14ac:dyDescent="0.2">
      <c r="A2979" s="3">
        <v>2975</v>
      </c>
      <c r="C2979" s="5">
        <f t="shared" si="45"/>
        <v>2975</v>
      </c>
      <c r="D2979" s="7"/>
    </row>
    <row r="2980" spans="1:4" x14ac:dyDescent="0.2">
      <c r="A2980" s="3">
        <v>2976</v>
      </c>
      <c r="C2980" s="5">
        <f t="shared" si="45"/>
        <v>2976</v>
      </c>
      <c r="D2980" s="7"/>
    </row>
    <row r="2981" spans="1:4" x14ac:dyDescent="0.2">
      <c r="A2981" s="3">
        <v>2977</v>
      </c>
      <c r="C2981" s="5">
        <f t="shared" si="45"/>
        <v>2977</v>
      </c>
      <c r="D2981" s="7"/>
    </row>
    <row r="2982" spans="1:4" x14ac:dyDescent="0.2">
      <c r="A2982" s="3">
        <v>2978</v>
      </c>
      <c r="C2982" s="5">
        <f t="shared" si="45"/>
        <v>2978</v>
      </c>
      <c r="D2982" s="7"/>
    </row>
    <row r="2983" spans="1:4" x14ac:dyDescent="0.2">
      <c r="A2983" s="3">
        <v>2979</v>
      </c>
      <c r="C2983" s="5">
        <f t="shared" si="45"/>
        <v>2979</v>
      </c>
      <c r="D2983" s="7"/>
    </row>
    <row r="2984" spans="1:4" x14ac:dyDescent="0.2">
      <c r="A2984" s="3">
        <v>2980</v>
      </c>
      <c r="C2984" s="5">
        <f t="shared" si="45"/>
        <v>2980</v>
      </c>
      <c r="D2984" s="7"/>
    </row>
    <row r="2985" spans="1:4" x14ac:dyDescent="0.2">
      <c r="A2985" s="3">
        <v>2981</v>
      </c>
      <c r="C2985" s="5">
        <f t="shared" si="45"/>
        <v>2981</v>
      </c>
      <c r="D2985" s="7"/>
    </row>
    <row r="2986" spans="1:4" x14ac:dyDescent="0.2">
      <c r="A2986" s="3">
        <v>2982</v>
      </c>
      <c r="C2986" s="5">
        <f t="shared" si="45"/>
        <v>2982</v>
      </c>
      <c r="D2986" s="7"/>
    </row>
    <row r="2987" spans="1:4" x14ac:dyDescent="0.2">
      <c r="A2987" s="3">
        <v>2983</v>
      </c>
      <c r="C2987" s="5">
        <f t="shared" si="45"/>
        <v>2983</v>
      </c>
      <c r="D2987" s="7"/>
    </row>
    <row r="2988" spans="1:4" x14ac:dyDescent="0.2">
      <c r="A2988" s="3">
        <v>2984</v>
      </c>
      <c r="C2988" s="5">
        <f t="shared" si="45"/>
        <v>2984</v>
      </c>
      <c r="D2988" s="7"/>
    </row>
    <row r="2989" spans="1:4" x14ac:dyDescent="0.2">
      <c r="A2989" s="3">
        <v>2985</v>
      </c>
      <c r="C2989" s="5">
        <f t="shared" si="45"/>
        <v>2985</v>
      </c>
      <c r="D2989" s="7"/>
    </row>
    <row r="2990" spans="1:4" x14ac:dyDescent="0.2">
      <c r="A2990" s="3">
        <v>2986</v>
      </c>
      <c r="C2990" s="5">
        <f t="shared" si="45"/>
        <v>2986</v>
      </c>
      <c r="D2990" s="7"/>
    </row>
    <row r="2991" spans="1:4" x14ac:dyDescent="0.2">
      <c r="A2991" s="3">
        <v>2987</v>
      </c>
      <c r="C2991" s="5">
        <f t="shared" si="45"/>
        <v>2987</v>
      </c>
      <c r="D2991" s="7"/>
    </row>
    <row r="2992" spans="1:4" x14ac:dyDescent="0.2">
      <c r="A2992" s="3">
        <v>2988</v>
      </c>
      <c r="C2992" s="5">
        <f t="shared" si="45"/>
        <v>2988</v>
      </c>
      <c r="D2992" s="7"/>
    </row>
    <row r="2993" spans="1:4" x14ac:dyDescent="0.2">
      <c r="A2993" s="3">
        <v>2989</v>
      </c>
      <c r="C2993" s="5">
        <f t="shared" si="45"/>
        <v>2989</v>
      </c>
      <c r="D2993" s="7"/>
    </row>
    <row r="2994" spans="1:4" x14ac:dyDescent="0.2">
      <c r="A2994" s="3">
        <v>2990</v>
      </c>
      <c r="C2994" s="5">
        <f t="shared" si="45"/>
        <v>2990</v>
      </c>
      <c r="D2994" s="7"/>
    </row>
    <row r="2995" spans="1:4" x14ac:dyDescent="0.2">
      <c r="A2995" s="3">
        <v>2991</v>
      </c>
      <c r="C2995" s="5">
        <f t="shared" si="45"/>
        <v>2991</v>
      </c>
      <c r="D2995" s="7"/>
    </row>
    <row r="2996" spans="1:4" x14ac:dyDescent="0.2">
      <c r="A2996" s="3">
        <v>2992</v>
      </c>
      <c r="C2996" s="5">
        <f t="shared" si="45"/>
        <v>2992</v>
      </c>
      <c r="D2996" s="7"/>
    </row>
    <row r="2997" spans="1:4" x14ac:dyDescent="0.2">
      <c r="A2997" s="3">
        <v>2993</v>
      </c>
      <c r="C2997" s="5">
        <f t="shared" si="45"/>
        <v>2993</v>
      </c>
      <c r="D2997" s="7"/>
    </row>
    <row r="2998" spans="1:4" x14ac:dyDescent="0.2">
      <c r="A2998">
        <v>2994</v>
      </c>
      <c r="B2998" s="14">
        <f>'EstExp 11-17'!C10</f>
        <v>95298</v>
      </c>
      <c r="C2998" s="5">
        <f t="shared" si="45"/>
        <v>-92304</v>
      </c>
      <c r="D2998" s="6"/>
    </row>
    <row r="2999" spans="1:4" x14ac:dyDescent="0.2">
      <c r="A2999">
        <v>2995</v>
      </c>
      <c r="B2999" s="14">
        <f>'EstExp 11-17'!D10</f>
        <v>5000</v>
      </c>
      <c r="C2999" s="5">
        <f t="shared" si="45"/>
        <v>-2005</v>
      </c>
      <c r="D2999" s="6"/>
    </row>
    <row r="3000" spans="1:4" x14ac:dyDescent="0.2">
      <c r="A3000">
        <v>2996</v>
      </c>
      <c r="B3000" s="14">
        <f>'EstExp 11-17'!E10</f>
        <v>0</v>
      </c>
      <c r="C3000" s="5">
        <f t="shared" si="45"/>
        <v>2996</v>
      </c>
      <c r="D3000" s="6"/>
    </row>
    <row r="3001" spans="1:4" x14ac:dyDescent="0.2">
      <c r="A3001">
        <v>2997</v>
      </c>
      <c r="B3001" s="14">
        <f>'EstExp 11-17'!F10</f>
        <v>0</v>
      </c>
      <c r="C3001" s="5">
        <f t="shared" si="45"/>
        <v>2997</v>
      </c>
      <c r="D3001" s="6"/>
    </row>
    <row r="3002" spans="1:4" x14ac:dyDescent="0.2">
      <c r="A3002">
        <v>2998</v>
      </c>
      <c r="B3002" s="14">
        <f>'EstExp 11-17'!G10</f>
        <v>0</v>
      </c>
      <c r="C3002" s="5">
        <f t="shared" si="45"/>
        <v>2998</v>
      </c>
      <c r="D3002" s="6"/>
    </row>
    <row r="3003" spans="1:4" x14ac:dyDescent="0.2">
      <c r="A3003">
        <v>2999</v>
      </c>
      <c r="B3003" s="14">
        <f>'EstExp 11-17'!H10</f>
        <v>0</v>
      </c>
      <c r="C3003" s="5">
        <f t="shared" si="45"/>
        <v>2999</v>
      </c>
      <c r="D3003" s="6"/>
    </row>
    <row r="3004" spans="1:4" x14ac:dyDescent="0.2">
      <c r="A3004" s="3">
        <v>3000</v>
      </c>
      <c r="C3004" s="5">
        <f t="shared" si="45"/>
        <v>3000</v>
      </c>
      <c r="D3004" s="6" t="s">
        <v>346</v>
      </c>
    </row>
    <row r="3005" spans="1:4" x14ac:dyDescent="0.2">
      <c r="A3005">
        <v>3001</v>
      </c>
      <c r="B3005" s="14">
        <f>'EstExp 11-17'!K10</f>
        <v>100298</v>
      </c>
      <c r="C3005" s="5">
        <f t="shared" si="45"/>
        <v>-97297</v>
      </c>
      <c r="D3005" s="6"/>
    </row>
    <row r="3006" spans="1:4" x14ac:dyDescent="0.2">
      <c r="A3006" s="3">
        <v>3002</v>
      </c>
      <c r="C3006" s="5">
        <f t="shared" si="45"/>
        <v>3002</v>
      </c>
      <c r="D3006" s="6" t="s">
        <v>346</v>
      </c>
    </row>
    <row r="3007" spans="1:4" x14ac:dyDescent="0.2">
      <c r="A3007">
        <v>3003</v>
      </c>
      <c r="B3007" s="14">
        <f>'EstExp 11-17'!D219</f>
        <v>4100</v>
      </c>
      <c r="C3007" s="5">
        <f t="shared" si="45"/>
        <v>-1097</v>
      </c>
      <c r="D3007" s="6"/>
    </row>
    <row r="3008" spans="1:4" x14ac:dyDescent="0.2">
      <c r="A3008">
        <v>3004</v>
      </c>
      <c r="B3008" s="14">
        <f>'EstExp 11-17'!K219</f>
        <v>4100</v>
      </c>
      <c r="C3008" s="5">
        <f t="shared" si="45"/>
        <v>-1096</v>
      </c>
      <c r="D3008" s="6"/>
    </row>
    <row r="3009" spans="1:4" x14ac:dyDescent="0.2">
      <c r="A3009" s="3">
        <v>3005</v>
      </c>
      <c r="C3009" s="5">
        <f t="shared" si="45"/>
        <v>3005</v>
      </c>
      <c r="D3009" s="7"/>
    </row>
    <row r="3010" spans="1:4" x14ac:dyDescent="0.2">
      <c r="A3010" s="3">
        <v>3006</v>
      </c>
      <c r="C3010" s="5">
        <f t="shared" si="45"/>
        <v>3006</v>
      </c>
      <c r="D3010" s="7"/>
    </row>
    <row r="3011" spans="1:4" x14ac:dyDescent="0.2">
      <c r="A3011" s="3">
        <v>3007</v>
      </c>
      <c r="C3011" s="5">
        <f t="shared" si="45"/>
        <v>3007</v>
      </c>
      <c r="D3011" s="7"/>
    </row>
    <row r="3012" spans="1:4" x14ac:dyDescent="0.2">
      <c r="A3012" s="3">
        <v>3008</v>
      </c>
      <c r="C3012" s="5">
        <f t="shared" si="45"/>
        <v>3008</v>
      </c>
      <c r="D3012" s="7"/>
    </row>
    <row r="3013" spans="1:4" x14ac:dyDescent="0.2">
      <c r="A3013" s="3">
        <v>3009</v>
      </c>
      <c r="C3013" s="5">
        <f t="shared" si="45"/>
        <v>3009</v>
      </c>
      <c r="D3013" s="7"/>
    </row>
    <row r="3014" spans="1:4" x14ac:dyDescent="0.2">
      <c r="A3014" s="3">
        <v>3010</v>
      </c>
      <c r="C3014" s="5">
        <f t="shared" si="45"/>
        <v>3010</v>
      </c>
      <c r="D3014" s="6"/>
    </row>
    <row r="3015" spans="1:4" x14ac:dyDescent="0.2">
      <c r="A3015" s="3">
        <v>3011</v>
      </c>
      <c r="C3015" s="5">
        <f t="shared" ref="C3015:C3078" si="46">A3015-B3015</f>
        <v>3011</v>
      </c>
      <c r="D3015" s="6"/>
    </row>
    <row r="3016" spans="1:4" x14ac:dyDescent="0.2">
      <c r="A3016" s="3">
        <v>3012</v>
      </c>
      <c r="C3016" s="5">
        <f t="shared" si="46"/>
        <v>3012</v>
      </c>
      <c r="D3016" s="7"/>
    </row>
    <row r="3017" spans="1:4" x14ac:dyDescent="0.2">
      <c r="A3017" s="3">
        <v>3013</v>
      </c>
      <c r="C3017" s="5">
        <f t="shared" si="46"/>
        <v>3013</v>
      </c>
      <c r="D3017" s="7"/>
    </row>
    <row r="3018" spans="1:4" x14ac:dyDescent="0.2">
      <c r="A3018" s="3">
        <v>3014</v>
      </c>
      <c r="C3018" s="5">
        <f t="shared" si="46"/>
        <v>3014</v>
      </c>
      <c r="D3018" s="7"/>
    </row>
    <row r="3019" spans="1:4" x14ac:dyDescent="0.2">
      <c r="A3019" s="3">
        <v>3015</v>
      </c>
      <c r="C3019" s="5">
        <f t="shared" si="46"/>
        <v>3015</v>
      </c>
      <c r="D3019" s="7"/>
    </row>
    <row r="3020" spans="1:4" x14ac:dyDescent="0.2">
      <c r="A3020" s="3">
        <v>3016</v>
      </c>
      <c r="C3020" s="5">
        <f t="shared" si="46"/>
        <v>3016</v>
      </c>
      <c r="D3020" s="7"/>
    </row>
    <row r="3021" spans="1:4" x14ac:dyDescent="0.2">
      <c r="A3021">
        <v>3017</v>
      </c>
      <c r="B3021" s="14">
        <f>'BudgetSum 2-3'!D35</f>
        <v>0</v>
      </c>
      <c r="C3021" s="5">
        <f t="shared" si="46"/>
        <v>3017</v>
      </c>
      <c r="D3021" s="6"/>
    </row>
    <row r="3022" spans="1:4" x14ac:dyDescent="0.2">
      <c r="A3022">
        <v>3018</v>
      </c>
      <c r="B3022" s="14">
        <f>'BudgetSum 2-3'!D36</f>
        <v>0</v>
      </c>
      <c r="C3022" s="5">
        <f t="shared" si="46"/>
        <v>3018</v>
      </c>
      <c r="D3022" s="6"/>
    </row>
    <row r="3023" spans="1:4" x14ac:dyDescent="0.2">
      <c r="A3023">
        <v>3019</v>
      </c>
      <c r="B3023" s="14">
        <f>'BudgetSum 2-3'!D37</f>
        <v>0</v>
      </c>
      <c r="C3023" s="5">
        <f t="shared" si="46"/>
        <v>3019</v>
      </c>
      <c r="D3023" s="6"/>
    </row>
    <row r="3024" spans="1:4" x14ac:dyDescent="0.2">
      <c r="A3024" s="3">
        <v>3020</v>
      </c>
      <c r="C3024" s="5">
        <f t="shared" si="46"/>
        <v>3020</v>
      </c>
      <c r="D3024" s="7"/>
    </row>
    <row r="3025" spans="1:4" x14ac:dyDescent="0.2">
      <c r="A3025">
        <v>3021</v>
      </c>
      <c r="B3025" s="14">
        <f>'BudgetSum 2-3'!E35</f>
        <v>0</v>
      </c>
      <c r="C3025" s="5">
        <f t="shared" si="46"/>
        <v>3021</v>
      </c>
      <c r="D3025" s="6"/>
    </row>
    <row r="3026" spans="1:4" x14ac:dyDescent="0.2">
      <c r="A3026">
        <v>3022</v>
      </c>
      <c r="B3026" s="14">
        <f>'BudgetSum 2-3'!F35</f>
        <v>0</v>
      </c>
      <c r="C3026" s="5">
        <f t="shared" si="46"/>
        <v>3022</v>
      </c>
      <c r="D3026" s="6"/>
    </row>
    <row r="3027" spans="1:4" x14ac:dyDescent="0.2">
      <c r="A3027">
        <v>3023</v>
      </c>
      <c r="B3027" s="14">
        <f>'BudgetSum 2-3'!F36</f>
        <v>0</v>
      </c>
      <c r="C3027" s="5">
        <f t="shared" si="46"/>
        <v>3023</v>
      </c>
      <c r="D3027" s="6"/>
    </row>
    <row r="3028" spans="1:4" x14ac:dyDescent="0.2">
      <c r="A3028">
        <v>3024</v>
      </c>
      <c r="B3028" s="14">
        <f>'BudgetSum 2-3'!F37</f>
        <v>0</v>
      </c>
      <c r="C3028" s="5">
        <f t="shared" si="46"/>
        <v>3024</v>
      </c>
      <c r="D3028" s="6"/>
    </row>
    <row r="3029" spans="1:4" x14ac:dyDescent="0.2">
      <c r="A3029" s="3">
        <v>3025</v>
      </c>
      <c r="C3029" s="5">
        <f t="shared" si="46"/>
        <v>3025</v>
      </c>
      <c r="D3029" s="7"/>
    </row>
    <row r="3030" spans="1:4" x14ac:dyDescent="0.2">
      <c r="A3030" s="3">
        <v>3026</v>
      </c>
      <c r="C3030" s="5">
        <f t="shared" si="46"/>
        <v>3026</v>
      </c>
      <c r="D3030" s="7"/>
    </row>
    <row r="3031" spans="1:4" x14ac:dyDescent="0.2">
      <c r="A3031" s="3">
        <v>3027</v>
      </c>
      <c r="C3031" s="5">
        <f t="shared" si="46"/>
        <v>3027</v>
      </c>
      <c r="D3031" s="7"/>
    </row>
    <row r="3032" spans="1:4" x14ac:dyDescent="0.2">
      <c r="A3032" s="3">
        <v>3028</v>
      </c>
      <c r="C3032" s="5">
        <f t="shared" si="46"/>
        <v>3028</v>
      </c>
      <c r="D3032" s="7"/>
    </row>
    <row r="3033" spans="1:4" x14ac:dyDescent="0.2">
      <c r="A3033" s="3">
        <v>3029</v>
      </c>
      <c r="C3033" s="5">
        <f t="shared" si="46"/>
        <v>3029</v>
      </c>
      <c r="D3033" s="7"/>
    </row>
    <row r="3034" spans="1:4" x14ac:dyDescent="0.2">
      <c r="A3034" s="3">
        <v>3030</v>
      </c>
      <c r="C3034" s="5">
        <f t="shared" si="46"/>
        <v>3030</v>
      </c>
      <c r="D3034" s="7"/>
    </row>
    <row r="3035" spans="1:4" x14ac:dyDescent="0.2">
      <c r="A3035" s="3">
        <v>3031</v>
      </c>
      <c r="C3035" s="5">
        <f t="shared" si="46"/>
        <v>3031</v>
      </c>
      <c r="D3035" s="7"/>
    </row>
    <row r="3036" spans="1:4" x14ac:dyDescent="0.2">
      <c r="A3036" s="3">
        <v>3032</v>
      </c>
      <c r="C3036" s="5">
        <f t="shared" si="46"/>
        <v>3032</v>
      </c>
      <c r="D3036" s="7"/>
    </row>
    <row r="3037" spans="1:4" x14ac:dyDescent="0.2">
      <c r="A3037" s="3">
        <v>3033</v>
      </c>
      <c r="C3037" s="5">
        <f t="shared" si="46"/>
        <v>3033</v>
      </c>
      <c r="D3037" s="7"/>
    </row>
    <row r="3038" spans="1:4" x14ac:dyDescent="0.2">
      <c r="A3038" s="3">
        <v>3034</v>
      </c>
      <c r="C3038" s="5">
        <f t="shared" si="46"/>
        <v>3034</v>
      </c>
      <c r="D3038" s="7"/>
    </row>
    <row r="3039" spans="1:4" x14ac:dyDescent="0.2">
      <c r="A3039" s="3">
        <v>3035</v>
      </c>
      <c r="C3039" s="5">
        <f t="shared" si="46"/>
        <v>3035</v>
      </c>
      <c r="D3039" s="7"/>
    </row>
    <row r="3040" spans="1:4" x14ac:dyDescent="0.2">
      <c r="A3040" s="3">
        <v>3036</v>
      </c>
      <c r="C3040" s="5">
        <f t="shared" si="46"/>
        <v>3036</v>
      </c>
      <c r="D3040" s="7"/>
    </row>
    <row r="3041" spans="1:4" x14ac:dyDescent="0.2">
      <c r="A3041" s="3">
        <v>3037</v>
      </c>
      <c r="C3041" s="5">
        <f t="shared" si="46"/>
        <v>3037</v>
      </c>
      <c r="D3041" s="7"/>
    </row>
    <row r="3042" spans="1:4" x14ac:dyDescent="0.2">
      <c r="A3042" s="3">
        <v>3038</v>
      </c>
      <c r="C3042" s="5">
        <f t="shared" si="46"/>
        <v>3038</v>
      </c>
      <c r="D3042" s="7"/>
    </row>
    <row r="3043" spans="1:4" x14ac:dyDescent="0.2">
      <c r="A3043" s="3">
        <v>3039</v>
      </c>
      <c r="C3043" s="5">
        <f t="shared" si="46"/>
        <v>3039</v>
      </c>
      <c r="D3043" s="7"/>
    </row>
    <row r="3044" spans="1:4" x14ac:dyDescent="0.2">
      <c r="A3044" s="3">
        <v>3040</v>
      </c>
      <c r="C3044" s="5">
        <f t="shared" si="46"/>
        <v>3040</v>
      </c>
      <c r="D3044" s="7"/>
    </row>
    <row r="3045" spans="1:4" x14ac:dyDescent="0.2">
      <c r="A3045" s="3">
        <v>3041</v>
      </c>
      <c r="C3045" s="5">
        <f t="shared" si="46"/>
        <v>3041</v>
      </c>
      <c r="D3045" s="7"/>
    </row>
    <row r="3046" spans="1:4" x14ac:dyDescent="0.2">
      <c r="A3046" s="3">
        <v>3042</v>
      </c>
      <c r="C3046" s="5">
        <f t="shared" si="46"/>
        <v>3042</v>
      </c>
      <c r="D3046" s="7"/>
    </row>
    <row r="3047" spans="1:4" x14ac:dyDescent="0.2">
      <c r="A3047" s="3">
        <v>3043</v>
      </c>
      <c r="C3047" s="5">
        <f t="shared" si="46"/>
        <v>3043</v>
      </c>
      <c r="D3047" s="7"/>
    </row>
    <row r="3048" spans="1:4" x14ac:dyDescent="0.2">
      <c r="A3048" s="3">
        <v>3044</v>
      </c>
      <c r="C3048" s="5">
        <f t="shared" si="46"/>
        <v>3044</v>
      </c>
      <c r="D3048" s="7"/>
    </row>
    <row r="3049" spans="1:4" x14ac:dyDescent="0.2">
      <c r="A3049" s="3">
        <v>3045</v>
      </c>
      <c r="C3049" s="5">
        <f t="shared" si="46"/>
        <v>3045</v>
      </c>
      <c r="D3049" s="7"/>
    </row>
    <row r="3050" spans="1:4" x14ac:dyDescent="0.2">
      <c r="A3050" s="3">
        <v>3046</v>
      </c>
      <c r="C3050" s="5">
        <f t="shared" si="46"/>
        <v>3046</v>
      </c>
      <c r="D3050" s="7"/>
    </row>
    <row r="3051" spans="1:4" x14ac:dyDescent="0.2">
      <c r="A3051" s="3">
        <v>3047</v>
      </c>
      <c r="C3051" s="5">
        <f t="shared" si="46"/>
        <v>3047</v>
      </c>
      <c r="D3051" s="7"/>
    </row>
    <row r="3052" spans="1:4" x14ac:dyDescent="0.2">
      <c r="A3052" s="3">
        <v>3048</v>
      </c>
      <c r="C3052" s="5">
        <f t="shared" si="46"/>
        <v>3048</v>
      </c>
      <c r="D3052" s="7"/>
    </row>
    <row r="3053" spans="1:4" x14ac:dyDescent="0.2">
      <c r="A3053" s="3">
        <v>3049</v>
      </c>
      <c r="C3053" s="5">
        <f t="shared" si="46"/>
        <v>3049</v>
      </c>
      <c r="D3053" s="7"/>
    </row>
    <row r="3054" spans="1:4" x14ac:dyDescent="0.2">
      <c r="A3054" s="3">
        <v>3050</v>
      </c>
      <c r="C3054" s="5">
        <f t="shared" si="46"/>
        <v>3050</v>
      </c>
      <c r="D3054" s="7"/>
    </row>
    <row r="3055" spans="1:4" x14ac:dyDescent="0.2">
      <c r="A3055" s="3">
        <v>3051</v>
      </c>
      <c r="C3055" s="5">
        <f t="shared" si="46"/>
        <v>3051</v>
      </c>
      <c r="D3055" s="7"/>
    </row>
    <row r="3056" spans="1:4" x14ac:dyDescent="0.2">
      <c r="A3056" s="3">
        <v>3052</v>
      </c>
      <c r="C3056" s="5">
        <f t="shared" si="46"/>
        <v>3052</v>
      </c>
      <c r="D3056" s="7"/>
    </row>
    <row r="3057" spans="1:4" x14ac:dyDescent="0.2">
      <c r="A3057" s="3">
        <v>3053</v>
      </c>
      <c r="C3057" s="5">
        <f t="shared" si="46"/>
        <v>3053</v>
      </c>
      <c r="D3057" s="7"/>
    </row>
    <row r="3058" spans="1:4" x14ac:dyDescent="0.2">
      <c r="A3058" s="3">
        <v>3054</v>
      </c>
      <c r="C3058" s="5">
        <f t="shared" si="46"/>
        <v>3054</v>
      </c>
      <c r="D3058" s="7"/>
    </row>
    <row r="3059" spans="1:4" x14ac:dyDescent="0.2">
      <c r="A3059" s="3">
        <v>3055</v>
      </c>
      <c r="C3059" s="5">
        <f t="shared" si="46"/>
        <v>3055</v>
      </c>
      <c r="D3059" s="7"/>
    </row>
    <row r="3060" spans="1:4" x14ac:dyDescent="0.2">
      <c r="A3060" s="3">
        <v>3056</v>
      </c>
      <c r="C3060" s="5">
        <f t="shared" si="46"/>
        <v>3056</v>
      </c>
      <c r="D3060" s="7"/>
    </row>
    <row r="3061" spans="1:4" x14ac:dyDescent="0.2">
      <c r="A3061" s="3">
        <v>3057</v>
      </c>
      <c r="C3061" s="5">
        <f t="shared" si="46"/>
        <v>3057</v>
      </c>
      <c r="D3061" s="7"/>
    </row>
    <row r="3062" spans="1:4" x14ac:dyDescent="0.2">
      <c r="A3062" s="3">
        <v>3058</v>
      </c>
      <c r="C3062" s="5">
        <f t="shared" si="46"/>
        <v>3058</v>
      </c>
      <c r="D3062" s="7"/>
    </row>
    <row r="3063" spans="1:4" x14ac:dyDescent="0.2">
      <c r="A3063" s="3">
        <v>3059</v>
      </c>
      <c r="C3063" s="5">
        <f t="shared" si="46"/>
        <v>3059</v>
      </c>
      <c r="D3063" s="7"/>
    </row>
    <row r="3064" spans="1:4" x14ac:dyDescent="0.2">
      <c r="A3064" s="3">
        <v>3060</v>
      </c>
      <c r="C3064" s="5">
        <f t="shared" si="46"/>
        <v>3060</v>
      </c>
      <c r="D3064" s="7"/>
    </row>
    <row r="3065" spans="1:4" x14ac:dyDescent="0.2">
      <c r="A3065" s="3">
        <v>3061</v>
      </c>
      <c r="C3065" s="5">
        <f t="shared" si="46"/>
        <v>3061</v>
      </c>
      <c r="D3065" s="7"/>
    </row>
    <row r="3066" spans="1:4" x14ac:dyDescent="0.2">
      <c r="A3066" s="3">
        <v>3062</v>
      </c>
      <c r="C3066" s="5">
        <f t="shared" si="46"/>
        <v>3062</v>
      </c>
      <c r="D3066" s="7"/>
    </row>
    <row r="3067" spans="1:4" x14ac:dyDescent="0.2">
      <c r="A3067" s="3">
        <v>3063</v>
      </c>
      <c r="C3067" s="5">
        <f t="shared" si="46"/>
        <v>3063</v>
      </c>
      <c r="D3067" s="7"/>
    </row>
    <row r="3068" spans="1:4" x14ac:dyDescent="0.2">
      <c r="A3068" s="3">
        <v>3064</v>
      </c>
      <c r="C3068" s="5">
        <f t="shared" si="46"/>
        <v>3064</v>
      </c>
      <c r="D3068" s="7"/>
    </row>
    <row r="3069" spans="1:4" x14ac:dyDescent="0.2">
      <c r="A3069" s="3">
        <v>3065</v>
      </c>
      <c r="C3069" s="5">
        <f t="shared" si="46"/>
        <v>3065</v>
      </c>
      <c r="D3069" s="7"/>
    </row>
    <row r="3070" spans="1:4" x14ac:dyDescent="0.2">
      <c r="A3070" s="3">
        <v>3066</v>
      </c>
      <c r="C3070" s="5">
        <f t="shared" si="46"/>
        <v>3066</v>
      </c>
      <c r="D3070" s="7"/>
    </row>
    <row r="3071" spans="1:4" x14ac:dyDescent="0.2">
      <c r="A3071" s="3">
        <v>3067</v>
      </c>
      <c r="C3071" s="5">
        <f t="shared" si="46"/>
        <v>3067</v>
      </c>
      <c r="D3071" s="7"/>
    </row>
    <row r="3072" spans="1:4" x14ac:dyDescent="0.2">
      <c r="A3072" s="3">
        <v>3068</v>
      </c>
      <c r="C3072" s="5">
        <f t="shared" si="46"/>
        <v>3068</v>
      </c>
      <c r="D3072" s="7"/>
    </row>
    <row r="3073" spans="1:4" x14ac:dyDescent="0.2">
      <c r="A3073" s="3">
        <v>3069</v>
      </c>
      <c r="C3073" s="5">
        <f t="shared" si="46"/>
        <v>3069</v>
      </c>
      <c r="D3073" s="7"/>
    </row>
    <row r="3074" spans="1:4" x14ac:dyDescent="0.2">
      <c r="A3074" s="3">
        <v>3070</v>
      </c>
      <c r="C3074" s="5">
        <f t="shared" si="46"/>
        <v>3070</v>
      </c>
      <c r="D3074" s="7"/>
    </row>
    <row r="3075" spans="1:4" x14ac:dyDescent="0.2">
      <c r="A3075" s="3">
        <v>3071</v>
      </c>
      <c r="C3075" s="5">
        <f t="shared" si="46"/>
        <v>3071</v>
      </c>
      <c r="D3075" s="7"/>
    </row>
    <row r="3076" spans="1:4" x14ac:dyDescent="0.2">
      <c r="A3076" s="3">
        <v>3072</v>
      </c>
      <c r="C3076" s="5">
        <f t="shared" si="46"/>
        <v>3072</v>
      </c>
      <c r="D3076" s="7"/>
    </row>
    <row r="3077" spans="1:4" x14ac:dyDescent="0.2">
      <c r="A3077" s="3">
        <v>3073</v>
      </c>
      <c r="C3077" s="5">
        <f t="shared" si="46"/>
        <v>3073</v>
      </c>
      <c r="D3077" s="7"/>
    </row>
    <row r="3078" spans="1:4" x14ac:dyDescent="0.2">
      <c r="A3078" s="3">
        <v>3074</v>
      </c>
      <c r="C3078" s="5">
        <f t="shared" si="46"/>
        <v>3074</v>
      </c>
      <c r="D3078" s="7"/>
    </row>
    <row r="3079" spans="1:4" x14ac:dyDescent="0.2">
      <c r="A3079" s="3">
        <v>3075</v>
      </c>
      <c r="C3079" s="5">
        <f t="shared" ref="C3079:C3142" si="47">A3079-B3079</f>
        <v>3075</v>
      </c>
      <c r="D3079" s="7"/>
    </row>
    <row r="3080" spans="1:4" x14ac:dyDescent="0.2">
      <c r="A3080" s="3">
        <v>3076</v>
      </c>
      <c r="C3080" s="5">
        <f t="shared" si="47"/>
        <v>3076</v>
      </c>
      <c r="D3080" s="7"/>
    </row>
    <row r="3081" spans="1:4" x14ac:dyDescent="0.2">
      <c r="A3081" s="3">
        <v>3077</v>
      </c>
      <c r="C3081" s="5">
        <f t="shared" si="47"/>
        <v>3077</v>
      </c>
      <c r="D3081" s="7"/>
    </row>
    <row r="3082" spans="1:4" x14ac:dyDescent="0.2">
      <c r="A3082" s="3">
        <v>3078</v>
      </c>
      <c r="C3082" s="5">
        <f t="shared" si="47"/>
        <v>3078</v>
      </c>
      <c r="D3082" s="7"/>
    </row>
    <row r="3083" spans="1:4" x14ac:dyDescent="0.2">
      <c r="A3083" s="3">
        <v>3079</v>
      </c>
      <c r="C3083" s="5">
        <f t="shared" si="47"/>
        <v>3079</v>
      </c>
      <c r="D3083" s="7"/>
    </row>
    <row r="3084" spans="1:4" x14ac:dyDescent="0.2">
      <c r="A3084" s="3">
        <v>3080</v>
      </c>
      <c r="C3084" s="5">
        <f t="shared" si="47"/>
        <v>3080</v>
      </c>
      <c r="D3084" s="7"/>
    </row>
    <row r="3085" spans="1:4" x14ac:dyDescent="0.2">
      <c r="A3085" s="3">
        <v>3081</v>
      </c>
      <c r="C3085" s="5">
        <f t="shared" si="47"/>
        <v>3081</v>
      </c>
      <c r="D3085" s="7"/>
    </row>
    <row r="3086" spans="1:4" x14ac:dyDescent="0.2">
      <c r="A3086" s="3">
        <v>3082</v>
      </c>
      <c r="C3086" s="5">
        <f t="shared" si="47"/>
        <v>3082</v>
      </c>
      <c r="D3086" s="7"/>
    </row>
    <row r="3087" spans="1:4" x14ac:dyDescent="0.2">
      <c r="A3087" s="3">
        <v>3083</v>
      </c>
      <c r="C3087" s="5">
        <f t="shared" si="47"/>
        <v>3083</v>
      </c>
      <c r="D3087" s="7"/>
    </row>
    <row r="3088" spans="1:4" x14ac:dyDescent="0.2">
      <c r="A3088" s="3">
        <v>3084</v>
      </c>
      <c r="C3088" s="5">
        <f t="shared" si="47"/>
        <v>3084</v>
      </c>
      <c r="D3088" s="7"/>
    </row>
    <row r="3089" spans="1:4" x14ac:dyDescent="0.2">
      <c r="A3089" s="3">
        <v>3085</v>
      </c>
      <c r="C3089" s="5">
        <f t="shared" si="47"/>
        <v>3085</v>
      </c>
      <c r="D3089" s="7"/>
    </row>
    <row r="3090" spans="1:4" x14ac:dyDescent="0.2">
      <c r="A3090" s="3">
        <v>3086</v>
      </c>
      <c r="C3090" s="5">
        <f t="shared" si="47"/>
        <v>3086</v>
      </c>
      <c r="D3090" s="7"/>
    </row>
    <row r="3091" spans="1:4" x14ac:dyDescent="0.2">
      <c r="A3091" s="3">
        <v>3087</v>
      </c>
      <c r="C3091" s="5">
        <f t="shared" si="47"/>
        <v>3087</v>
      </c>
      <c r="D3091" s="7"/>
    </row>
    <row r="3092" spans="1:4" x14ac:dyDescent="0.2">
      <c r="A3092" s="3">
        <v>3088</v>
      </c>
      <c r="C3092" s="5">
        <f t="shared" si="47"/>
        <v>3088</v>
      </c>
      <c r="D3092" s="7"/>
    </row>
    <row r="3093" spans="1:4" x14ac:dyDescent="0.2">
      <c r="A3093" s="3">
        <v>3089</v>
      </c>
      <c r="C3093" s="5">
        <f t="shared" si="47"/>
        <v>3089</v>
      </c>
      <c r="D3093" s="7"/>
    </row>
    <row r="3094" spans="1:4" x14ac:dyDescent="0.2">
      <c r="A3094" s="3">
        <v>3090</v>
      </c>
      <c r="C3094" s="5">
        <f t="shared" si="47"/>
        <v>3090</v>
      </c>
      <c r="D3094" s="7"/>
    </row>
    <row r="3095" spans="1:4" x14ac:dyDescent="0.2">
      <c r="A3095" s="3">
        <v>3091</v>
      </c>
      <c r="C3095" s="5">
        <f t="shared" si="47"/>
        <v>3091</v>
      </c>
      <c r="D3095" s="7"/>
    </row>
    <row r="3096" spans="1:4" x14ac:dyDescent="0.2">
      <c r="A3096" s="3">
        <v>3092</v>
      </c>
      <c r="C3096" s="5">
        <f t="shared" si="47"/>
        <v>3092</v>
      </c>
      <c r="D3096" s="7"/>
    </row>
    <row r="3097" spans="1:4" x14ac:dyDescent="0.2">
      <c r="A3097" s="3">
        <v>3093</v>
      </c>
      <c r="C3097" s="5">
        <f t="shared" si="47"/>
        <v>3093</v>
      </c>
      <c r="D3097" s="7"/>
    </row>
    <row r="3098" spans="1:4" x14ac:dyDescent="0.2">
      <c r="A3098" s="3">
        <v>3094</v>
      </c>
      <c r="C3098" s="5">
        <f t="shared" si="47"/>
        <v>3094</v>
      </c>
      <c r="D3098" s="7"/>
    </row>
    <row r="3099" spans="1:4" x14ac:dyDescent="0.2">
      <c r="A3099" s="3">
        <v>3095</v>
      </c>
      <c r="C3099" s="5">
        <f t="shared" si="47"/>
        <v>3095</v>
      </c>
      <c r="D3099" s="7"/>
    </row>
    <row r="3100" spans="1:4" x14ac:dyDescent="0.2">
      <c r="A3100" s="3">
        <v>3096</v>
      </c>
      <c r="C3100" s="5">
        <f t="shared" si="47"/>
        <v>3096</v>
      </c>
      <c r="D3100" s="7"/>
    </row>
    <row r="3101" spans="1:4" x14ac:dyDescent="0.2">
      <c r="A3101" s="3">
        <v>3097</v>
      </c>
      <c r="C3101" s="5">
        <f t="shared" si="47"/>
        <v>3097</v>
      </c>
      <c r="D3101" s="7"/>
    </row>
    <row r="3102" spans="1:4" x14ac:dyDescent="0.2">
      <c r="A3102" s="3">
        <v>3098</v>
      </c>
      <c r="C3102" s="5">
        <f t="shared" si="47"/>
        <v>3098</v>
      </c>
      <c r="D3102" s="7"/>
    </row>
    <row r="3103" spans="1:4" x14ac:dyDescent="0.2">
      <c r="A3103" s="3">
        <v>3099</v>
      </c>
      <c r="C3103" s="5">
        <f t="shared" si="47"/>
        <v>3099</v>
      </c>
      <c r="D3103" s="7"/>
    </row>
    <row r="3104" spans="1:4" x14ac:dyDescent="0.2">
      <c r="A3104">
        <v>3100</v>
      </c>
      <c r="B3104" s="14">
        <f>'BudgetSum 2-3'!D31</f>
        <v>0</v>
      </c>
      <c r="C3104" s="5">
        <f t="shared" si="47"/>
        <v>3100</v>
      </c>
      <c r="D3104" s="6"/>
    </row>
    <row r="3105" spans="1:4" x14ac:dyDescent="0.2">
      <c r="A3105" s="3">
        <v>3101</v>
      </c>
      <c r="C3105" s="5">
        <f t="shared" si="47"/>
        <v>3101</v>
      </c>
      <c r="D3105" s="6" t="s">
        <v>346</v>
      </c>
    </row>
    <row r="3106" spans="1:4" x14ac:dyDescent="0.2">
      <c r="A3106" s="3">
        <v>3102</v>
      </c>
      <c r="C3106" s="5">
        <f t="shared" si="47"/>
        <v>3102</v>
      </c>
      <c r="D3106" s="7"/>
    </row>
    <row r="3107" spans="1:4" x14ac:dyDescent="0.2">
      <c r="A3107" s="3">
        <v>3103</v>
      </c>
      <c r="C3107" s="5">
        <f t="shared" si="47"/>
        <v>3103</v>
      </c>
      <c r="D3107" s="7"/>
    </row>
    <row r="3108" spans="1:4" x14ac:dyDescent="0.2">
      <c r="A3108" s="3">
        <v>3104</v>
      </c>
      <c r="C3108" s="5">
        <f t="shared" si="47"/>
        <v>3104</v>
      </c>
      <c r="D3108" s="7"/>
    </row>
    <row r="3109" spans="1:4" x14ac:dyDescent="0.2">
      <c r="A3109" s="3">
        <v>3105</v>
      </c>
      <c r="C3109" s="5">
        <f t="shared" si="47"/>
        <v>3105</v>
      </c>
      <c r="D3109" s="7"/>
    </row>
    <row r="3110" spans="1:4" x14ac:dyDescent="0.2">
      <c r="A3110" s="3">
        <v>3106</v>
      </c>
      <c r="C3110" s="5">
        <f t="shared" si="47"/>
        <v>3106</v>
      </c>
      <c r="D3110" s="7"/>
    </row>
    <row r="3111" spans="1:4" x14ac:dyDescent="0.2">
      <c r="A3111" s="3">
        <v>3107</v>
      </c>
      <c r="C3111" s="5">
        <f t="shared" si="47"/>
        <v>3107</v>
      </c>
      <c r="D3111" s="6" t="s">
        <v>346</v>
      </c>
    </row>
    <row r="3112" spans="1:4" x14ac:dyDescent="0.2">
      <c r="A3112" s="3">
        <v>3108</v>
      </c>
      <c r="C3112" s="5">
        <f t="shared" si="47"/>
        <v>3108</v>
      </c>
      <c r="D3112" s="7"/>
    </row>
    <row r="3113" spans="1:4" x14ac:dyDescent="0.2">
      <c r="A3113">
        <v>3109</v>
      </c>
      <c r="B3113" s="14">
        <f>'BudgetSum 2-3'!H54</f>
        <v>0</v>
      </c>
      <c r="C3113" s="5">
        <f t="shared" si="47"/>
        <v>3109</v>
      </c>
      <c r="D3113" s="6"/>
    </row>
    <row r="3114" spans="1:4" x14ac:dyDescent="0.2">
      <c r="A3114" s="3">
        <v>3110</v>
      </c>
      <c r="C3114" s="5">
        <f t="shared" si="47"/>
        <v>3110</v>
      </c>
      <c r="D3114" s="7"/>
    </row>
    <row r="3115" spans="1:4" x14ac:dyDescent="0.2">
      <c r="A3115" s="3">
        <v>3111</v>
      </c>
      <c r="C3115" s="5">
        <f t="shared" si="47"/>
        <v>3111</v>
      </c>
      <c r="D3115" s="7"/>
    </row>
    <row r="3116" spans="1:4" x14ac:dyDescent="0.2">
      <c r="A3116" s="3">
        <v>3112</v>
      </c>
      <c r="C3116" s="5">
        <f t="shared" si="47"/>
        <v>3112</v>
      </c>
      <c r="D3116" s="7"/>
    </row>
    <row r="3117" spans="1:4" x14ac:dyDescent="0.2">
      <c r="A3117" s="3">
        <v>3113</v>
      </c>
      <c r="C3117" s="5">
        <f t="shared" si="47"/>
        <v>3113</v>
      </c>
      <c r="D3117" s="7"/>
    </row>
    <row r="3118" spans="1:4" x14ac:dyDescent="0.2">
      <c r="A3118" s="3">
        <v>3114</v>
      </c>
      <c r="C3118" s="5">
        <f t="shared" si="47"/>
        <v>3114</v>
      </c>
      <c r="D3118" s="7"/>
    </row>
    <row r="3119" spans="1:4" x14ac:dyDescent="0.2">
      <c r="A3119" s="3">
        <v>3115</v>
      </c>
      <c r="C3119" s="5">
        <f t="shared" si="47"/>
        <v>3115</v>
      </c>
      <c r="D3119" s="7"/>
    </row>
    <row r="3120" spans="1:4" x14ac:dyDescent="0.2">
      <c r="A3120" s="3">
        <v>3116</v>
      </c>
      <c r="C3120" s="5">
        <f t="shared" si="47"/>
        <v>3116</v>
      </c>
      <c r="D3120" s="7"/>
    </row>
    <row r="3121" spans="1:4" x14ac:dyDescent="0.2">
      <c r="A3121" s="3">
        <v>3117</v>
      </c>
      <c r="C3121" s="5">
        <f t="shared" si="47"/>
        <v>3117</v>
      </c>
      <c r="D3121" s="7"/>
    </row>
    <row r="3122" spans="1:4" x14ac:dyDescent="0.2">
      <c r="A3122" s="3">
        <v>3118</v>
      </c>
      <c r="C3122" s="5">
        <f t="shared" si="47"/>
        <v>3118</v>
      </c>
      <c r="D3122" s="7"/>
    </row>
    <row r="3123" spans="1:4" x14ac:dyDescent="0.2">
      <c r="A3123" s="3">
        <v>3119</v>
      </c>
      <c r="C3123" s="5">
        <f t="shared" si="47"/>
        <v>3119</v>
      </c>
      <c r="D3123" s="7"/>
    </row>
    <row r="3124" spans="1:4" x14ac:dyDescent="0.2">
      <c r="A3124" s="3">
        <v>3120</v>
      </c>
      <c r="C3124" s="5">
        <f t="shared" si="47"/>
        <v>3120</v>
      </c>
      <c r="D3124" s="7"/>
    </row>
    <row r="3125" spans="1:4" x14ac:dyDescent="0.2">
      <c r="A3125" s="3">
        <v>3121</v>
      </c>
      <c r="C3125" s="5">
        <f t="shared" si="47"/>
        <v>3121</v>
      </c>
      <c r="D3125" s="7"/>
    </row>
    <row r="3126" spans="1:4" x14ac:dyDescent="0.2">
      <c r="A3126" s="3">
        <v>3122</v>
      </c>
      <c r="C3126" s="5">
        <f t="shared" si="47"/>
        <v>3122</v>
      </c>
      <c r="D3126" s="7"/>
    </row>
    <row r="3127" spans="1:4" x14ac:dyDescent="0.2">
      <c r="A3127" s="3">
        <v>3123</v>
      </c>
      <c r="C3127" s="5">
        <f t="shared" si="47"/>
        <v>3123</v>
      </c>
      <c r="D3127" s="7"/>
    </row>
    <row r="3128" spans="1:4" x14ac:dyDescent="0.2">
      <c r="A3128" s="3">
        <v>3124</v>
      </c>
      <c r="C3128" s="5">
        <f t="shared" si="47"/>
        <v>3124</v>
      </c>
      <c r="D3128" s="7"/>
    </row>
    <row r="3129" spans="1:4" x14ac:dyDescent="0.2">
      <c r="A3129" s="3">
        <v>3125</v>
      </c>
      <c r="C3129" s="5">
        <f t="shared" si="47"/>
        <v>3125</v>
      </c>
      <c r="D3129" s="7"/>
    </row>
    <row r="3130" spans="1:4" x14ac:dyDescent="0.2">
      <c r="A3130" s="3">
        <v>3126</v>
      </c>
      <c r="C3130" s="5">
        <f t="shared" si="47"/>
        <v>3126</v>
      </c>
      <c r="D3130" s="7"/>
    </row>
    <row r="3131" spans="1:4" x14ac:dyDescent="0.2">
      <c r="A3131" s="3">
        <v>3127</v>
      </c>
      <c r="C3131" s="5">
        <f t="shared" si="47"/>
        <v>3127</v>
      </c>
      <c r="D3131" s="7"/>
    </row>
    <row r="3132" spans="1:4" x14ac:dyDescent="0.2">
      <c r="A3132" s="3">
        <v>3128</v>
      </c>
      <c r="C3132" s="5">
        <f t="shared" si="47"/>
        <v>3128</v>
      </c>
      <c r="D3132" s="7"/>
    </row>
    <row r="3133" spans="1:4" x14ac:dyDescent="0.2">
      <c r="A3133" s="3">
        <v>3129</v>
      </c>
      <c r="C3133" s="5">
        <f t="shared" si="47"/>
        <v>3129</v>
      </c>
      <c r="D3133" s="7"/>
    </row>
    <row r="3134" spans="1:4" x14ac:dyDescent="0.2">
      <c r="A3134" s="3">
        <v>3130</v>
      </c>
      <c r="C3134" s="5">
        <f t="shared" si="47"/>
        <v>3130</v>
      </c>
      <c r="D3134" s="7"/>
    </row>
    <row r="3135" spans="1:4" x14ac:dyDescent="0.2">
      <c r="A3135" s="3">
        <v>3131</v>
      </c>
      <c r="C3135" s="5">
        <f t="shared" si="47"/>
        <v>3131</v>
      </c>
      <c r="D3135" s="7"/>
    </row>
    <row r="3136" spans="1:4" x14ac:dyDescent="0.2">
      <c r="A3136" s="3">
        <v>3132</v>
      </c>
      <c r="C3136" s="5">
        <f t="shared" si="47"/>
        <v>3132</v>
      </c>
      <c r="D3136" s="7"/>
    </row>
    <row r="3137" spans="1:4" x14ac:dyDescent="0.2">
      <c r="A3137" s="3">
        <v>3133</v>
      </c>
      <c r="C3137" s="5">
        <f t="shared" si="47"/>
        <v>3133</v>
      </c>
      <c r="D3137" s="7"/>
    </row>
    <row r="3138" spans="1:4" x14ac:dyDescent="0.2">
      <c r="A3138" s="3">
        <v>3134</v>
      </c>
      <c r="C3138" s="5">
        <f t="shared" si="47"/>
        <v>3134</v>
      </c>
      <c r="D3138" s="7"/>
    </row>
    <row r="3139" spans="1:4" x14ac:dyDescent="0.2">
      <c r="A3139" s="3">
        <v>3135</v>
      </c>
      <c r="C3139" s="5">
        <f t="shared" si="47"/>
        <v>3135</v>
      </c>
      <c r="D3139" s="7"/>
    </row>
    <row r="3140" spans="1:4" x14ac:dyDescent="0.2">
      <c r="A3140" s="3">
        <v>3136</v>
      </c>
      <c r="C3140" s="5">
        <f t="shared" si="47"/>
        <v>3136</v>
      </c>
      <c r="D3140" s="7"/>
    </row>
    <row r="3141" spans="1:4" x14ac:dyDescent="0.2">
      <c r="A3141" s="3">
        <v>3137</v>
      </c>
      <c r="C3141" s="5">
        <f t="shared" si="47"/>
        <v>3137</v>
      </c>
      <c r="D3141" s="7"/>
    </row>
    <row r="3142" spans="1:4" x14ac:dyDescent="0.2">
      <c r="A3142" s="3">
        <v>3138</v>
      </c>
      <c r="C3142" s="5">
        <f t="shared" si="47"/>
        <v>3138</v>
      </c>
      <c r="D3142" s="7"/>
    </row>
    <row r="3143" spans="1:4" x14ac:dyDescent="0.2">
      <c r="A3143" s="3">
        <v>3139</v>
      </c>
      <c r="C3143" s="5">
        <f t="shared" ref="C3143:C3206" si="48">A3143-B3143</f>
        <v>3139</v>
      </c>
      <c r="D3143" s="7"/>
    </row>
    <row r="3144" spans="1:4" x14ac:dyDescent="0.2">
      <c r="A3144" s="3">
        <v>3140</v>
      </c>
      <c r="C3144" s="5">
        <f t="shared" si="48"/>
        <v>3140</v>
      </c>
      <c r="D3144" s="7"/>
    </row>
    <row r="3145" spans="1:4" x14ac:dyDescent="0.2">
      <c r="A3145" s="3">
        <v>3141</v>
      </c>
      <c r="C3145" s="5">
        <f t="shared" si="48"/>
        <v>3141</v>
      </c>
      <c r="D3145" s="7"/>
    </row>
    <row r="3146" spans="1:4" x14ac:dyDescent="0.2">
      <c r="A3146" s="3">
        <v>3142</v>
      </c>
      <c r="C3146" s="5">
        <f t="shared" si="48"/>
        <v>3142</v>
      </c>
      <c r="D3146" s="7"/>
    </row>
    <row r="3147" spans="1:4" x14ac:dyDescent="0.2">
      <c r="A3147" s="3">
        <v>3143</v>
      </c>
      <c r="C3147" s="5">
        <f t="shared" si="48"/>
        <v>3143</v>
      </c>
      <c r="D3147" s="7"/>
    </row>
    <row r="3148" spans="1:4" x14ac:dyDescent="0.2">
      <c r="A3148" s="3">
        <v>3144</v>
      </c>
      <c r="C3148" s="5">
        <f t="shared" si="48"/>
        <v>3144</v>
      </c>
      <c r="D3148" s="7"/>
    </row>
    <row r="3149" spans="1:4" x14ac:dyDescent="0.2">
      <c r="A3149" s="3">
        <v>3145</v>
      </c>
      <c r="C3149" s="5">
        <f t="shared" si="48"/>
        <v>3145</v>
      </c>
      <c r="D3149" s="7"/>
    </row>
    <row r="3150" spans="1:4" x14ac:dyDescent="0.2">
      <c r="A3150" s="3">
        <v>3146</v>
      </c>
      <c r="C3150" s="5">
        <f t="shared" si="48"/>
        <v>3146</v>
      </c>
      <c r="D3150" s="7"/>
    </row>
    <row r="3151" spans="1:4" x14ac:dyDescent="0.2">
      <c r="A3151" s="3">
        <v>3147</v>
      </c>
      <c r="C3151" s="5">
        <f t="shared" si="48"/>
        <v>3147</v>
      </c>
      <c r="D3151" s="7"/>
    </row>
    <row r="3152" spans="1:4" x14ac:dyDescent="0.2">
      <c r="A3152" s="3">
        <v>3148</v>
      </c>
      <c r="C3152" s="5">
        <f t="shared" si="48"/>
        <v>3148</v>
      </c>
      <c r="D3152" s="7"/>
    </row>
    <row r="3153" spans="1:4" x14ac:dyDescent="0.2">
      <c r="A3153" s="3">
        <v>3149</v>
      </c>
      <c r="C3153" s="5">
        <f t="shared" si="48"/>
        <v>3149</v>
      </c>
      <c r="D3153" s="7"/>
    </row>
    <row r="3154" spans="1:4" x14ac:dyDescent="0.2">
      <c r="A3154" s="3">
        <v>3150</v>
      </c>
      <c r="C3154" s="5">
        <f t="shared" si="48"/>
        <v>3150</v>
      </c>
      <c r="D3154" s="7"/>
    </row>
    <row r="3155" spans="1:4" x14ac:dyDescent="0.2">
      <c r="A3155" s="3">
        <v>3151</v>
      </c>
      <c r="C3155" s="5">
        <f t="shared" si="48"/>
        <v>3151</v>
      </c>
      <c r="D3155" s="7"/>
    </row>
    <row r="3156" spans="1:4" x14ac:dyDescent="0.2">
      <c r="A3156" s="3">
        <v>3152</v>
      </c>
      <c r="C3156" s="5">
        <f t="shared" si="48"/>
        <v>3152</v>
      </c>
      <c r="D3156" s="7"/>
    </row>
    <row r="3157" spans="1:4" x14ac:dyDescent="0.2">
      <c r="A3157" s="3">
        <v>3153</v>
      </c>
      <c r="C3157" s="5">
        <f t="shared" si="48"/>
        <v>3153</v>
      </c>
      <c r="D3157" s="7"/>
    </row>
    <row r="3158" spans="1:4" x14ac:dyDescent="0.2">
      <c r="A3158" s="3">
        <v>3154</v>
      </c>
      <c r="C3158" s="5">
        <f t="shared" si="48"/>
        <v>3154</v>
      </c>
      <c r="D3158" s="7"/>
    </row>
    <row r="3159" spans="1:4" x14ac:dyDescent="0.2">
      <c r="A3159" s="3">
        <v>3155</v>
      </c>
      <c r="C3159" s="5">
        <f t="shared" si="48"/>
        <v>3155</v>
      </c>
      <c r="D3159" s="7"/>
    </row>
    <row r="3160" spans="1:4" x14ac:dyDescent="0.2">
      <c r="A3160" s="3">
        <v>3156</v>
      </c>
      <c r="C3160" s="5">
        <f t="shared" si="48"/>
        <v>3156</v>
      </c>
      <c r="D3160" s="7"/>
    </row>
    <row r="3161" spans="1:4" x14ac:dyDescent="0.2">
      <c r="A3161" s="3">
        <v>3157</v>
      </c>
      <c r="C3161" s="5">
        <f t="shared" si="48"/>
        <v>3157</v>
      </c>
      <c r="D3161" s="7"/>
    </row>
    <row r="3162" spans="1:4" x14ac:dyDescent="0.2">
      <c r="A3162" s="3">
        <v>3158</v>
      </c>
      <c r="C3162" s="5">
        <f t="shared" si="48"/>
        <v>3158</v>
      </c>
      <c r="D3162" s="7"/>
    </row>
    <row r="3163" spans="1:4" x14ac:dyDescent="0.2">
      <c r="A3163" s="3">
        <v>3159</v>
      </c>
      <c r="C3163" s="5">
        <f t="shared" si="48"/>
        <v>3159</v>
      </c>
      <c r="D3163" s="7"/>
    </row>
    <row r="3164" spans="1:4" x14ac:dyDescent="0.2">
      <c r="A3164" s="3">
        <v>3160</v>
      </c>
      <c r="C3164" s="5">
        <f t="shared" si="48"/>
        <v>3160</v>
      </c>
      <c r="D3164" s="7"/>
    </row>
    <row r="3165" spans="1:4" x14ac:dyDescent="0.2">
      <c r="A3165" s="3">
        <v>3161</v>
      </c>
      <c r="C3165" s="5">
        <f t="shared" si="48"/>
        <v>3161</v>
      </c>
      <c r="D3165" s="7"/>
    </row>
    <row r="3166" spans="1:4" x14ac:dyDescent="0.2">
      <c r="A3166" s="3">
        <v>3162</v>
      </c>
      <c r="C3166" s="5">
        <f t="shared" si="48"/>
        <v>3162</v>
      </c>
      <c r="D3166" s="7"/>
    </row>
    <row r="3167" spans="1:4" x14ac:dyDescent="0.2">
      <c r="A3167" s="3">
        <v>3163</v>
      </c>
      <c r="C3167" s="5">
        <f t="shared" si="48"/>
        <v>3163</v>
      </c>
      <c r="D3167" s="7"/>
    </row>
    <row r="3168" spans="1:4" x14ac:dyDescent="0.2">
      <c r="A3168">
        <v>3164</v>
      </c>
      <c r="B3168" s="14">
        <f>'BudgetSum 2-3'!I5</f>
        <v>0</v>
      </c>
      <c r="C3168" s="5">
        <f t="shared" si="48"/>
        <v>3164</v>
      </c>
      <c r="D3168" s="6"/>
    </row>
    <row r="3169" spans="1:4" x14ac:dyDescent="0.2">
      <c r="A3169">
        <v>3165</v>
      </c>
      <c r="B3169" s="14">
        <f>'BudgetSum 2-3'!I9</f>
        <v>0</v>
      </c>
      <c r="C3169" s="5">
        <f t="shared" si="48"/>
        <v>3165</v>
      </c>
      <c r="D3169" s="6"/>
    </row>
    <row r="3170" spans="1:4" x14ac:dyDescent="0.2">
      <c r="A3170">
        <v>3166</v>
      </c>
      <c r="B3170" s="14">
        <f>'BudgetSum 2-3'!I22</f>
        <v>0</v>
      </c>
      <c r="C3170" s="5">
        <f t="shared" si="48"/>
        <v>3166</v>
      </c>
      <c r="D3170" s="6"/>
    </row>
    <row r="3171" spans="1:4" x14ac:dyDescent="0.2">
      <c r="A3171">
        <v>3167</v>
      </c>
      <c r="B3171" s="14">
        <f>'BudgetSum 2-3'!C45</f>
        <v>0</v>
      </c>
      <c r="C3171" s="5">
        <f t="shared" si="48"/>
        <v>3167</v>
      </c>
      <c r="D3171" s="6"/>
    </row>
    <row r="3172" spans="1:4" x14ac:dyDescent="0.2">
      <c r="A3172">
        <v>3168</v>
      </c>
      <c r="B3172" s="14">
        <f>'BudgetSum 2-3'!C46</f>
        <v>0</v>
      </c>
      <c r="C3172" s="5">
        <f t="shared" si="48"/>
        <v>3168</v>
      </c>
      <c r="D3172" s="6"/>
    </row>
    <row r="3173" spans="1:4" x14ac:dyDescent="0.2">
      <c r="A3173">
        <v>3169</v>
      </c>
      <c r="B3173" s="14">
        <f>'BudgetSum 2-3'!C78</f>
        <v>0</v>
      </c>
      <c r="C3173" s="5">
        <f t="shared" si="48"/>
        <v>3169</v>
      </c>
      <c r="D3173" s="6"/>
    </row>
    <row r="3174" spans="1:4" x14ac:dyDescent="0.2">
      <c r="A3174">
        <v>3170</v>
      </c>
      <c r="B3174" s="14">
        <f>'BudgetSum 2-3'!C79</f>
        <v>225000</v>
      </c>
      <c r="C3174" s="5">
        <f t="shared" si="48"/>
        <v>-221830</v>
      </c>
      <c r="D3174" s="6"/>
    </row>
    <row r="3175" spans="1:4" x14ac:dyDescent="0.2">
      <c r="A3175">
        <v>3171</v>
      </c>
      <c r="B3175" s="14">
        <f>'BudgetSum 2-3'!C80</f>
        <v>-225000</v>
      </c>
      <c r="C3175" s="5">
        <f t="shared" si="48"/>
        <v>228171</v>
      </c>
      <c r="D3175" s="6"/>
    </row>
    <row r="3176" spans="1:4" x14ac:dyDescent="0.2">
      <c r="A3176" s="3">
        <v>3172</v>
      </c>
      <c r="C3176" s="5">
        <f t="shared" si="48"/>
        <v>3172</v>
      </c>
      <c r="D3176" s="6"/>
    </row>
    <row r="3177" spans="1:4" x14ac:dyDescent="0.2">
      <c r="A3177">
        <v>3173</v>
      </c>
      <c r="B3177" s="14">
        <f>'BudgetSum 2-3'!D45</f>
        <v>0</v>
      </c>
      <c r="C3177" s="5">
        <f t="shared" si="48"/>
        <v>3173</v>
      </c>
      <c r="D3177" s="6"/>
    </row>
    <row r="3178" spans="1:4" x14ac:dyDescent="0.2">
      <c r="A3178">
        <v>3174</v>
      </c>
      <c r="B3178" s="14">
        <f>'BudgetSum 2-3'!D46</f>
        <v>0</v>
      </c>
      <c r="C3178" s="5">
        <f t="shared" si="48"/>
        <v>3174</v>
      </c>
      <c r="D3178" s="6"/>
    </row>
    <row r="3179" spans="1:4" x14ac:dyDescent="0.2">
      <c r="A3179">
        <v>3175</v>
      </c>
      <c r="B3179" s="14">
        <f>'BudgetSum 2-3'!D78</f>
        <v>0</v>
      </c>
      <c r="C3179" s="5">
        <f t="shared" si="48"/>
        <v>3175</v>
      </c>
      <c r="D3179" s="6"/>
    </row>
    <row r="3180" spans="1:4" x14ac:dyDescent="0.2">
      <c r="A3180">
        <v>3176</v>
      </c>
      <c r="B3180" s="14">
        <f>'BudgetSum 2-3'!D79</f>
        <v>0</v>
      </c>
      <c r="C3180" s="5">
        <f t="shared" si="48"/>
        <v>3176</v>
      </c>
      <c r="D3180" s="6"/>
    </row>
    <row r="3181" spans="1:4" x14ac:dyDescent="0.2">
      <c r="A3181">
        <v>3177</v>
      </c>
      <c r="B3181" s="14">
        <f>'BudgetSum 2-3'!D80</f>
        <v>0</v>
      </c>
      <c r="C3181" s="5">
        <f t="shared" si="48"/>
        <v>3177</v>
      </c>
      <c r="D3181" s="6"/>
    </row>
    <row r="3182" spans="1:4" x14ac:dyDescent="0.2">
      <c r="A3182" s="3">
        <v>3178</v>
      </c>
      <c r="C3182" s="5">
        <f t="shared" si="48"/>
        <v>3178</v>
      </c>
      <c r="D3182" s="6"/>
    </row>
    <row r="3183" spans="1:4" x14ac:dyDescent="0.2">
      <c r="A3183" s="3">
        <v>3179</v>
      </c>
      <c r="C3183" s="5">
        <f t="shared" si="48"/>
        <v>3179</v>
      </c>
      <c r="D3183" s="7"/>
    </row>
    <row r="3184" spans="1:4" x14ac:dyDescent="0.2">
      <c r="A3184" s="3">
        <v>3180</v>
      </c>
      <c r="C3184" s="5">
        <f t="shared" si="48"/>
        <v>3180</v>
      </c>
      <c r="D3184" s="7"/>
    </row>
    <row r="3185" spans="1:4" x14ac:dyDescent="0.2">
      <c r="A3185" s="3">
        <v>3181</v>
      </c>
      <c r="C3185" s="5">
        <f t="shared" si="48"/>
        <v>3181</v>
      </c>
      <c r="D3185" s="7"/>
    </row>
    <row r="3186" spans="1:4" x14ac:dyDescent="0.2">
      <c r="A3186" s="3">
        <v>3182</v>
      </c>
      <c r="C3186" s="5">
        <f t="shared" si="48"/>
        <v>3182</v>
      </c>
      <c r="D3186" s="7"/>
    </row>
    <row r="3187" spans="1:4" x14ac:dyDescent="0.2">
      <c r="A3187" s="3">
        <v>3183</v>
      </c>
      <c r="C3187" s="5">
        <f t="shared" si="48"/>
        <v>3183</v>
      </c>
      <c r="D3187" s="7"/>
    </row>
    <row r="3188" spans="1:4" x14ac:dyDescent="0.2">
      <c r="A3188" s="3">
        <v>3184</v>
      </c>
      <c r="C3188" s="5">
        <f t="shared" si="48"/>
        <v>3184</v>
      </c>
      <c r="D3188" s="7"/>
    </row>
    <row r="3189" spans="1:4" x14ac:dyDescent="0.2">
      <c r="A3189" s="3">
        <v>3185</v>
      </c>
      <c r="C3189" s="5">
        <f t="shared" si="48"/>
        <v>3185</v>
      </c>
      <c r="D3189" s="7"/>
    </row>
    <row r="3190" spans="1:4" x14ac:dyDescent="0.2">
      <c r="A3190" s="3">
        <v>3186</v>
      </c>
      <c r="C3190" s="5">
        <f t="shared" si="48"/>
        <v>3186</v>
      </c>
      <c r="D3190" s="7"/>
    </row>
    <row r="3191" spans="1:4" x14ac:dyDescent="0.2">
      <c r="A3191" s="3">
        <v>3187</v>
      </c>
      <c r="C3191" s="5">
        <f t="shared" si="48"/>
        <v>3187</v>
      </c>
      <c r="D3191" s="7"/>
    </row>
    <row r="3192" spans="1:4" x14ac:dyDescent="0.2">
      <c r="A3192" s="3">
        <v>3188</v>
      </c>
      <c r="C3192" s="5">
        <f t="shared" si="48"/>
        <v>3188</v>
      </c>
      <c r="D3192" s="7"/>
    </row>
    <row r="3193" spans="1:4" x14ac:dyDescent="0.2">
      <c r="A3193" s="3">
        <v>3189</v>
      </c>
      <c r="C3193" s="5">
        <f t="shared" si="48"/>
        <v>3189</v>
      </c>
      <c r="D3193" s="7"/>
    </row>
    <row r="3194" spans="1:4" x14ac:dyDescent="0.2">
      <c r="A3194">
        <v>3190</v>
      </c>
      <c r="B3194" s="14">
        <f>'BudgetSum 2-3'!F45</f>
        <v>0</v>
      </c>
      <c r="C3194" s="5">
        <f t="shared" si="48"/>
        <v>3190</v>
      </c>
      <c r="D3194" s="6"/>
    </row>
    <row r="3195" spans="1:4" x14ac:dyDescent="0.2">
      <c r="A3195">
        <v>3191</v>
      </c>
      <c r="B3195" s="14">
        <f>'BudgetSum 2-3'!F46</f>
        <v>0</v>
      </c>
      <c r="C3195" s="5">
        <f t="shared" si="48"/>
        <v>3191</v>
      </c>
      <c r="D3195" s="6"/>
    </row>
    <row r="3196" spans="1:4" x14ac:dyDescent="0.2">
      <c r="A3196">
        <v>3192</v>
      </c>
      <c r="B3196" s="14">
        <f>'BudgetSum 2-3'!F78</f>
        <v>0</v>
      </c>
      <c r="C3196" s="5">
        <f t="shared" si="48"/>
        <v>3192</v>
      </c>
      <c r="D3196" s="6"/>
    </row>
    <row r="3197" spans="1:4" x14ac:dyDescent="0.2">
      <c r="A3197">
        <v>3193</v>
      </c>
      <c r="B3197" s="14">
        <f>'BudgetSum 2-3'!F79</f>
        <v>0</v>
      </c>
      <c r="C3197" s="5">
        <f t="shared" si="48"/>
        <v>3193</v>
      </c>
      <c r="D3197" s="6"/>
    </row>
    <row r="3198" spans="1:4" x14ac:dyDescent="0.2">
      <c r="A3198">
        <v>3194</v>
      </c>
      <c r="B3198" s="14">
        <f>'BudgetSum 2-3'!F80</f>
        <v>0</v>
      </c>
      <c r="C3198" s="5">
        <f t="shared" si="48"/>
        <v>3194</v>
      </c>
      <c r="D3198" s="6"/>
    </row>
    <row r="3199" spans="1:4" x14ac:dyDescent="0.2">
      <c r="A3199" s="3">
        <v>3195</v>
      </c>
      <c r="C3199" s="5">
        <f t="shared" si="48"/>
        <v>3195</v>
      </c>
      <c r="D3199" s="6"/>
    </row>
    <row r="3200" spans="1:4" x14ac:dyDescent="0.2">
      <c r="A3200">
        <v>3196</v>
      </c>
      <c r="B3200" s="14">
        <f>'BudgetSum 2-3'!G45</f>
        <v>0</v>
      </c>
      <c r="C3200" s="5">
        <f t="shared" si="48"/>
        <v>3196</v>
      </c>
      <c r="D3200" s="6"/>
    </row>
    <row r="3201" spans="1:4" x14ac:dyDescent="0.2">
      <c r="A3201">
        <v>3197</v>
      </c>
      <c r="B3201" s="14">
        <f>'BudgetSum 2-3'!G46</f>
        <v>0</v>
      </c>
      <c r="C3201" s="5">
        <f t="shared" si="48"/>
        <v>3197</v>
      </c>
      <c r="D3201" s="6"/>
    </row>
    <row r="3202" spans="1:4" x14ac:dyDescent="0.2">
      <c r="A3202">
        <v>3198</v>
      </c>
      <c r="B3202" s="14">
        <f>'BudgetSum 2-3'!G53</f>
        <v>0</v>
      </c>
      <c r="C3202" s="5">
        <f t="shared" si="48"/>
        <v>3198</v>
      </c>
      <c r="D3202" s="6"/>
    </row>
    <row r="3203" spans="1:4" x14ac:dyDescent="0.2">
      <c r="A3203">
        <v>3199</v>
      </c>
      <c r="B3203" s="14">
        <f>'BudgetSum 2-3'!G79</f>
        <v>0</v>
      </c>
      <c r="C3203" s="5">
        <f t="shared" si="48"/>
        <v>3199</v>
      </c>
      <c r="D3203" s="6"/>
    </row>
    <row r="3204" spans="1:4" x14ac:dyDescent="0.2">
      <c r="A3204">
        <v>3200</v>
      </c>
      <c r="B3204" s="14">
        <f>'BudgetSum 2-3'!G80</f>
        <v>0</v>
      </c>
      <c r="C3204" s="5">
        <f t="shared" si="48"/>
        <v>3200</v>
      </c>
      <c r="D3204" s="6"/>
    </row>
    <row r="3205" spans="1:4" x14ac:dyDescent="0.2">
      <c r="A3205" s="3">
        <v>3201</v>
      </c>
      <c r="C3205" s="5">
        <f t="shared" si="48"/>
        <v>3201</v>
      </c>
      <c r="D3205" s="6"/>
    </row>
    <row r="3206" spans="1:4" x14ac:dyDescent="0.2">
      <c r="A3206" s="3">
        <v>3202</v>
      </c>
      <c r="C3206" s="5">
        <f t="shared" si="48"/>
        <v>3202</v>
      </c>
      <c r="D3206" s="7"/>
    </row>
    <row r="3207" spans="1:4" x14ac:dyDescent="0.2">
      <c r="A3207" s="3">
        <v>3203</v>
      </c>
      <c r="C3207" s="5">
        <f t="shared" ref="C3207:C3270" si="49">A3207-B3207</f>
        <v>3203</v>
      </c>
      <c r="D3207" s="7"/>
    </row>
    <row r="3208" spans="1:4" x14ac:dyDescent="0.2">
      <c r="A3208" s="3">
        <v>3204</v>
      </c>
      <c r="C3208" s="5">
        <f t="shared" si="49"/>
        <v>3204</v>
      </c>
      <c r="D3208" s="7"/>
    </row>
    <row r="3209" spans="1:4" x14ac:dyDescent="0.2">
      <c r="A3209" s="3">
        <v>3205</v>
      </c>
      <c r="C3209" s="5">
        <f t="shared" si="49"/>
        <v>3205</v>
      </c>
      <c r="D3209" s="7"/>
    </row>
    <row r="3210" spans="1:4" x14ac:dyDescent="0.2">
      <c r="A3210" s="3">
        <v>3206</v>
      </c>
      <c r="C3210" s="5">
        <f t="shared" si="49"/>
        <v>3206</v>
      </c>
      <c r="D3210" s="7"/>
    </row>
    <row r="3211" spans="1:4" x14ac:dyDescent="0.2">
      <c r="A3211" s="3">
        <v>3207</v>
      </c>
      <c r="C3211" s="5">
        <f t="shared" si="49"/>
        <v>3207</v>
      </c>
      <c r="D3211" s="7"/>
    </row>
    <row r="3212" spans="1:4" x14ac:dyDescent="0.2">
      <c r="A3212" s="3">
        <v>3208</v>
      </c>
      <c r="C3212" s="5">
        <f t="shared" si="49"/>
        <v>3208</v>
      </c>
      <c r="D3212" s="7"/>
    </row>
    <row r="3213" spans="1:4" x14ac:dyDescent="0.2">
      <c r="A3213" s="3">
        <v>3209</v>
      </c>
      <c r="C3213" s="5">
        <f t="shared" si="49"/>
        <v>3209</v>
      </c>
      <c r="D3213" s="7"/>
    </row>
    <row r="3214" spans="1:4" x14ac:dyDescent="0.2">
      <c r="A3214" s="3">
        <v>3210</v>
      </c>
      <c r="C3214" s="5">
        <f t="shared" si="49"/>
        <v>3210</v>
      </c>
      <c r="D3214" s="7"/>
    </row>
    <row r="3215" spans="1:4" x14ac:dyDescent="0.2">
      <c r="A3215" s="3">
        <v>3211</v>
      </c>
      <c r="C3215" s="5">
        <f t="shared" si="49"/>
        <v>3211</v>
      </c>
      <c r="D3215" s="7"/>
    </row>
    <row r="3216" spans="1:4" x14ac:dyDescent="0.2">
      <c r="A3216">
        <v>3212</v>
      </c>
      <c r="B3216" s="14">
        <f>'BudgetSum 2-3'!E45</f>
        <v>0</v>
      </c>
      <c r="C3216" s="5">
        <f t="shared" si="49"/>
        <v>3212</v>
      </c>
      <c r="D3216" s="6"/>
    </row>
    <row r="3217" spans="1:4" x14ac:dyDescent="0.2">
      <c r="A3217">
        <v>3213</v>
      </c>
      <c r="B3217" s="14">
        <f>'BudgetSum 2-3'!E46</f>
        <v>225000</v>
      </c>
      <c r="C3217" s="5">
        <f t="shared" si="49"/>
        <v>-221787</v>
      </c>
      <c r="D3217" s="6"/>
    </row>
    <row r="3218" spans="1:4" x14ac:dyDescent="0.2">
      <c r="A3218">
        <v>3214</v>
      </c>
      <c r="B3218" s="14">
        <f>'BudgetSum 2-3'!E78</f>
        <v>0</v>
      </c>
      <c r="C3218" s="5">
        <f t="shared" si="49"/>
        <v>3214</v>
      </c>
      <c r="D3218" s="6"/>
    </row>
    <row r="3219" spans="1:4" x14ac:dyDescent="0.2">
      <c r="A3219">
        <v>3215</v>
      </c>
      <c r="B3219" s="14">
        <f>'BudgetSum 2-3'!E79</f>
        <v>0</v>
      </c>
      <c r="C3219" s="5">
        <f t="shared" si="49"/>
        <v>3215</v>
      </c>
      <c r="D3219" s="6"/>
    </row>
    <row r="3220" spans="1:4" x14ac:dyDescent="0.2">
      <c r="A3220">
        <v>3216</v>
      </c>
      <c r="B3220" s="14">
        <f>'BudgetSum 2-3'!E80</f>
        <v>225000</v>
      </c>
      <c r="C3220" s="5">
        <f t="shared" si="49"/>
        <v>-221784</v>
      </c>
      <c r="D3220" s="6"/>
    </row>
    <row r="3221" spans="1:4" x14ac:dyDescent="0.2">
      <c r="A3221" s="3">
        <v>3217</v>
      </c>
      <c r="C3221" s="5">
        <f t="shared" si="49"/>
        <v>3217</v>
      </c>
      <c r="D3221" s="6"/>
    </row>
    <row r="3222" spans="1:4" x14ac:dyDescent="0.2">
      <c r="A3222" s="3">
        <v>3218</v>
      </c>
      <c r="C3222" s="5">
        <f t="shared" si="49"/>
        <v>3218</v>
      </c>
      <c r="D3222" s="6" t="s">
        <v>346</v>
      </c>
    </row>
    <row r="3223" spans="1:4" x14ac:dyDescent="0.2">
      <c r="A3223" s="3">
        <v>3219</v>
      </c>
      <c r="C3223" s="5">
        <f t="shared" si="49"/>
        <v>3219</v>
      </c>
      <c r="D3223" s="6" t="s">
        <v>346</v>
      </c>
    </row>
    <row r="3224" spans="1:4" x14ac:dyDescent="0.2">
      <c r="A3224" s="3">
        <v>3220</v>
      </c>
      <c r="C3224" s="5">
        <f t="shared" si="49"/>
        <v>3220</v>
      </c>
      <c r="D3224" s="6" t="s">
        <v>346</v>
      </c>
    </row>
    <row r="3225" spans="1:4" x14ac:dyDescent="0.2">
      <c r="A3225" s="3">
        <v>3221</v>
      </c>
      <c r="C3225" s="5">
        <f t="shared" si="49"/>
        <v>3221</v>
      </c>
      <c r="D3225" s="6" t="s">
        <v>346</v>
      </c>
    </row>
    <row r="3226" spans="1:4" x14ac:dyDescent="0.2">
      <c r="A3226" s="3">
        <v>3222</v>
      </c>
      <c r="C3226" s="5">
        <f t="shared" si="49"/>
        <v>3222</v>
      </c>
      <c r="D3226" s="6" t="s">
        <v>346</v>
      </c>
    </row>
    <row r="3227" spans="1:4" x14ac:dyDescent="0.2">
      <c r="A3227">
        <v>3223</v>
      </c>
      <c r="C3227" s="5">
        <f t="shared" si="49"/>
        <v>3223</v>
      </c>
      <c r="D3227" s="6"/>
    </row>
    <row r="3228" spans="1:4" x14ac:dyDescent="0.2">
      <c r="A3228" s="3">
        <v>3224</v>
      </c>
      <c r="C3228" s="5">
        <f t="shared" si="49"/>
        <v>3224</v>
      </c>
      <c r="D3228" s="7"/>
    </row>
    <row r="3229" spans="1:4" x14ac:dyDescent="0.2">
      <c r="A3229" s="3">
        <v>3225</v>
      </c>
      <c r="C3229" s="5">
        <f t="shared" si="49"/>
        <v>3225</v>
      </c>
      <c r="D3229" s="7"/>
    </row>
    <row r="3230" spans="1:4" x14ac:dyDescent="0.2">
      <c r="A3230" s="3">
        <v>3226</v>
      </c>
      <c r="C3230" s="5">
        <f t="shared" si="49"/>
        <v>3226</v>
      </c>
      <c r="D3230" s="7"/>
    </row>
    <row r="3231" spans="1:4" x14ac:dyDescent="0.2">
      <c r="A3231" s="3">
        <v>3227</v>
      </c>
      <c r="C3231" s="5">
        <f t="shared" si="49"/>
        <v>3227</v>
      </c>
      <c r="D3231" s="7"/>
    </row>
    <row r="3232" spans="1:4" x14ac:dyDescent="0.2">
      <c r="A3232" s="3">
        <v>3228</v>
      </c>
      <c r="C3232" s="5">
        <f t="shared" si="49"/>
        <v>3228</v>
      </c>
      <c r="D3232" s="7"/>
    </row>
    <row r="3233" spans="1:4" x14ac:dyDescent="0.2">
      <c r="A3233" s="3">
        <v>3229</v>
      </c>
      <c r="C3233" s="5">
        <f t="shared" si="49"/>
        <v>3229</v>
      </c>
      <c r="D3233" s="7"/>
    </row>
    <row r="3234" spans="1:4" x14ac:dyDescent="0.2">
      <c r="A3234" s="3">
        <v>3230</v>
      </c>
      <c r="C3234" s="5">
        <f t="shared" si="49"/>
        <v>3230</v>
      </c>
      <c r="D3234" s="7"/>
    </row>
    <row r="3235" spans="1:4" x14ac:dyDescent="0.2">
      <c r="A3235" s="3">
        <v>3231</v>
      </c>
      <c r="C3235" s="5">
        <f t="shared" si="49"/>
        <v>3231</v>
      </c>
      <c r="D3235" s="7"/>
    </row>
    <row r="3236" spans="1:4" x14ac:dyDescent="0.2">
      <c r="A3236" s="3">
        <v>3232</v>
      </c>
      <c r="C3236" s="5">
        <f t="shared" si="49"/>
        <v>3232</v>
      </c>
      <c r="D3236" s="7"/>
    </row>
    <row r="3237" spans="1:4" x14ac:dyDescent="0.2">
      <c r="A3237" s="3">
        <v>3233</v>
      </c>
      <c r="C3237" s="5">
        <f t="shared" si="49"/>
        <v>3233</v>
      </c>
      <c r="D3237" s="7"/>
    </row>
    <row r="3238" spans="1:4" x14ac:dyDescent="0.2">
      <c r="A3238">
        <v>3234</v>
      </c>
      <c r="B3238" s="14">
        <f>'BudgetSum 2-3'!H45</f>
        <v>0</v>
      </c>
      <c r="C3238" s="5">
        <f t="shared" si="49"/>
        <v>3234</v>
      </c>
      <c r="D3238" s="6"/>
    </row>
    <row r="3239" spans="1:4" x14ac:dyDescent="0.2">
      <c r="A3239">
        <v>3235</v>
      </c>
      <c r="B3239" s="14">
        <f>'BudgetSum 2-3'!H46</f>
        <v>0</v>
      </c>
      <c r="C3239" s="5">
        <f t="shared" si="49"/>
        <v>3235</v>
      </c>
      <c r="D3239" s="6"/>
    </row>
    <row r="3240" spans="1:4" x14ac:dyDescent="0.2">
      <c r="A3240">
        <v>3236</v>
      </c>
      <c r="B3240" s="14">
        <f>'BudgetSum 2-3'!H78</f>
        <v>0</v>
      </c>
      <c r="C3240" s="5">
        <f t="shared" si="49"/>
        <v>3236</v>
      </c>
      <c r="D3240" s="6"/>
    </row>
    <row r="3241" spans="1:4" x14ac:dyDescent="0.2">
      <c r="A3241">
        <v>3237</v>
      </c>
      <c r="B3241" s="14">
        <f>'BudgetSum 2-3'!H79</f>
        <v>0</v>
      </c>
      <c r="C3241" s="5">
        <f t="shared" si="49"/>
        <v>3237</v>
      </c>
      <c r="D3241" s="6"/>
    </row>
    <row r="3242" spans="1:4" x14ac:dyDescent="0.2">
      <c r="A3242">
        <v>3238</v>
      </c>
      <c r="B3242" s="14">
        <f>'BudgetSum 2-3'!H80</f>
        <v>0</v>
      </c>
      <c r="C3242" s="5">
        <f t="shared" si="49"/>
        <v>3238</v>
      </c>
      <c r="D3242" s="6"/>
    </row>
    <row r="3243" spans="1:4" x14ac:dyDescent="0.2">
      <c r="A3243" s="3">
        <v>3239</v>
      </c>
      <c r="C3243" s="5">
        <f t="shared" si="49"/>
        <v>3239</v>
      </c>
      <c r="D3243" s="6"/>
    </row>
    <row r="3244" spans="1:4" x14ac:dyDescent="0.2">
      <c r="A3244" s="3">
        <v>3240</v>
      </c>
      <c r="C3244" s="5">
        <f t="shared" si="49"/>
        <v>3240</v>
      </c>
      <c r="D3244" s="7"/>
    </row>
    <row r="3245" spans="1:4" x14ac:dyDescent="0.2">
      <c r="A3245" s="3">
        <v>3241</v>
      </c>
      <c r="C3245" s="5">
        <f t="shared" si="49"/>
        <v>3241</v>
      </c>
      <c r="D3245" s="7"/>
    </row>
    <row r="3246" spans="1:4" x14ac:dyDescent="0.2">
      <c r="A3246" s="3">
        <v>3242</v>
      </c>
      <c r="C3246" s="5">
        <f t="shared" si="49"/>
        <v>3242</v>
      </c>
      <c r="D3246" s="7"/>
    </row>
    <row r="3247" spans="1:4" x14ac:dyDescent="0.2">
      <c r="A3247" s="3">
        <v>3243</v>
      </c>
      <c r="C3247" s="5">
        <f t="shared" si="49"/>
        <v>3243</v>
      </c>
      <c r="D3247" s="7"/>
    </row>
    <row r="3248" spans="1:4" x14ac:dyDescent="0.2">
      <c r="A3248" s="3">
        <v>3244</v>
      </c>
      <c r="C3248" s="5">
        <f t="shared" si="49"/>
        <v>3244</v>
      </c>
      <c r="D3248" s="7"/>
    </row>
    <row r="3249" spans="1:4" x14ac:dyDescent="0.2">
      <c r="A3249" s="3">
        <v>3245</v>
      </c>
      <c r="C3249" s="5">
        <f t="shared" si="49"/>
        <v>3245</v>
      </c>
      <c r="D3249" s="7"/>
    </row>
    <row r="3250" spans="1:4" x14ac:dyDescent="0.2">
      <c r="A3250" s="3">
        <v>3246</v>
      </c>
      <c r="C3250" s="5">
        <f t="shared" si="49"/>
        <v>3246</v>
      </c>
      <c r="D3250" s="7"/>
    </row>
    <row r="3251" spans="1:4" x14ac:dyDescent="0.2">
      <c r="A3251" s="3">
        <v>3247</v>
      </c>
      <c r="C3251" s="5">
        <f t="shared" si="49"/>
        <v>3247</v>
      </c>
      <c r="D3251" s="7"/>
    </row>
    <row r="3252" spans="1:4" x14ac:dyDescent="0.2">
      <c r="A3252" s="3">
        <v>3248</v>
      </c>
      <c r="C3252" s="5">
        <f t="shared" si="49"/>
        <v>3248</v>
      </c>
      <c r="D3252" s="7"/>
    </row>
    <row r="3253" spans="1:4" x14ac:dyDescent="0.2">
      <c r="A3253" s="3">
        <v>3249</v>
      </c>
      <c r="C3253" s="5">
        <f t="shared" si="49"/>
        <v>3249</v>
      </c>
      <c r="D3253" s="7"/>
    </row>
    <row r="3254" spans="1:4" x14ac:dyDescent="0.2">
      <c r="A3254" s="3">
        <v>3250</v>
      </c>
      <c r="C3254" s="5">
        <f t="shared" si="49"/>
        <v>3250</v>
      </c>
      <c r="D3254" s="7"/>
    </row>
    <row r="3255" spans="1:4" x14ac:dyDescent="0.2">
      <c r="A3255" s="3">
        <v>3251</v>
      </c>
      <c r="C3255" s="5">
        <f t="shared" si="49"/>
        <v>3251</v>
      </c>
      <c r="D3255" s="7"/>
    </row>
    <row r="3256" spans="1:4" x14ac:dyDescent="0.2">
      <c r="A3256" s="3">
        <v>3252</v>
      </c>
      <c r="C3256" s="5">
        <f t="shared" si="49"/>
        <v>3252</v>
      </c>
      <c r="D3256" s="7"/>
    </row>
    <row r="3257" spans="1:4" x14ac:dyDescent="0.2">
      <c r="A3257" s="3">
        <v>3253</v>
      </c>
      <c r="C3257" s="5">
        <f t="shared" si="49"/>
        <v>3253</v>
      </c>
      <c r="D3257" s="7"/>
    </row>
    <row r="3258" spans="1:4" x14ac:dyDescent="0.2">
      <c r="A3258" s="3">
        <v>3254</v>
      </c>
      <c r="C3258" s="5">
        <f t="shared" si="49"/>
        <v>3254</v>
      </c>
      <c r="D3258" s="7"/>
    </row>
    <row r="3259" spans="1:4" x14ac:dyDescent="0.2">
      <c r="A3259">
        <v>3255</v>
      </c>
      <c r="B3259" s="14">
        <f>'BudgetSum 2-3'!I45</f>
        <v>0</v>
      </c>
      <c r="C3259" s="5">
        <f t="shared" si="49"/>
        <v>3255</v>
      </c>
      <c r="D3259" s="6"/>
    </row>
    <row r="3260" spans="1:4" x14ac:dyDescent="0.2">
      <c r="A3260">
        <v>3256</v>
      </c>
      <c r="B3260" s="14">
        <f>'BudgetSum 2-3'!I46</f>
        <v>0</v>
      </c>
      <c r="C3260" s="5">
        <f t="shared" si="49"/>
        <v>3256</v>
      </c>
      <c r="D3260" s="6"/>
    </row>
    <row r="3261" spans="1:4" x14ac:dyDescent="0.2">
      <c r="A3261">
        <v>3257</v>
      </c>
      <c r="B3261" s="14">
        <f>'BudgetSum 2-3'!I79</f>
        <v>0</v>
      </c>
      <c r="C3261" s="5">
        <f t="shared" si="49"/>
        <v>3257</v>
      </c>
      <c r="D3261" s="6"/>
    </row>
    <row r="3262" spans="1:4" x14ac:dyDescent="0.2">
      <c r="A3262">
        <v>3258</v>
      </c>
      <c r="B3262" s="14">
        <f>'BudgetSum 2-3'!I80</f>
        <v>0</v>
      </c>
      <c r="C3262" s="5">
        <f t="shared" si="49"/>
        <v>3258</v>
      </c>
      <c r="D3262" s="6"/>
    </row>
    <row r="3263" spans="1:4" x14ac:dyDescent="0.2">
      <c r="A3263" s="3">
        <v>3259</v>
      </c>
      <c r="C3263" s="5">
        <f t="shared" si="49"/>
        <v>3259</v>
      </c>
      <c r="D3263" s="6"/>
    </row>
    <row r="3264" spans="1:4" x14ac:dyDescent="0.2">
      <c r="A3264">
        <v>3260</v>
      </c>
      <c r="B3264" s="14">
        <f>'BudgetSum 2-3'!I3</f>
        <v>0</v>
      </c>
      <c r="C3264" s="5">
        <f t="shared" si="49"/>
        <v>3260</v>
      </c>
      <c r="D3264" s="6"/>
    </row>
    <row r="3265" spans="1:4" x14ac:dyDescent="0.2">
      <c r="A3265" s="3">
        <v>3261</v>
      </c>
      <c r="C3265" s="5">
        <f t="shared" si="49"/>
        <v>3261</v>
      </c>
      <c r="D3265" s="6"/>
    </row>
    <row r="3266" spans="1:4" x14ac:dyDescent="0.2">
      <c r="A3266">
        <v>3262</v>
      </c>
      <c r="B3266" s="14">
        <f>'BudgetSum 2-3'!I81</f>
        <v>0</v>
      </c>
      <c r="C3266" s="5">
        <f t="shared" si="49"/>
        <v>3262</v>
      </c>
      <c r="D3266" s="6"/>
    </row>
    <row r="3267" spans="1:4" x14ac:dyDescent="0.2">
      <c r="A3267" s="3">
        <v>3263</v>
      </c>
      <c r="C3267" s="5">
        <f t="shared" si="49"/>
        <v>3263</v>
      </c>
      <c r="D3267" s="7"/>
    </row>
    <row r="3268" spans="1:4" x14ac:dyDescent="0.2">
      <c r="A3268" s="3">
        <v>3264</v>
      </c>
      <c r="C3268" s="5">
        <f t="shared" si="49"/>
        <v>3264</v>
      </c>
      <c r="D3268" s="7"/>
    </row>
    <row r="3269" spans="1:4" x14ac:dyDescent="0.2">
      <c r="A3269" s="3">
        <v>3265</v>
      </c>
      <c r="C3269" s="5">
        <f t="shared" si="49"/>
        <v>3265</v>
      </c>
      <c r="D3269" s="7"/>
    </row>
    <row r="3270" spans="1:4" x14ac:dyDescent="0.2">
      <c r="A3270" s="3">
        <v>3266</v>
      </c>
      <c r="C3270" s="5">
        <f t="shared" si="49"/>
        <v>3266</v>
      </c>
      <c r="D3270" s="7"/>
    </row>
    <row r="3271" spans="1:4" x14ac:dyDescent="0.2">
      <c r="A3271" s="3">
        <v>3267</v>
      </c>
      <c r="C3271" s="5">
        <f t="shared" ref="C3271:C3334" si="50">A3271-B3271</f>
        <v>3267</v>
      </c>
      <c r="D3271" s="7"/>
    </row>
    <row r="3272" spans="1:4" x14ac:dyDescent="0.2">
      <c r="A3272" s="3">
        <v>3268</v>
      </c>
      <c r="C3272" s="5">
        <f t="shared" si="50"/>
        <v>3268</v>
      </c>
      <c r="D3272" s="7"/>
    </row>
    <row r="3273" spans="1:4" x14ac:dyDescent="0.2">
      <c r="A3273" s="3">
        <v>3269</v>
      </c>
      <c r="C3273" s="5">
        <f t="shared" si="50"/>
        <v>3269</v>
      </c>
      <c r="D3273" s="7"/>
    </row>
    <row r="3274" spans="1:4" x14ac:dyDescent="0.2">
      <c r="A3274" s="3">
        <v>3270</v>
      </c>
      <c r="C3274" s="5">
        <f t="shared" si="50"/>
        <v>3270</v>
      </c>
      <c r="D3274" s="7"/>
    </row>
    <row r="3275" spans="1:4" x14ac:dyDescent="0.2">
      <c r="A3275" s="3">
        <v>3271</v>
      </c>
      <c r="C3275" s="5">
        <f t="shared" si="50"/>
        <v>3271</v>
      </c>
      <c r="D3275" s="7"/>
    </row>
    <row r="3276" spans="1:4" x14ac:dyDescent="0.2">
      <c r="A3276" s="3">
        <v>3272</v>
      </c>
      <c r="C3276" s="5">
        <f t="shared" si="50"/>
        <v>3272</v>
      </c>
      <c r="D3276" s="7"/>
    </row>
    <row r="3277" spans="1:4" x14ac:dyDescent="0.2">
      <c r="A3277" s="3">
        <v>3273</v>
      </c>
      <c r="C3277" s="5">
        <f t="shared" si="50"/>
        <v>3273</v>
      </c>
      <c r="D3277" s="7"/>
    </row>
    <row r="3278" spans="1:4" x14ac:dyDescent="0.2">
      <c r="A3278" s="3">
        <v>3274</v>
      </c>
      <c r="C3278" s="5">
        <f t="shared" si="50"/>
        <v>3274</v>
      </c>
      <c r="D3278" s="7"/>
    </row>
    <row r="3279" spans="1:4" x14ac:dyDescent="0.2">
      <c r="A3279" s="3">
        <v>3275</v>
      </c>
      <c r="C3279" s="5">
        <f t="shared" si="50"/>
        <v>3275</v>
      </c>
      <c r="D3279" s="7"/>
    </row>
    <row r="3280" spans="1:4" x14ac:dyDescent="0.2">
      <c r="A3280" s="3">
        <v>3276</v>
      </c>
      <c r="C3280" s="5">
        <f t="shared" si="50"/>
        <v>3276</v>
      </c>
      <c r="D3280" s="7"/>
    </row>
    <row r="3281" spans="1:4" x14ac:dyDescent="0.2">
      <c r="A3281" s="3">
        <v>3277</v>
      </c>
      <c r="C3281" s="5">
        <f t="shared" si="50"/>
        <v>3277</v>
      </c>
      <c r="D3281" s="7"/>
    </row>
    <row r="3282" spans="1:4" x14ac:dyDescent="0.2">
      <c r="A3282" s="3">
        <v>3278</v>
      </c>
      <c r="C3282" s="5">
        <f t="shared" si="50"/>
        <v>3278</v>
      </c>
      <c r="D3282" s="7"/>
    </row>
    <row r="3283" spans="1:4" x14ac:dyDescent="0.2">
      <c r="A3283" s="3">
        <v>3279</v>
      </c>
      <c r="C3283" s="5">
        <f t="shared" si="50"/>
        <v>3279</v>
      </c>
      <c r="D3283" s="7"/>
    </row>
    <row r="3284" spans="1:4" x14ac:dyDescent="0.2">
      <c r="A3284" s="3">
        <v>3280</v>
      </c>
      <c r="C3284" s="5">
        <f t="shared" si="50"/>
        <v>3280</v>
      </c>
      <c r="D3284" s="7"/>
    </row>
    <row r="3285" spans="1:4" x14ac:dyDescent="0.2">
      <c r="A3285" s="3">
        <v>3281</v>
      </c>
      <c r="C3285" s="5">
        <f t="shared" si="50"/>
        <v>3281</v>
      </c>
      <c r="D3285" s="7"/>
    </row>
    <row r="3286" spans="1:4" x14ac:dyDescent="0.2">
      <c r="A3286" s="3">
        <v>3282</v>
      </c>
      <c r="C3286" s="5">
        <f t="shared" si="50"/>
        <v>3282</v>
      </c>
      <c r="D3286" s="7"/>
    </row>
    <row r="3287" spans="1:4" x14ac:dyDescent="0.2">
      <c r="A3287" s="3">
        <v>3283</v>
      </c>
      <c r="C3287" s="5">
        <f t="shared" si="50"/>
        <v>3283</v>
      </c>
      <c r="D3287" s="7"/>
    </row>
    <row r="3288" spans="1:4" x14ac:dyDescent="0.2">
      <c r="A3288" s="3">
        <v>3284</v>
      </c>
      <c r="C3288" s="5">
        <f t="shared" si="50"/>
        <v>3284</v>
      </c>
      <c r="D3288" s="7"/>
    </row>
    <row r="3289" spans="1:4" x14ac:dyDescent="0.2">
      <c r="A3289" s="3">
        <v>3285</v>
      </c>
      <c r="C3289" s="5">
        <f t="shared" si="50"/>
        <v>3285</v>
      </c>
      <c r="D3289" s="7"/>
    </row>
    <row r="3290" spans="1:4" x14ac:dyDescent="0.2">
      <c r="A3290" s="3">
        <v>3286</v>
      </c>
      <c r="C3290" s="5">
        <f t="shared" si="50"/>
        <v>3286</v>
      </c>
      <c r="D3290" s="7"/>
    </row>
    <row r="3291" spans="1:4" x14ac:dyDescent="0.2">
      <c r="A3291" s="3">
        <v>3287</v>
      </c>
      <c r="C3291" s="5">
        <f t="shared" si="50"/>
        <v>3287</v>
      </c>
      <c r="D3291" s="7"/>
    </row>
    <row r="3292" spans="1:4" x14ac:dyDescent="0.2">
      <c r="A3292" s="3">
        <v>3288</v>
      </c>
      <c r="C3292" s="5">
        <f t="shared" si="50"/>
        <v>3288</v>
      </c>
      <c r="D3292" s="7"/>
    </row>
    <row r="3293" spans="1:4" x14ac:dyDescent="0.2">
      <c r="A3293" s="3">
        <v>3289</v>
      </c>
      <c r="C3293" s="5">
        <f t="shared" si="50"/>
        <v>3289</v>
      </c>
      <c r="D3293" s="7"/>
    </row>
    <row r="3294" spans="1:4" x14ac:dyDescent="0.2">
      <c r="A3294" s="3">
        <v>3290</v>
      </c>
      <c r="C3294" s="5">
        <f t="shared" si="50"/>
        <v>3290</v>
      </c>
      <c r="D3294" s="7"/>
    </row>
    <row r="3295" spans="1:4" x14ac:dyDescent="0.2">
      <c r="A3295" s="3">
        <v>3291</v>
      </c>
      <c r="C3295" s="5">
        <f t="shared" si="50"/>
        <v>3291</v>
      </c>
      <c r="D3295" s="7"/>
    </row>
    <row r="3296" spans="1:4" x14ac:dyDescent="0.2">
      <c r="A3296" s="3">
        <v>3292</v>
      </c>
      <c r="C3296" s="5">
        <f t="shared" si="50"/>
        <v>3292</v>
      </c>
      <c r="D3296" s="7"/>
    </row>
    <row r="3297" spans="1:4" x14ac:dyDescent="0.2">
      <c r="A3297" s="3">
        <v>3293</v>
      </c>
      <c r="C3297" s="5">
        <f t="shared" si="50"/>
        <v>3293</v>
      </c>
      <c r="D3297" s="7"/>
    </row>
    <row r="3298" spans="1:4" x14ac:dyDescent="0.2">
      <c r="A3298" s="3">
        <v>3294</v>
      </c>
      <c r="C3298" s="5">
        <f t="shared" si="50"/>
        <v>3294</v>
      </c>
      <c r="D3298" s="7"/>
    </row>
    <row r="3299" spans="1:4" x14ac:dyDescent="0.2">
      <c r="A3299" s="3">
        <v>3295</v>
      </c>
      <c r="C3299" s="5">
        <f t="shared" si="50"/>
        <v>3295</v>
      </c>
      <c r="D3299" s="7"/>
    </row>
    <row r="3300" spans="1:4" x14ac:dyDescent="0.2">
      <c r="A3300" s="3">
        <v>3296</v>
      </c>
      <c r="C3300" s="5">
        <f t="shared" si="50"/>
        <v>3296</v>
      </c>
      <c r="D3300" s="7"/>
    </row>
    <row r="3301" spans="1:4" x14ac:dyDescent="0.2">
      <c r="A3301" s="3">
        <v>3297</v>
      </c>
      <c r="C3301" s="5">
        <f t="shared" si="50"/>
        <v>3297</v>
      </c>
      <c r="D3301" s="7"/>
    </row>
    <row r="3302" spans="1:4" x14ac:dyDescent="0.2">
      <c r="A3302" s="3">
        <v>3298</v>
      </c>
      <c r="C3302" s="5">
        <f t="shared" si="50"/>
        <v>3298</v>
      </c>
      <c r="D3302" s="7"/>
    </row>
    <row r="3303" spans="1:4" x14ac:dyDescent="0.2">
      <c r="A3303" s="3">
        <v>3299</v>
      </c>
      <c r="C3303" s="5">
        <f t="shared" si="50"/>
        <v>3299</v>
      </c>
      <c r="D3303" s="7"/>
    </row>
    <row r="3304" spans="1:4" x14ac:dyDescent="0.2">
      <c r="A3304" s="3">
        <v>3300</v>
      </c>
      <c r="C3304" s="5">
        <f t="shared" si="50"/>
        <v>3300</v>
      </c>
      <c r="D3304" s="7"/>
    </row>
    <row r="3305" spans="1:4" x14ac:dyDescent="0.2">
      <c r="A3305" s="3">
        <v>3301</v>
      </c>
      <c r="C3305" s="5">
        <f t="shared" si="50"/>
        <v>3301</v>
      </c>
      <c r="D3305" s="7"/>
    </row>
    <row r="3306" spans="1:4" x14ac:dyDescent="0.2">
      <c r="A3306" s="3">
        <v>3302</v>
      </c>
      <c r="C3306" s="5">
        <f t="shared" si="50"/>
        <v>3302</v>
      </c>
      <c r="D3306" s="7"/>
    </row>
    <row r="3307" spans="1:4" x14ac:dyDescent="0.2">
      <c r="A3307" s="3">
        <v>3303</v>
      </c>
      <c r="C3307" s="5">
        <f t="shared" si="50"/>
        <v>3303</v>
      </c>
      <c r="D3307" s="7"/>
    </row>
    <row r="3308" spans="1:4" x14ac:dyDescent="0.2">
      <c r="A3308" s="3">
        <v>3304</v>
      </c>
      <c r="C3308" s="5">
        <f t="shared" si="50"/>
        <v>3304</v>
      </c>
      <c r="D3308" s="7"/>
    </row>
    <row r="3309" spans="1:4" x14ac:dyDescent="0.2">
      <c r="A3309">
        <v>3305</v>
      </c>
      <c r="B3309" s="14">
        <f>'EstExp 11-17'!C8</f>
        <v>1675089</v>
      </c>
      <c r="C3309" s="5">
        <f t="shared" si="50"/>
        <v>-1671784</v>
      </c>
      <c r="D3309" s="6"/>
    </row>
    <row r="3310" spans="1:4" x14ac:dyDescent="0.2">
      <c r="A3310">
        <v>3306</v>
      </c>
      <c r="B3310" s="14">
        <f>'EstExp 11-17'!C19</f>
        <v>15000</v>
      </c>
      <c r="C3310" s="5">
        <f t="shared" si="50"/>
        <v>-11694</v>
      </c>
      <c r="D3310" s="6"/>
    </row>
    <row r="3311" spans="1:4" x14ac:dyDescent="0.2">
      <c r="A3311">
        <v>3307</v>
      </c>
      <c r="B3311" s="14">
        <f>'EstExp 11-17'!D8</f>
        <v>276512</v>
      </c>
      <c r="C3311" s="5">
        <f t="shared" si="50"/>
        <v>-273205</v>
      </c>
      <c r="D3311" s="6"/>
    </row>
    <row r="3312" spans="1:4" x14ac:dyDescent="0.2">
      <c r="A3312">
        <v>3308</v>
      </c>
      <c r="B3312" s="14">
        <f>'EstExp 11-17'!D19</f>
        <v>0</v>
      </c>
      <c r="C3312" s="5">
        <f t="shared" si="50"/>
        <v>3308</v>
      </c>
      <c r="D3312" s="6"/>
    </row>
    <row r="3313" spans="1:4" x14ac:dyDescent="0.2">
      <c r="A3313">
        <v>3309</v>
      </c>
      <c r="B3313" s="14">
        <f>'EstExp 11-17'!E8</f>
        <v>185000</v>
      </c>
      <c r="C3313" s="5">
        <f t="shared" si="50"/>
        <v>-181691</v>
      </c>
      <c r="D3313" s="6"/>
    </row>
    <row r="3314" spans="1:4" x14ac:dyDescent="0.2">
      <c r="A3314">
        <v>3310</v>
      </c>
      <c r="B3314" s="14">
        <f>'EstExp 11-17'!E19</f>
        <v>0</v>
      </c>
      <c r="C3314" s="5">
        <f t="shared" si="50"/>
        <v>3310</v>
      </c>
      <c r="D3314" s="6"/>
    </row>
    <row r="3315" spans="1:4" x14ac:dyDescent="0.2">
      <c r="A3315">
        <v>3311</v>
      </c>
      <c r="B3315" s="14">
        <f>'EstExp 11-17'!F8</f>
        <v>23000</v>
      </c>
      <c r="C3315" s="5">
        <f t="shared" si="50"/>
        <v>-19689</v>
      </c>
      <c r="D3315" s="6"/>
    </row>
    <row r="3316" spans="1:4" x14ac:dyDescent="0.2">
      <c r="A3316">
        <v>3312</v>
      </c>
      <c r="B3316" s="14">
        <f>'EstExp 11-17'!F19</f>
        <v>0</v>
      </c>
      <c r="C3316" s="5">
        <f t="shared" si="50"/>
        <v>3312</v>
      </c>
      <c r="D3316" s="6"/>
    </row>
    <row r="3317" spans="1:4" x14ac:dyDescent="0.2">
      <c r="A3317">
        <v>3313</v>
      </c>
      <c r="B3317" s="14">
        <f>'EstExp 11-17'!G8</f>
        <v>20000</v>
      </c>
      <c r="C3317" s="5">
        <f t="shared" si="50"/>
        <v>-16687</v>
      </c>
      <c r="D3317" s="6"/>
    </row>
    <row r="3318" spans="1:4" x14ac:dyDescent="0.2">
      <c r="A3318">
        <v>3314</v>
      </c>
      <c r="B3318" s="14">
        <f>'EstExp 11-17'!G19</f>
        <v>0</v>
      </c>
      <c r="C3318" s="5">
        <f t="shared" si="50"/>
        <v>3314</v>
      </c>
      <c r="D3318" s="6"/>
    </row>
    <row r="3319" spans="1:4" x14ac:dyDescent="0.2">
      <c r="A3319">
        <v>3315</v>
      </c>
      <c r="B3319" s="14">
        <f>'EstExp 11-17'!H8</f>
        <v>500</v>
      </c>
      <c r="C3319" s="5">
        <f t="shared" si="50"/>
        <v>2815</v>
      </c>
      <c r="D3319" s="6"/>
    </row>
    <row r="3320" spans="1:4" x14ac:dyDescent="0.2">
      <c r="A3320">
        <v>3316</v>
      </c>
      <c r="B3320" s="14">
        <f>'EstExp 11-17'!H19</f>
        <v>0</v>
      </c>
      <c r="C3320" s="5">
        <f t="shared" si="50"/>
        <v>3316</v>
      </c>
      <c r="D3320" s="6"/>
    </row>
    <row r="3321" spans="1:4" x14ac:dyDescent="0.2">
      <c r="A3321" s="3">
        <v>3317</v>
      </c>
      <c r="C3321" s="5">
        <f t="shared" si="50"/>
        <v>3317</v>
      </c>
      <c r="D3321" s="6" t="s">
        <v>346</v>
      </c>
    </row>
    <row r="3322" spans="1:4" x14ac:dyDescent="0.2">
      <c r="A3322" s="3">
        <v>3318</v>
      </c>
      <c r="C3322" s="5">
        <f t="shared" si="50"/>
        <v>3318</v>
      </c>
      <c r="D3322" s="6" t="s">
        <v>346</v>
      </c>
    </row>
    <row r="3323" spans="1:4" x14ac:dyDescent="0.2">
      <c r="A3323">
        <v>3319</v>
      </c>
      <c r="B3323" s="14">
        <f>'EstExp 11-17'!K8</f>
        <v>2180101</v>
      </c>
      <c r="C3323" s="5">
        <f t="shared" si="50"/>
        <v>-2176782</v>
      </c>
      <c r="D3323" s="6"/>
    </row>
    <row r="3324" spans="1:4" x14ac:dyDescent="0.2">
      <c r="A3324">
        <v>3320</v>
      </c>
      <c r="B3324" s="14">
        <f>'EstExp 11-17'!K19</f>
        <v>15000</v>
      </c>
      <c r="C3324" s="5">
        <f t="shared" si="50"/>
        <v>-11680</v>
      </c>
      <c r="D3324" s="6"/>
    </row>
    <row r="3325" spans="1:4" x14ac:dyDescent="0.2">
      <c r="A3325" s="3">
        <v>3321</v>
      </c>
      <c r="C3325" s="5">
        <f t="shared" si="50"/>
        <v>3321</v>
      </c>
      <c r="D3325" s="7"/>
    </row>
    <row r="3326" spans="1:4" x14ac:dyDescent="0.2">
      <c r="A3326" s="3">
        <v>3322</v>
      </c>
      <c r="C3326" s="5">
        <f t="shared" si="50"/>
        <v>3322</v>
      </c>
      <c r="D3326" s="7"/>
    </row>
    <row r="3327" spans="1:4" x14ac:dyDescent="0.2">
      <c r="A3327" s="3">
        <v>3323</v>
      </c>
      <c r="C3327" s="5">
        <f t="shared" si="50"/>
        <v>3323</v>
      </c>
      <c r="D3327" s="7"/>
    </row>
    <row r="3328" spans="1:4" x14ac:dyDescent="0.2">
      <c r="A3328" s="3">
        <v>3324</v>
      </c>
      <c r="C3328" s="5">
        <f t="shared" si="50"/>
        <v>3324</v>
      </c>
      <c r="D3328" s="7"/>
    </row>
    <row r="3329" spans="1:4" x14ac:dyDescent="0.2">
      <c r="A3329" s="3">
        <v>3325</v>
      </c>
      <c r="C3329" s="5">
        <f t="shared" si="50"/>
        <v>3325</v>
      </c>
      <c r="D3329" s="7"/>
    </row>
    <row r="3330" spans="1:4" x14ac:dyDescent="0.2">
      <c r="A3330">
        <v>3326</v>
      </c>
      <c r="B3330" s="14">
        <f>'EstExp 11-17'!D215</f>
        <v>211400</v>
      </c>
      <c r="C3330" s="5">
        <f t="shared" si="50"/>
        <v>-208074</v>
      </c>
      <c r="D3330" s="6"/>
    </row>
    <row r="3331" spans="1:4" x14ac:dyDescent="0.2">
      <c r="A3331">
        <v>3327</v>
      </c>
      <c r="B3331" s="14">
        <f>'EstExp 11-17'!D217</f>
        <v>118000</v>
      </c>
      <c r="C3331" s="5">
        <f t="shared" si="50"/>
        <v>-114673</v>
      </c>
      <c r="D3331" s="6"/>
    </row>
    <row r="3332" spans="1:4" x14ac:dyDescent="0.2">
      <c r="A3332">
        <v>3328</v>
      </c>
      <c r="B3332" s="14">
        <f>'EstExp 11-17'!D228</f>
        <v>0</v>
      </c>
      <c r="C3332" s="5">
        <f t="shared" si="50"/>
        <v>3328</v>
      </c>
      <c r="D3332" s="6"/>
    </row>
    <row r="3333" spans="1:4" x14ac:dyDescent="0.2">
      <c r="A3333">
        <v>3329</v>
      </c>
      <c r="B3333" s="14">
        <f>'EstExp 11-17'!K215</f>
        <v>211400</v>
      </c>
      <c r="C3333" s="5">
        <f t="shared" si="50"/>
        <v>-208071</v>
      </c>
      <c r="D3333" s="6"/>
    </row>
    <row r="3334" spans="1:4" x14ac:dyDescent="0.2">
      <c r="A3334">
        <v>3330</v>
      </c>
      <c r="B3334" s="14">
        <f>'EstExp 11-17'!K217</f>
        <v>118000</v>
      </c>
      <c r="C3334" s="5">
        <f t="shared" si="50"/>
        <v>-114670</v>
      </c>
      <c r="D3334" s="6"/>
    </row>
    <row r="3335" spans="1:4" x14ac:dyDescent="0.2">
      <c r="A3335">
        <v>3331</v>
      </c>
      <c r="B3335" s="14">
        <f>'EstExp 11-17'!K228</f>
        <v>0</v>
      </c>
      <c r="C3335" s="5">
        <f t="shared" ref="C3335:C3398" si="51">A3335-B3335</f>
        <v>3331</v>
      </c>
      <c r="D3335" s="6"/>
    </row>
    <row r="3336" spans="1:4" x14ac:dyDescent="0.2">
      <c r="A3336" s="3">
        <v>3332</v>
      </c>
      <c r="C3336" s="5">
        <f t="shared" si="51"/>
        <v>3332</v>
      </c>
      <c r="D3336" s="7"/>
    </row>
    <row r="3337" spans="1:4" x14ac:dyDescent="0.2">
      <c r="A3337" s="3">
        <v>3333</v>
      </c>
      <c r="C3337" s="5">
        <f t="shared" si="51"/>
        <v>3333</v>
      </c>
      <c r="D3337" s="7"/>
    </row>
    <row r="3338" spans="1:4" x14ac:dyDescent="0.2">
      <c r="A3338" s="3">
        <v>3334</v>
      </c>
      <c r="C3338" s="5">
        <f t="shared" si="51"/>
        <v>3334</v>
      </c>
      <c r="D3338" s="7"/>
    </row>
    <row r="3339" spans="1:4" x14ac:dyDescent="0.2">
      <c r="A3339" s="3">
        <v>3335</v>
      </c>
      <c r="C3339" s="5">
        <f t="shared" si="51"/>
        <v>3335</v>
      </c>
      <c r="D3339" s="7"/>
    </row>
    <row r="3340" spans="1:4" x14ac:dyDescent="0.2">
      <c r="A3340" s="3">
        <v>3336</v>
      </c>
      <c r="C3340" s="5">
        <f t="shared" si="51"/>
        <v>3336</v>
      </c>
      <c r="D3340" s="7"/>
    </row>
    <row r="3341" spans="1:4" x14ac:dyDescent="0.2">
      <c r="A3341" s="3">
        <v>3337</v>
      </c>
      <c r="C3341" s="5">
        <f t="shared" si="51"/>
        <v>3337</v>
      </c>
      <c r="D3341" s="7"/>
    </row>
    <row r="3342" spans="1:4" x14ac:dyDescent="0.2">
      <c r="A3342" s="3">
        <v>3338</v>
      </c>
      <c r="C3342" s="5">
        <f t="shared" si="51"/>
        <v>3338</v>
      </c>
      <c r="D3342" s="6"/>
    </row>
    <row r="3343" spans="1:4" x14ac:dyDescent="0.2">
      <c r="A3343" s="3">
        <v>3339</v>
      </c>
      <c r="C3343" s="5">
        <f t="shared" si="51"/>
        <v>3339</v>
      </c>
      <c r="D3343" s="7"/>
    </row>
    <row r="3344" spans="1:4" x14ac:dyDescent="0.2">
      <c r="A3344" s="3">
        <v>3340</v>
      </c>
      <c r="C3344" s="5">
        <f t="shared" si="51"/>
        <v>3340</v>
      </c>
      <c r="D3344" s="7"/>
    </row>
    <row r="3345" spans="1:4" x14ac:dyDescent="0.2">
      <c r="A3345" s="3">
        <v>3341</v>
      </c>
      <c r="C3345" s="5">
        <f t="shared" si="51"/>
        <v>3341</v>
      </c>
      <c r="D3345" s="7"/>
    </row>
    <row r="3346" spans="1:4" x14ac:dyDescent="0.2">
      <c r="A3346" s="3">
        <v>3342</v>
      </c>
      <c r="C3346" s="5">
        <f t="shared" si="51"/>
        <v>3342</v>
      </c>
      <c r="D3346" s="7"/>
    </row>
    <row r="3347" spans="1:4" x14ac:dyDescent="0.2">
      <c r="A3347" s="3">
        <v>3343</v>
      </c>
      <c r="C3347" s="5">
        <f t="shared" si="51"/>
        <v>3343</v>
      </c>
      <c r="D3347" s="7"/>
    </row>
    <row r="3348" spans="1:4" x14ac:dyDescent="0.2">
      <c r="A3348">
        <v>3344</v>
      </c>
      <c r="B3348" s="14">
        <f>'BudgetSum 2-3'!C6</f>
        <v>0</v>
      </c>
      <c r="C3348" s="5">
        <f t="shared" si="51"/>
        <v>3344</v>
      </c>
      <c r="D3348" s="6"/>
    </row>
    <row r="3349" spans="1:4" x14ac:dyDescent="0.2">
      <c r="A3349">
        <v>3345</v>
      </c>
      <c r="B3349" s="14">
        <f>'BudgetSum 2-3'!D6</f>
        <v>0</v>
      </c>
      <c r="C3349" s="5">
        <f t="shared" si="51"/>
        <v>3345</v>
      </c>
      <c r="D3349" s="6"/>
    </row>
    <row r="3350" spans="1:4" x14ac:dyDescent="0.2">
      <c r="A3350" s="3">
        <v>3346</v>
      </c>
      <c r="C3350" s="5">
        <f t="shared" si="51"/>
        <v>3346</v>
      </c>
      <c r="D3350" s="7"/>
    </row>
    <row r="3351" spans="1:4" x14ac:dyDescent="0.2">
      <c r="A3351">
        <v>3347</v>
      </c>
      <c r="B3351" s="14">
        <f>'BudgetSum 2-3'!F6</f>
        <v>0</v>
      </c>
      <c r="C3351" s="5">
        <f t="shared" si="51"/>
        <v>3347</v>
      </c>
      <c r="D3351" s="6"/>
    </row>
    <row r="3352" spans="1:4" x14ac:dyDescent="0.2">
      <c r="A3352">
        <v>3348</v>
      </c>
      <c r="B3352" s="14">
        <f>'BudgetSum 2-3'!G6</f>
        <v>0</v>
      </c>
      <c r="C3352" s="5">
        <f t="shared" si="51"/>
        <v>3348</v>
      </c>
      <c r="D3352" s="6"/>
    </row>
    <row r="3353" spans="1:4" x14ac:dyDescent="0.2">
      <c r="A3353" s="3">
        <v>3349</v>
      </c>
      <c r="C3353" s="5">
        <f t="shared" si="51"/>
        <v>3349</v>
      </c>
      <c r="D3353" s="7"/>
    </row>
    <row r="3354" spans="1:4" x14ac:dyDescent="0.2">
      <c r="A3354">
        <v>3350</v>
      </c>
      <c r="B3354" s="14">
        <f>'CashSum 4'!C3</f>
        <v>30789845</v>
      </c>
      <c r="C3354" s="5">
        <f t="shared" si="51"/>
        <v>-30786495</v>
      </c>
      <c r="D3354" s="6"/>
    </row>
    <row r="3355" spans="1:4" x14ac:dyDescent="0.2">
      <c r="A3355" s="3">
        <v>3351</v>
      </c>
      <c r="C3355" s="5">
        <f t="shared" si="51"/>
        <v>3351</v>
      </c>
      <c r="D3355" s="6"/>
    </row>
    <row r="3356" spans="1:4" x14ac:dyDescent="0.2">
      <c r="A3356" s="3">
        <v>3352</v>
      </c>
      <c r="C3356" s="5">
        <f t="shared" si="51"/>
        <v>3352</v>
      </c>
      <c r="D3356" s="6"/>
    </row>
    <row r="3357" spans="1:4" x14ac:dyDescent="0.2">
      <c r="A3357">
        <v>3353</v>
      </c>
      <c r="B3357" s="14">
        <f>'CashSum 4'!D3</f>
        <v>1033516</v>
      </c>
      <c r="C3357" s="5">
        <f t="shared" si="51"/>
        <v>-1030163</v>
      </c>
      <c r="D3357" s="6"/>
    </row>
    <row r="3358" spans="1:4" x14ac:dyDescent="0.2">
      <c r="A3358" s="3">
        <v>3354</v>
      </c>
      <c r="C3358" s="5">
        <f t="shared" si="51"/>
        <v>3354</v>
      </c>
      <c r="D3358" s="6"/>
    </row>
    <row r="3359" spans="1:4" x14ac:dyDescent="0.2">
      <c r="A3359" s="3">
        <v>3355</v>
      </c>
      <c r="C3359" s="5">
        <f t="shared" si="51"/>
        <v>3355</v>
      </c>
      <c r="D3359" s="6"/>
    </row>
    <row r="3360" spans="1:4" x14ac:dyDescent="0.2">
      <c r="A3360">
        <v>3356</v>
      </c>
      <c r="B3360" s="14">
        <f>'CashSum 4'!E3</f>
        <v>763161</v>
      </c>
      <c r="C3360" s="5">
        <f t="shared" si="51"/>
        <v>-759805</v>
      </c>
      <c r="D3360" s="6"/>
    </row>
    <row r="3361" spans="1:4" x14ac:dyDescent="0.2">
      <c r="A3361" s="3">
        <v>3357</v>
      </c>
      <c r="C3361" s="5">
        <f t="shared" si="51"/>
        <v>3357</v>
      </c>
      <c r="D3361" s="6"/>
    </row>
    <row r="3362" spans="1:4" x14ac:dyDescent="0.2">
      <c r="A3362">
        <v>3358</v>
      </c>
      <c r="B3362" s="14">
        <f>'CashSum 4'!F3</f>
        <v>653163</v>
      </c>
      <c r="C3362" s="5">
        <f t="shared" si="51"/>
        <v>-649805</v>
      </c>
      <c r="D3362" s="6"/>
    </row>
    <row r="3363" spans="1:4" x14ac:dyDescent="0.2">
      <c r="A3363" s="3">
        <v>3359</v>
      </c>
      <c r="C3363" s="5">
        <f t="shared" si="51"/>
        <v>3359</v>
      </c>
      <c r="D3363" s="6"/>
    </row>
    <row r="3364" spans="1:4" x14ac:dyDescent="0.2">
      <c r="A3364" s="3">
        <v>3360</v>
      </c>
      <c r="C3364" s="5">
        <f t="shared" si="51"/>
        <v>3360</v>
      </c>
      <c r="D3364" s="6"/>
    </row>
    <row r="3365" spans="1:4" x14ac:dyDescent="0.2">
      <c r="A3365">
        <v>3361</v>
      </c>
      <c r="B3365" s="14">
        <f>'CashSum 4'!G3</f>
        <v>1139398</v>
      </c>
      <c r="C3365" s="5">
        <f t="shared" si="51"/>
        <v>-1136037</v>
      </c>
      <c r="D3365" s="6"/>
    </row>
    <row r="3366" spans="1:4" x14ac:dyDescent="0.2">
      <c r="A3366" s="3">
        <v>3362</v>
      </c>
      <c r="C3366" s="5">
        <f t="shared" si="51"/>
        <v>3362</v>
      </c>
      <c r="D3366" s="6"/>
    </row>
    <row r="3367" spans="1:4" x14ac:dyDescent="0.2">
      <c r="A3367" s="3">
        <v>3363</v>
      </c>
      <c r="C3367" s="5">
        <f t="shared" si="51"/>
        <v>3363</v>
      </c>
      <c r="D3367" s="6"/>
    </row>
    <row r="3368" spans="1:4" x14ac:dyDescent="0.2">
      <c r="A3368">
        <v>3364</v>
      </c>
      <c r="B3368" s="14">
        <f>'CashSum 4'!H3</f>
        <v>3800970</v>
      </c>
      <c r="C3368" s="5">
        <f t="shared" si="51"/>
        <v>-3797606</v>
      </c>
      <c r="D3368" s="6"/>
    </row>
    <row r="3369" spans="1:4" x14ac:dyDescent="0.2">
      <c r="A3369" s="3">
        <v>3365</v>
      </c>
      <c r="C3369" s="5">
        <f t="shared" si="51"/>
        <v>3365</v>
      </c>
      <c r="D3369" s="6"/>
    </row>
    <row r="3370" spans="1:4" x14ac:dyDescent="0.2">
      <c r="A3370">
        <v>3366</v>
      </c>
      <c r="B3370" s="14">
        <f>'CashSum 4'!I3</f>
        <v>0</v>
      </c>
      <c r="C3370" s="5">
        <f t="shared" si="51"/>
        <v>3366</v>
      </c>
      <c r="D3370" s="6"/>
    </row>
    <row r="3371" spans="1:4" x14ac:dyDescent="0.2">
      <c r="A3371" s="3">
        <v>3367</v>
      </c>
      <c r="C3371" s="5">
        <f t="shared" si="51"/>
        <v>3367</v>
      </c>
      <c r="D3371" s="6"/>
    </row>
    <row r="3372" spans="1:4" x14ac:dyDescent="0.2">
      <c r="A3372" s="3">
        <v>3368</v>
      </c>
      <c r="C3372" s="5">
        <f t="shared" si="51"/>
        <v>3368</v>
      </c>
      <c r="D3372" s="7"/>
    </row>
    <row r="3373" spans="1:4" x14ac:dyDescent="0.2">
      <c r="A3373" s="3">
        <v>3369</v>
      </c>
      <c r="C3373" s="5">
        <f t="shared" si="51"/>
        <v>3369</v>
      </c>
      <c r="D3373" s="6" t="s">
        <v>346</v>
      </c>
    </row>
    <row r="3374" spans="1:4" x14ac:dyDescent="0.2">
      <c r="A3374" s="3">
        <v>3370</v>
      </c>
      <c r="C3374" s="5">
        <f t="shared" si="51"/>
        <v>3370</v>
      </c>
      <c r="D3374" s="6"/>
    </row>
    <row r="3375" spans="1:4" x14ac:dyDescent="0.2">
      <c r="A3375" s="3">
        <v>3371</v>
      </c>
      <c r="C3375" s="5">
        <f t="shared" si="51"/>
        <v>3371</v>
      </c>
      <c r="D3375" s="7"/>
    </row>
    <row r="3376" spans="1:4" x14ac:dyDescent="0.2">
      <c r="A3376" s="3">
        <v>3372</v>
      </c>
      <c r="C3376" s="5">
        <f t="shared" si="51"/>
        <v>3372</v>
      </c>
      <c r="D3376" s="7"/>
    </row>
    <row r="3377" spans="1:4" x14ac:dyDescent="0.2">
      <c r="A3377" s="3">
        <v>3373</v>
      </c>
      <c r="C3377" s="5">
        <f t="shared" si="51"/>
        <v>3373</v>
      </c>
      <c r="D3377" s="7"/>
    </row>
    <row r="3378" spans="1:4" x14ac:dyDescent="0.2">
      <c r="A3378" s="3">
        <v>3374</v>
      </c>
      <c r="C3378" s="5">
        <f t="shared" si="51"/>
        <v>3374</v>
      </c>
      <c r="D3378" s="6"/>
    </row>
    <row r="3379" spans="1:4" x14ac:dyDescent="0.2">
      <c r="A3379" s="3">
        <v>3375</v>
      </c>
      <c r="C3379" s="5">
        <f t="shared" si="51"/>
        <v>3375</v>
      </c>
      <c r="D3379" s="6"/>
    </row>
    <row r="3380" spans="1:4" x14ac:dyDescent="0.2">
      <c r="A3380" s="3">
        <v>3376</v>
      </c>
      <c r="C3380" s="5">
        <f t="shared" si="51"/>
        <v>3376</v>
      </c>
      <c r="D3380" s="7"/>
    </row>
    <row r="3381" spans="1:4" x14ac:dyDescent="0.2">
      <c r="A3381" s="3">
        <v>3377</v>
      </c>
      <c r="C3381" s="5">
        <f t="shared" si="51"/>
        <v>3377</v>
      </c>
      <c r="D3381" s="7"/>
    </row>
    <row r="3382" spans="1:4" x14ac:dyDescent="0.2">
      <c r="A3382" s="3">
        <v>3378</v>
      </c>
      <c r="C3382" s="5">
        <f t="shared" si="51"/>
        <v>3378</v>
      </c>
      <c r="D3382" s="7"/>
    </row>
    <row r="3383" spans="1:4" x14ac:dyDescent="0.2">
      <c r="A3383" s="3">
        <v>3379</v>
      </c>
      <c r="C3383" s="5">
        <f t="shared" si="51"/>
        <v>3379</v>
      </c>
      <c r="D3383" s="7"/>
    </row>
    <row r="3384" spans="1:4" x14ac:dyDescent="0.2">
      <c r="A3384" s="3">
        <v>3380</v>
      </c>
      <c r="C3384" s="5">
        <f t="shared" si="51"/>
        <v>3380</v>
      </c>
      <c r="D3384" s="7"/>
    </row>
    <row r="3385" spans="1:4" x14ac:dyDescent="0.2">
      <c r="A3385" s="3">
        <v>3381</v>
      </c>
      <c r="C3385" s="5">
        <f t="shared" si="51"/>
        <v>3381</v>
      </c>
      <c r="D3385" s="6" t="s">
        <v>346</v>
      </c>
    </row>
    <row r="3386" spans="1:4" x14ac:dyDescent="0.2">
      <c r="A3386" s="3">
        <v>3382</v>
      </c>
      <c r="C3386" s="5">
        <f t="shared" si="51"/>
        <v>3382</v>
      </c>
      <c r="D3386" s="6" t="s">
        <v>346</v>
      </c>
    </row>
    <row r="3387" spans="1:4" x14ac:dyDescent="0.2">
      <c r="A3387" s="3">
        <v>3383</v>
      </c>
      <c r="C3387" s="5">
        <f t="shared" si="51"/>
        <v>3383</v>
      </c>
      <c r="D3387" s="6" t="s">
        <v>346</v>
      </c>
    </row>
    <row r="3388" spans="1:4" x14ac:dyDescent="0.2">
      <c r="A3388" s="3">
        <v>3384</v>
      </c>
      <c r="C3388" s="5">
        <f t="shared" si="51"/>
        <v>3384</v>
      </c>
      <c r="D3388" s="6" t="s">
        <v>346</v>
      </c>
    </row>
    <row r="3389" spans="1:4" x14ac:dyDescent="0.2">
      <c r="A3389" s="3">
        <v>3385</v>
      </c>
      <c r="C3389" s="5">
        <f t="shared" si="51"/>
        <v>3385</v>
      </c>
      <c r="D3389" s="6"/>
    </row>
    <row r="3390" spans="1:4" x14ac:dyDescent="0.2">
      <c r="A3390" s="3">
        <v>3386</v>
      </c>
      <c r="C3390" s="5">
        <f t="shared" si="51"/>
        <v>3386</v>
      </c>
      <c r="D3390" s="6"/>
    </row>
    <row r="3391" spans="1:4" x14ac:dyDescent="0.2">
      <c r="A3391" s="3">
        <v>3387</v>
      </c>
      <c r="C3391" s="5">
        <f t="shared" si="51"/>
        <v>3387</v>
      </c>
      <c r="D3391" s="6"/>
    </row>
    <row r="3392" spans="1:4" x14ac:dyDescent="0.2">
      <c r="A3392" s="3">
        <v>3388</v>
      </c>
      <c r="C3392" s="5">
        <f t="shared" si="51"/>
        <v>3388</v>
      </c>
      <c r="D3392" s="6"/>
    </row>
    <row r="3393" spans="1:4" x14ac:dyDescent="0.2">
      <c r="A3393" s="3">
        <v>3389</v>
      </c>
      <c r="C3393" s="5">
        <f t="shared" si="51"/>
        <v>3389</v>
      </c>
      <c r="D3393" s="6"/>
    </row>
    <row r="3394" spans="1:4" x14ac:dyDescent="0.2">
      <c r="A3394" s="3">
        <v>3390</v>
      </c>
      <c r="C3394" s="5">
        <f t="shared" si="51"/>
        <v>3390</v>
      </c>
      <c r="D3394" s="6"/>
    </row>
    <row r="3395" spans="1:4" x14ac:dyDescent="0.2">
      <c r="A3395" s="3">
        <v>3391</v>
      </c>
      <c r="C3395" s="5">
        <f t="shared" si="51"/>
        <v>3391</v>
      </c>
      <c r="D3395" s="6"/>
    </row>
    <row r="3396" spans="1:4" x14ac:dyDescent="0.2">
      <c r="A3396" s="3">
        <v>3392</v>
      </c>
      <c r="C3396" s="5">
        <f t="shared" si="51"/>
        <v>3392</v>
      </c>
      <c r="D3396" s="6"/>
    </row>
    <row r="3397" spans="1:4" x14ac:dyDescent="0.2">
      <c r="A3397" s="3">
        <v>3393</v>
      </c>
      <c r="C3397" s="5">
        <f t="shared" si="51"/>
        <v>3393</v>
      </c>
      <c r="D3397" s="6"/>
    </row>
    <row r="3398" spans="1:4" x14ac:dyDescent="0.2">
      <c r="A3398" s="3">
        <v>3394</v>
      </c>
      <c r="C3398" s="5">
        <f t="shared" si="51"/>
        <v>3394</v>
      </c>
      <c r="D3398" s="7"/>
    </row>
    <row r="3399" spans="1:4" x14ac:dyDescent="0.2">
      <c r="A3399" s="3">
        <v>3395</v>
      </c>
      <c r="C3399" s="5">
        <f t="shared" ref="C3399:C3462" si="52">A3399-B3399</f>
        <v>3395</v>
      </c>
      <c r="D3399" s="7"/>
    </row>
    <row r="3400" spans="1:4" x14ac:dyDescent="0.2">
      <c r="A3400" s="3">
        <v>3396</v>
      </c>
      <c r="C3400" s="5">
        <f t="shared" si="52"/>
        <v>3396</v>
      </c>
      <c r="D3400" s="7"/>
    </row>
    <row r="3401" spans="1:4" x14ac:dyDescent="0.2">
      <c r="A3401" s="3">
        <v>3397</v>
      </c>
      <c r="C3401" s="5">
        <f t="shared" si="52"/>
        <v>3397</v>
      </c>
      <c r="D3401" s="7"/>
    </row>
    <row r="3402" spans="1:4" x14ac:dyDescent="0.2">
      <c r="A3402" s="3">
        <v>3398</v>
      </c>
      <c r="C3402" s="5">
        <f t="shared" si="52"/>
        <v>3398</v>
      </c>
      <c r="D3402" s="6"/>
    </row>
    <row r="3403" spans="1:4" x14ac:dyDescent="0.2">
      <c r="A3403" s="3">
        <v>3399</v>
      </c>
      <c r="C3403" s="5">
        <f t="shared" si="52"/>
        <v>3399</v>
      </c>
      <c r="D3403" s="7"/>
    </row>
    <row r="3404" spans="1:4" x14ac:dyDescent="0.2">
      <c r="A3404" s="3">
        <v>3400</v>
      </c>
      <c r="C3404" s="5">
        <f t="shared" si="52"/>
        <v>3400</v>
      </c>
      <c r="D3404" s="7"/>
    </row>
    <row r="3405" spans="1:4" x14ac:dyDescent="0.2">
      <c r="A3405" s="3">
        <v>3401</v>
      </c>
      <c r="C3405" s="5">
        <f t="shared" si="52"/>
        <v>3401</v>
      </c>
      <c r="D3405" s="7"/>
    </row>
    <row r="3406" spans="1:4" x14ac:dyDescent="0.2">
      <c r="A3406" s="3">
        <v>3402</v>
      </c>
      <c r="C3406" s="5">
        <f t="shared" si="52"/>
        <v>3402</v>
      </c>
      <c r="D3406" s="7"/>
    </row>
    <row r="3407" spans="1:4" x14ac:dyDescent="0.2">
      <c r="A3407" s="3">
        <v>3403</v>
      </c>
      <c r="C3407" s="5">
        <f t="shared" si="52"/>
        <v>3403</v>
      </c>
      <c r="D3407" s="7"/>
    </row>
    <row r="3408" spans="1:4" x14ac:dyDescent="0.2">
      <c r="A3408" s="3">
        <v>3404</v>
      </c>
      <c r="C3408" s="5">
        <f t="shared" si="52"/>
        <v>3404</v>
      </c>
      <c r="D3408" s="7"/>
    </row>
    <row r="3409" spans="1:4" x14ac:dyDescent="0.2">
      <c r="A3409" s="3">
        <v>3405</v>
      </c>
      <c r="C3409" s="5">
        <f t="shared" si="52"/>
        <v>3405</v>
      </c>
      <c r="D3409" s="7"/>
    </row>
    <row r="3410" spans="1:4" x14ac:dyDescent="0.2">
      <c r="A3410" s="3">
        <v>3406</v>
      </c>
      <c r="C3410" s="5">
        <f t="shared" si="52"/>
        <v>3406</v>
      </c>
      <c r="D3410" s="7"/>
    </row>
    <row r="3411" spans="1:4" x14ac:dyDescent="0.2">
      <c r="A3411" s="3">
        <v>3407</v>
      </c>
      <c r="C3411" s="5">
        <f t="shared" si="52"/>
        <v>3407</v>
      </c>
      <c r="D3411" s="7"/>
    </row>
    <row r="3412" spans="1:4" x14ac:dyDescent="0.2">
      <c r="A3412" s="3">
        <v>3408</v>
      </c>
      <c r="C3412" s="5">
        <f t="shared" si="52"/>
        <v>3408</v>
      </c>
      <c r="D3412" s="7"/>
    </row>
    <row r="3413" spans="1:4" x14ac:dyDescent="0.2">
      <c r="A3413" s="3">
        <v>3409</v>
      </c>
      <c r="C3413" s="5">
        <f t="shared" si="52"/>
        <v>3409</v>
      </c>
      <c r="D3413" s="7"/>
    </row>
    <row r="3414" spans="1:4" x14ac:dyDescent="0.2">
      <c r="A3414" s="3">
        <v>3410</v>
      </c>
      <c r="C3414" s="5">
        <f t="shared" si="52"/>
        <v>3410</v>
      </c>
      <c r="D3414" s="7"/>
    </row>
    <row r="3415" spans="1:4" x14ac:dyDescent="0.2">
      <c r="A3415" s="3">
        <v>3411</v>
      </c>
      <c r="C3415" s="5">
        <f t="shared" si="52"/>
        <v>3411</v>
      </c>
      <c r="D3415" s="7"/>
    </row>
    <row r="3416" spans="1:4" x14ac:dyDescent="0.2">
      <c r="A3416" s="3">
        <v>3412</v>
      </c>
      <c r="C3416" s="5">
        <f t="shared" si="52"/>
        <v>3412</v>
      </c>
      <c r="D3416" s="7"/>
    </row>
    <row r="3417" spans="1:4" x14ac:dyDescent="0.2">
      <c r="A3417" s="3">
        <v>3413</v>
      </c>
      <c r="C3417" s="5">
        <f t="shared" si="52"/>
        <v>3413</v>
      </c>
      <c r="D3417" s="7"/>
    </row>
    <row r="3418" spans="1:4" x14ac:dyDescent="0.2">
      <c r="A3418" s="3">
        <v>3414</v>
      </c>
      <c r="C3418" s="5">
        <f t="shared" si="52"/>
        <v>3414</v>
      </c>
      <c r="D3418" s="7"/>
    </row>
    <row r="3419" spans="1:4" x14ac:dyDescent="0.2">
      <c r="A3419" s="3">
        <v>3415</v>
      </c>
      <c r="C3419" s="5">
        <f t="shared" si="52"/>
        <v>3415</v>
      </c>
      <c r="D3419" s="7"/>
    </row>
    <row r="3420" spans="1:4" x14ac:dyDescent="0.2">
      <c r="A3420" s="3">
        <v>3416</v>
      </c>
      <c r="C3420" s="5">
        <f t="shared" si="52"/>
        <v>3416</v>
      </c>
      <c r="D3420" s="7"/>
    </row>
    <row r="3421" spans="1:4" x14ac:dyDescent="0.2">
      <c r="A3421" s="3">
        <v>3417</v>
      </c>
      <c r="C3421" s="5">
        <f t="shared" si="52"/>
        <v>3417</v>
      </c>
      <c r="D3421" s="7"/>
    </row>
    <row r="3422" spans="1:4" x14ac:dyDescent="0.2">
      <c r="A3422" s="3">
        <v>3418</v>
      </c>
      <c r="C3422" s="5">
        <f t="shared" si="52"/>
        <v>3418</v>
      </c>
      <c r="D3422" s="7"/>
    </row>
    <row r="3423" spans="1:4" x14ac:dyDescent="0.2">
      <c r="A3423" s="3">
        <v>3419</v>
      </c>
      <c r="C3423" s="5">
        <f t="shared" si="52"/>
        <v>3419</v>
      </c>
      <c r="D3423" s="7"/>
    </row>
    <row r="3424" spans="1:4" x14ac:dyDescent="0.2">
      <c r="A3424" s="3">
        <v>3420</v>
      </c>
      <c r="C3424" s="5">
        <f t="shared" si="52"/>
        <v>3420</v>
      </c>
      <c r="D3424" s="7"/>
    </row>
    <row r="3425" spans="1:4" x14ac:dyDescent="0.2">
      <c r="A3425">
        <v>3421</v>
      </c>
      <c r="B3425" s="14">
        <f>'EstExp 11-17'!C125</f>
        <v>0</v>
      </c>
      <c r="C3425" s="5">
        <f t="shared" si="52"/>
        <v>3421</v>
      </c>
      <c r="D3425" s="6"/>
    </row>
    <row r="3426" spans="1:4" x14ac:dyDescent="0.2">
      <c r="A3426">
        <v>3422</v>
      </c>
      <c r="B3426" s="14">
        <f>'EstExp 11-17'!D125</f>
        <v>0</v>
      </c>
      <c r="C3426" s="5">
        <f t="shared" si="52"/>
        <v>3422</v>
      </c>
      <c r="D3426" s="6"/>
    </row>
    <row r="3427" spans="1:4" x14ac:dyDescent="0.2">
      <c r="A3427">
        <v>3423</v>
      </c>
      <c r="B3427" s="14">
        <f>'EstExp 11-17'!E125</f>
        <v>0</v>
      </c>
      <c r="C3427" s="5">
        <f t="shared" si="52"/>
        <v>3423</v>
      </c>
      <c r="D3427" s="6"/>
    </row>
    <row r="3428" spans="1:4" x14ac:dyDescent="0.2">
      <c r="A3428">
        <v>3424</v>
      </c>
      <c r="B3428" s="14">
        <f>'EstExp 11-17'!F125</f>
        <v>0</v>
      </c>
      <c r="C3428" s="5">
        <f t="shared" si="52"/>
        <v>3424</v>
      </c>
      <c r="D3428" s="6"/>
    </row>
    <row r="3429" spans="1:4" x14ac:dyDescent="0.2">
      <c r="A3429">
        <v>3425</v>
      </c>
      <c r="B3429" s="14">
        <f>'EstExp 11-17'!G125</f>
        <v>0</v>
      </c>
      <c r="C3429" s="5">
        <f t="shared" si="52"/>
        <v>3425</v>
      </c>
      <c r="D3429" s="6"/>
    </row>
    <row r="3430" spans="1:4" x14ac:dyDescent="0.2">
      <c r="A3430">
        <v>3426</v>
      </c>
      <c r="B3430" s="14">
        <f>'EstExp 11-17'!H125</f>
        <v>0</v>
      </c>
      <c r="C3430" s="5">
        <f t="shared" si="52"/>
        <v>3426</v>
      </c>
      <c r="D3430" s="6"/>
    </row>
    <row r="3431" spans="1:4" x14ac:dyDescent="0.2">
      <c r="A3431">
        <v>3427</v>
      </c>
      <c r="B3431" s="14">
        <f>'EstExp 11-17'!K125</f>
        <v>0</v>
      </c>
      <c r="C3431" s="5">
        <f t="shared" si="52"/>
        <v>3427</v>
      </c>
      <c r="D3431" s="6"/>
    </row>
    <row r="3432" spans="1:4" x14ac:dyDescent="0.2">
      <c r="A3432" s="3">
        <v>3428</v>
      </c>
      <c r="C3432" s="5">
        <f t="shared" si="52"/>
        <v>3428</v>
      </c>
      <c r="D3432" s="6"/>
    </row>
    <row r="3433" spans="1:4" x14ac:dyDescent="0.2">
      <c r="A3433">
        <v>3429</v>
      </c>
      <c r="B3433" s="14">
        <f>'BudgetSum 2-3'!E28</f>
        <v>0</v>
      </c>
      <c r="C3433" s="5">
        <f t="shared" si="52"/>
        <v>3429</v>
      </c>
      <c r="D3433" s="6"/>
    </row>
    <row r="3434" spans="1:4" x14ac:dyDescent="0.2">
      <c r="A3434" s="3">
        <v>3430</v>
      </c>
      <c r="C3434" s="5">
        <f t="shared" si="52"/>
        <v>3430</v>
      </c>
      <c r="D3434" s="7"/>
    </row>
    <row r="3435" spans="1:4" x14ac:dyDescent="0.2">
      <c r="A3435">
        <v>3431</v>
      </c>
      <c r="B3435" s="14">
        <f>'BudgetSum 2-3'!G28</f>
        <v>0</v>
      </c>
      <c r="C3435" s="5">
        <f t="shared" si="52"/>
        <v>3431</v>
      </c>
      <c r="D3435" s="6"/>
    </row>
    <row r="3436" spans="1:4" x14ac:dyDescent="0.2">
      <c r="A3436">
        <v>3432</v>
      </c>
      <c r="B3436" s="14">
        <f>'BudgetSum 2-3'!H28</f>
        <v>0</v>
      </c>
      <c r="C3436" s="5">
        <f t="shared" si="52"/>
        <v>3432</v>
      </c>
      <c r="D3436" s="6"/>
    </row>
    <row r="3437" spans="1:4" x14ac:dyDescent="0.2">
      <c r="A3437" s="3">
        <v>3433</v>
      </c>
      <c r="C3437" s="5">
        <f t="shared" si="52"/>
        <v>3433</v>
      </c>
      <c r="D3437" s="7"/>
    </row>
    <row r="3438" spans="1:4" x14ac:dyDescent="0.2">
      <c r="A3438" s="3">
        <v>3434</v>
      </c>
      <c r="C3438" s="5">
        <f t="shared" si="52"/>
        <v>3434</v>
      </c>
      <c r="D3438" s="6" t="s">
        <v>346</v>
      </c>
    </row>
    <row r="3439" spans="1:4" x14ac:dyDescent="0.2">
      <c r="A3439" s="3">
        <v>3435</v>
      </c>
      <c r="C3439" s="5">
        <f t="shared" si="52"/>
        <v>3435</v>
      </c>
      <c r="D3439" s="7"/>
    </row>
    <row r="3440" spans="1:4" x14ac:dyDescent="0.2">
      <c r="A3440" s="3">
        <v>3436</v>
      </c>
      <c r="C3440" s="5">
        <f t="shared" si="52"/>
        <v>3436</v>
      </c>
      <c r="D3440" s="7"/>
    </row>
    <row r="3441" spans="1:4" x14ac:dyDescent="0.2">
      <c r="A3441" s="3">
        <v>3437</v>
      </c>
      <c r="C3441" s="5">
        <f t="shared" si="52"/>
        <v>3437</v>
      </c>
      <c r="D3441" s="7"/>
    </row>
    <row r="3442" spans="1:4" x14ac:dyDescent="0.2">
      <c r="A3442" s="3">
        <v>3438</v>
      </c>
      <c r="C3442" s="5">
        <f t="shared" si="52"/>
        <v>3438</v>
      </c>
      <c r="D3442" s="7"/>
    </row>
    <row r="3443" spans="1:4" x14ac:dyDescent="0.2">
      <c r="A3443" s="3">
        <v>3439</v>
      </c>
      <c r="C3443" s="5">
        <f t="shared" si="52"/>
        <v>3439</v>
      </c>
      <c r="D3443" s="7"/>
    </row>
    <row r="3444" spans="1:4" x14ac:dyDescent="0.2">
      <c r="A3444" s="3">
        <v>3440</v>
      </c>
      <c r="C3444" s="5">
        <f t="shared" si="52"/>
        <v>3440</v>
      </c>
      <c r="D3444" s="7"/>
    </row>
    <row r="3445" spans="1:4" x14ac:dyDescent="0.2">
      <c r="A3445" s="3">
        <v>3441</v>
      </c>
      <c r="C3445" s="5">
        <f t="shared" si="52"/>
        <v>3441</v>
      </c>
      <c r="D3445" s="7"/>
    </row>
    <row r="3446" spans="1:4" x14ac:dyDescent="0.2">
      <c r="A3446" s="3">
        <v>3442</v>
      </c>
      <c r="C3446" s="5">
        <f t="shared" si="52"/>
        <v>3442</v>
      </c>
      <c r="D3446" s="7"/>
    </row>
    <row r="3447" spans="1:4" x14ac:dyDescent="0.2">
      <c r="A3447" s="3">
        <v>3443</v>
      </c>
      <c r="C3447" s="5">
        <f t="shared" si="52"/>
        <v>3443</v>
      </c>
      <c r="D3447" s="7"/>
    </row>
    <row r="3448" spans="1:4" x14ac:dyDescent="0.2">
      <c r="A3448" s="3">
        <v>3444</v>
      </c>
      <c r="C3448" s="5">
        <f t="shared" si="52"/>
        <v>3444</v>
      </c>
      <c r="D3448" s="7"/>
    </row>
    <row r="3449" spans="1:4" x14ac:dyDescent="0.2">
      <c r="A3449" s="3">
        <v>3445</v>
      </c>
      <c r="C3449" s="5">
        <f t="shared" si="52"/>
        <v>3445</v>
      </c>
      <c r="D3449" s="7"/>
    </row>
    <row r="3450" spans="1:4" x14ac:dyDescent="0.2">
      <c r="A3450" s="3">
        <v>3446</v>
      </c>
      <c r="C3450" s="5">
        <f t="shared" si="52"/>
        <v>3446</v>
      </c>
      <c r="D3450" s="7"/>
    </row>
    <row r="3451" spans="1:4" x14ac:dyDescent="0.2">
      <c r="A3451" s="3">
        <v>3447</v>
      </c>
      <c r="C3451" s="5">
        <f t="shared" si="52"/>
        <v>3447</v>
      </c>
      <c r="D3451" s="7"/>
    </row>
    <row r="3452" spans="1:4" x14ac:dyDescent="0.2">
      <c r="A3452">
        <v>3448</v>
      </c>
      <c r="C3452" s="5">
        <f t="shared" si="52"/>
        <v>3448</v>
      </c>
      <c r="D3452" s="6"/>
    </row>
    <row r="3453" spans="1:4" x14ac:dyDescent="0.2">
      <c r="A3453" s="3">
        <v>3449</v>
      </c>
      <c r="C3453" s="5">
        <f t="shared" si="52"/>
        <v>3449</v>
      </c>
      <c r="D3453" s="6"/>
    </row>
    <row r="3454" spans="1:4" x14ac:dyDescent="0.2">
      <c r="A3454" s="3">
        <v>3450</v>
      </c>
      <c r="C3454" s="5">
        <f t="shared" si="52"/>
        <v>3450</v>
      </c>
      <c r="D3454" s="6"/>
    </row>
    <row r="3455" spans="1:4" x14ac:dyDescent="0.2">
      <c r="A3455" s="3">
        <v>3451</v>
      </c>
      <c r="C3455" s="5">
        <f t="shared" si="52"/>
        <v>3451</v>
      </c>
      <c r="D3455" s="6"/>
    </row>
    <row r="3456" spans="1:4" x14ac:dyDescent="0.2">
      <c r="A3456" s="3">
        <v>3452</v>
      </c>
      <c r="C3456" s="5">
        <f t="shared" si="52"/>
        <v>3452</v>
      </c>
      <c r="D3456" s="6" t="s">
        <v>346</v>
      </c>
    </row>
    <row r="3457" spans="1:4" x14ac:dyDescent="0.2">
      <c r="A3457" s="3">
        <v>3453</v>
      </c>
      <c r="C3457" s="5">
        <f t="shared" si="52"/>
        <v>3453</v>
      </c>
      <c r="D3457" s="7"/>
    </row>
    <row r="3458" spans="1:4" x14ac:dyDescent="0.2">
      <c r="A3458" s="3">
        <v>3454</v>
      </c>
      <c r="C3458" s="5">
        <f t="shared" si="52"/>
        <v>3454</v>
      </c>
      <c r="D3458" s="6"/>
    </row>
    <row r="3459" spans="1:4" x14ac:dyDescent="0.2">
      <c r="A3459" s="3">
        <v>3455</v>
      </c>
      <c r="C3459" s="5">
        <f t="shared" si="52"/>
        <v>3455</v>
      </c>
      <c r="D3459" s="6"/>
    </row>
    <row r="3460" spans="1:4" x14ac:dyDescent="0.2">
      <c r="A3460" s="3">
        <v>3456</v>
      </c>
      <c r="C3460" s="5">
        <f t="shared" si="52"/>
        <v>3456</v>
      </c>
      <c r="D3460" s="6"/>
    </row>
    <row r="3461" spans="1:4" x14ac:dyDescent="0.2">
      <c r="A3461" s="3">
        <v>3457</v>
      </c>
      <c r="C3461" s="5">
        <f t="shared" si="52"/>
        <v>3457</v>
      </c>
      <c r="D3461" s="6"/>
    </row>
    <row r="3462" spans="1:4" x14ac:dyDescent="0.2">
      <c r="A3462" s="3">
        <v>3458</v>
      </c>
      <c r="C3462" s="5">
        <f t="shared" si="52"/>
        <v>3458</v>
      </c>
      <c r="D3462" s="6"/>
    </row>
    <row r="3463" spans="1:4" x14ac:dyDescent="0.2">
      <c r="A3463" s="3">
        <v>3459</v>
      </c>
      <c r="C3463" s="5">
        <f t="shared" ref="C3463:C3526" si="53">A3463-B3463</f>
        <v>3459</v>
      </c>
      <c r="D3463" s="6"/>
    </row>
    <row r="3464" spans="1:4" x14ac:dyDescent="0.2">
      <c r="A3464" s="3">
        <v>3460</v>
      </c>
      <c r="C3464" s="5">
        <f t="shared" si="53"/>
        <v>3460</v>
      </c>
      <c r="D3464" s="6"/>
    </row>
    <row r="3465" spans="1:4" x14ac:dyDescent="0.2">
      <c r="A3465" s="3">
        <v>3461</v>
      </c>
      <c r="C3465" s="5">
        <f t="shared" si="53"/>
        <v>3461</v>
      </c>
      <c r="D3465" s="6"/>
    </row>
    <row r="3466" spans="1:4" x14ac:dyDescent="0.2">
      <c r="A3466" s="3">
        <v>3462</v>
      </c>
      <c r="C3466" s="5">
        <f t="shared" si="53"/>
        <v>3462</v>
      </c>
      <c r="D3466" s="6"/>
    </row>
    <row r="3467" spans="1:4" x14ac:dyDescent="0.2">
      <c r="A3467" s="3">
        <v>3463</v>
      </c>
      <c r="C3467" s="5">
        <f t="shared" si="53"/>
        <v>3463</v>
      </c>
      <c r="D3467" s="6"/>
    </row>
    <row r="3468" spans="1:4" x14ac:dyDescent="0.2">
      <c r="A3468" s="3">
        <v>3464</v>
      </c>
      <c r="C3468" s="5">
        <f t="shared" si="53"/>
        <v>3464</v>
      </c>
      <c r="D3468" s="6"/>
    </row>
    <row r="3469" spans="1:4" x14ac:dyDescent="0.2">
      <c r="A3469" s="3">
        <v>3465</v>
      </c>
      <c r="C3469" s="5">
        <f t="shared" si="53"/>
        <v>3465</v>
      </c>
      <c r="D3469" s="6"/>
    </row>
    <row r="3470" spans="1:4" x14ac:dyDescent="0.2">
      <c r="A3470" s="3">
        <v>3466</v>
      </c>
      <c r="C3470" s="5">
        <f t="shared" si="53"/>
        <v>3466</v>
      </c>
      <c r="D3470" s="6"/>
    </row>
    <row r="3471" spans="1:4" x14ac:dyDescent="0.2">
      <c r="A3471" s="3">
        <v>3467</v>
      </c>
      <c r="C3471" s="5">
        <f t="shared" si="53"/>
        <v>3467</v>
      </c>
      <c r="D3471" s="7"/>
    </row>
    <row r="3472" spans="1:4" x14ac:dyDescent="0.2">
      <c r="A3472" s="3">
        <v>3468</v>
      </c>
      <c r="C3472" s="5">
        <f t="shared" si="53"/>
        <v>3468</v>
      </c>
      <c r="D3472" s="6"/>
    </row>
    <row r="3473" spans="1:4" x14ac:dyDescent="0.2">
      <c r="A3473">
        <v>3469</v>
      </c>
      <c r="B3473" s="14">
        <f>'BudgetSum 2-3'!C38</f>
        <v>0</v>
      </c>
      <c r="C3473" s="5">
        <f t="shared" si="53"/>
        <v>3469</v>
      </c>
      <c r="D3473" s="6"/>
    </row>
    <row r="3474" spans="1:4" x14ac:dyDescent="0.2">
      <c r="A3474">
        <v>3470</v>
      </c>
      <c r="B3474" s="14">
        <f>'BudgetSum 2-3'!D38</f>
        <v>0</v>
      </c>
      <c r="C3474" s="5">
        <f t="shared" si="53"/>
        <v>3470</v>
      </c>
      <c r="D3474" s="6"/>
    </row>
    <row r="3475" spans="1:4" x14ac:dyDescent="0.2">
      <c r="A3475">
        <v>3471</v>
      </c>
      <c r="B3475" s="14">
        <f>'BudgetSum 2-3'!F38</f>
        <v>0</v>
      </c>
      <c r="C3475" s="5">
        <f t="shared" si="53"/>
        <v>3471</v>
      </c>
      <c r="D3475" s="6"/>
    </row>
    <row r="3476" spans="1:4" x14ac:dyDescent="0.2">
      <c r="A3476">
        <v>3472</v>
      </c>
      <c r="B3476" s="14">
        <f>'BudgetSum 2-3'!G38</f>
        <v>0</v>
      </c>
      <c r="C3476" s="5">
        <f t="shared" si="53"/>
        <v>3472</v>
      </c>
      <c r="D3476" s="6"/>
    </row>
    <row r="3477" spans="1:4" x14ac:dyDescent="0.2">
      <c r="A3477">
        <v>3473</v>
      </c>
      <c r="B3477" s="14">
        <f>'BudgetSum 2-3'!H38</f>
        <v>0</v>
      </c>
      <c r="C3477" s="5">
        <f t="shared" si="53"/>
        <v>3473</v>
      </c>
      <c r="D3477" s="6"/>
    </row>
    <row r="3478" spans="1:4" x14ac:dyDescent="0.2">
      <c r="A3478" s="3">
        <v>3474</v>
      </c>
      <c r="C3478" s="5">
        <f t="shared" si="53"/>
        <v>3474</v>
      </c>
      <c r="D3478" s="7"/>
    </row>
    <row r="3479" spans="1:4" x14ac:dyDescent="0.2">
      <c r="A3479" s="3">
        <v>3475</v>
      </c>
      <c r="C3479" s="5">
        <f t="shared" si="53"/>
        <v>3475</v>
      </c>
      <c r="D3479" s="6" t="s">
        <v>346</v>
      </c>
    </row>
    <row r="3480" spans="1:4" x14ac:dyDescent="0.2">
      <c r="A3480" s="3">
        <v>3476</v>
      </c>
      <c r="C3480" s="5">
        <f t="shared" si="53"/>
        <v>3476</v>
      </c>
      <c r="D3480" s="7"/>
    </row>
    <row r="3481" spans="1:4" x14ac:dyDescent="0.2">
      <c r="A3481" s="3">
        <v>3477</v>
      </c>
      <c r="C3481" s="5">
        <f t="shared" si="53"/>
        <v>3477</v>
      </c>
      <c r="D3481" s="7"/>
    </row>
    <row r="3482" spans="1:4" x14ac:dyDescent="0.2">
      <c r="A3482" s="3">
        <v>3478</v>
      </c>
      <c r="C3482" s="5">
        <f t="shared" si="53"/>
        <v>3478</v>
      </c>
      <c r="D3482" s="7"/>
    </row>
    <row r="3483" spans="1:4" x14ac:dyDescent="0.2">
      <c r="A3483" s="3">
        <v>3479</v>
      </c>
      <c r="C3483" s="5">
        <f t="shared" si="53"/>
        <v>3479</v>
      </c>
      <c r="D3483" s="7"/>
    </row>
    <row r="3484" spans="1:4" x14ac:dyDescent="0.2">
      <c r="A3484" s="3">
        <v>3480</v>
      </c>
      <c r="C3484" s="5">
        <f t="shared" si="53"/>
        <v>3480</v>
      </c>
      <c r="D3484" s="7"/>
    </row>
    <row r="3485" spans="1:4" x14ac:dyDescent="0.2">
      <c r="A3485" s="3">
        <v>3481</v>
      </c>
      <c r="C3485" s="5">
        <f t="shared" si="53"/>
        <v>3481</v>
      </c>
      <c r="D3485" s="7"/>
    </row>
    <row r="3486" spans="1:4" x14ac:dyDescent="0.2">
      <c r="A3486" s="3">
        <v>3482</v>
      </c>
      <c r="C3486" s="5">
        <f t="shared" si="53"/>
        <v>3482</v>
      </c>
      <c r="D3486" s="7"/>
    </row>
    <row r="3487" spans="1:4" x14ac:dyDescent="0.2">
      <c r="A3487" s="3">
        <v>3483</v>
      </c>
      <c r="C3487" s="5">
        <f t="shared" si="53"/>
        <v>3483</v>
      </c>
      <c r="D3487" s="7"/>
    </row>
    <row r="3488" spans="1:4" x14ac:dyDescent="0.2">
      <c r="A3488" s="3">
        <v>3484</v>
      </c>
      <c r="C3488" s="5">
        <f t="shared" si="53"/>
        <v>3484</v>
      </c>
      <c r="D3488" s="7"/>
    </row>
    <row r="3489" spans="1:4" x14ac:dyDescent="0.2">
      <c r="A3489">
        <v>3485</v>
      </c>
      <c r="B3489" s="14">
        <f>'CashSum 4'!K3</f>
        <v>0</v>
      </c>
      <c r="C3489" s="5">
        <f t="shared" si="53"/>
        <v>3485</v>
      </c>
      <c r="D3489" s="6"/>
    </row>
    <row r="3490" spans="1:4" x14ac:dyDescent="0.2">
      <c r="A3490" s="3">
        <v>3486</v>
      </c>
      <c r="C3490" s="5">
        <f t="shared" si="53"/>
        <v>3486</v>
      </c>
      <c r="D3490" s="6"/>
    </row>
    <row r="3491" spans="1:4" x14ac:dyDescent="0.2">
      <c r="A3491" s="3">
        <v>3487</v>
      </c>
      <c r="C3491" s="5">
        <f t="shared" si="53"/>
        <v>3487</v>
      </c>
      <c r="D3491" s="6"/>
    </row>
    <row r="3492" spans="1:4" x14ac:dyDescent="0.2">
      <c r="A3492" s="3">
        <v>3488</v>
      </c>
      <c r="C3492" s="5">
        <f t="shared" si="53"/>
        <v>3488</v>
      </c>
      <c r="D3492" s="6"/>
    </row>
    <row r="3493" spans="1:4" x14ac:dyDescent="0.2">
      <c r="A3493" s="3">
        <v>3489</v>
      </c>
      <c r="C3493" s="5">
        <f t="shared" si="53"/>
        <v>3489</v>
      </c>
      <c r="D3493" s="6"/>
    </row>
    <row r="3494" spans="1:4" x14ac:dyDescent="0.2">
      <c r="A3494" s="3">
        <v>3490</v>
      </c>
      <c r="C3494" s="5">
        <f t="shared" si="53"/>
        <v>3490</v>
      </c>
      <c r="D3494" s="6"/>
    </row>
    <row r="3495" spans="1:4" x14ac:dyDescent="0.2">
      <c r="A3495" s="3">
        <v>3491</v>
      </c>
      <c r="C3495" s="5">
        <f t="shared" si="53"/>
        <v>3491</v>
      </c>
      <c r="D3495" s="6"/>
    </row>
    <row r="3496" spans="1:4" x14ac:dyDescent="0.2">
      <c r="A3496" s="3">
        <v>3492</v>
      </c>
      <c r="C3496" s="5">
        <f t="shared" si="53"/>
        <v>3492</v>
      </c>
      <c r="D3496" s="6"/>
    </row>
    <row r="3497" spans="1:4" x14ac:dyDescent="0.2">
      <c r="A3497" s="3">
        <v>3493</v>
      </c>
      <c r="C3497" s="5">
        <f t="shared" si="53"/>
        <v>3493</v>
      </c>
      <c r="D3497" s="6" t="s">
        <v>346</v>
      </c>
    </row>
    <row r="3498" spans="1:4" x14ac:dyDescent="0.2">
      <c r="A3498" s="3">
        <v>3494</v>
      </c>
      <c r="C3498" s="5">
        <f t="shared" si="53"/>
        <v>3494</v>
      </c>
      <c r="D3498" s="6"/>
    </row>
    <row r="3499" spans="1:4" x14ac:dyDescent="0.2">
      <c r="A3499" s="3">
        <v>3495</v>
      </c>
      <c r="C3499" s="5">
        <f t="shared" si="53"/>
        <v>3495</v>
      </c>
      <c r="D3499" s="6" t="s">
        <v>346</v>
      </c>
    </row>
    <row r="3500" spans="1:4" x14ac:dyDescent="0.2">
      <c r="A3500" s="3">
        <v>3496</v>
      </c>
      <c r="C3500" s="5">
        <f t="shared" si="53"/>
        <v>3496</v>
      </c>
      <c r="D3500" s="6"/>
    </row>
    <row r="3501" spans="1:4" x14ac:dyDescent="0.2">
      <c r="A3501" s="3">
        <v>3497</v>
      </c>
      <c r="C3501" s="5">
        <f t="shared" si="53"/>
        <v>3497</v>
      </c>
      <c r="D3501" s="6"/>
    </row>
    <row r="3502" spans="1:4" x14ac:dyDescent="0.2">
      <c r="A3502" s="3">
        <v>3498</v>
      </c>
      <c r="C3502" s="5">
        <f t="shared" si="53"/>
        <v>3498</v>
      </c>
      <c r="D3502" s="6"/>
    </row>
    <row r="3503" spans="1:4" x14ac:dyDescent="0.2">
      <c r="A3503" s="3">
        <v>3499</v>
      </c>
      <c r="C3503" s="5">
        <f t="shared" si="53"/>
        <v>3499</v>
      </c>
      <c r="D3503" s="6"/>
    </row>
    <row r="3504" spans="1:4" x14ac:dyDescent="0.2">
      <c r="A3504" s="3">
        <v>3500</v>
      </c>
      <c r="C3504" s="5">
        <f t="shared" si="53"/>
        <v>3500</v>
      </c>
      <c r="D3504" s="6"/>
    </row>
    <row r="3505" spans="1:4" x14ac:dyDescent="0.2">
      <c r="A3505" s="3">
        <v>3501</v>
      </c>
      <c r="C3505" s="5">
        <f t="shared" si="53"/>
        <v>3501</v>
      </c>
      <c r="D3505" s="6"/>
    </row>
    <row r="3506" spans="1:4" x14ac:dyDescent="0.2">
      <c r="A3506" s="3">
        <v>3502</v>
      </c>
      <c r="C3506" s="5">
        <f t="shared" si="53"/>
        <v>3502</v>
      </c>
      <c r="D3506" s="6"/>
    </row>
    <row r="3507" spans="1:4" x14ac:dyDescent="0.2">
      <c r="A3507" s="3">
        <v>3503</v>
      </c>
      <c r="C3507" s="5">
        <f t="shared" si="53"/>
        <v>3503</v>
      </c>
      <c r="D3507" s="6"/>
    </row>
    <row r="3508" spans="1:4" x14ac:dyDescent="0.2">
      <c r="A3508" s="3">
        <v>3504</v>
      </c>
      <c r="C3508" s="5">
        <f t="shared" si="53"/>
        <v>3504</v>
      </c>
      <c r="D3508" s="6"/>
    </row>
    <row r="3509" spans="1:4" x14ac:dyDescent="0.2">
      <c r="A3509" s="3">
        <v>3505</v>
      </c>
      <c r="C3509" s="5">
        <f t="shared" si="53"/>
        <v>3505</v>
      </c>
      <c r="D3509" s="6"/>
    </row>
    <row r="3510" spans="1:4" x14ac:dyDescent="0.2">
      <c r="A3510" s="3">
        <v>3506</v>
      </c>
      <c r="C3510" s="5">
        <f t="shared" si="53"/>
        <v>3506</v>
      </c>
      <c r="D3510" s="6"/>
    </row>
    <row r="3511" spans="1:4" x14ac:dyDescent="0.2">
      <c r="A3511" s="3">
        <v>3507</v>
      </c>
      <c r="C3511" s="5">
        <f t="shared" si="53"/>
        <v>3507</v>
      </c>
      <c r="D3511" s="6"/>
    </row>
    <row r="3512" spans="1:4" x14ac:dyDescent="0.2">
      <c r="A3512">
        <v>3508</v>
      </c>
      <c r="B3512" s="14">
        <f>'BudgetSum 2-3'!K5</f>
        <v>0</v>
      </c>
      <c r="C3512" s="5">
        <f t="shared" si="53"/>
        <v>3508</v>
      </c>
      <c r="D3512" s="6"/>
    </row>
    <row r="3513" spans="1:4" x14ac:dyDescent="0.2">
      <c r="A3513">
        <v>3509</v>
      </c>
      <c r="B3513" s="14">
        <f>'BudgetSum 2-3'!K7</f>
        <v>0</v>
      </c>
      <c r="C3513" s="5">
        <f t="shared" si="53"/>
        <v>3509</v>
      </c>
      <c r="D3513" s="6"/>
    </row>
    <row r="3514" spans="1:4" x14ac:dyDescent="0.2">
      <c r="A3514">
        <v>3510</v>
      </c>
      <c r="B3514" s="14">
        <f>'BudgetSum 2-3'!K9</f>
        <v>0</v>
      </c>
      <c r="C3514" s="5">
        <f t="shared" si="53"/>
        <v>3510</v>
      </c>
      <c r="D3514" s="6"/>
    </row>
    <row r="3515" spans="1:4" x14ac:dyDescent="0.2">
      <c r="A3515">
        <v>3511</v>
      </c>
      <c r="B3515" s="14">
        <f>'BudgetSum 2-3'!K14</f>
        <v>0</v>
      </c>
      <c r="C3515" s="5">
        <f t="shared" si="53"/>
        <v>3511</v>
      </c>
      <c r="D3515" s="6"/>
    </row>
    <row r="3516" spans="1:4" x14ac:dyDescent="0.2">
      <c r="A3516">
        <v>3512</v>
      </c>
      <c r="B3516" s="14">
        <f>'BudgetSum 2-3'!K16</f>
        <v>0</v>
      </c>
      <c r="C3516" s="5">
        <f t="shared" si="53"/>
        <v>3512</v>
      </c>
      <c r="D3516" s="6"/>
    </row>
    <row r="3517" spans="1:4" x14ac:dyDescent="0.2">
      <c r="A3517">
        <v>3513</v>
      </c>
      <c r="B3517" s="14">
        <f>'BudgetSum 2-3'!K17</f>
        <v>0</v>
      </c>
      <c r="C3517" s="5">
        <f t="shared" si="53"/>
        <v>3513</v>
      </c>
      <c r="D3517" s="6"/>
    </row>
    <row r="3518" spans="1:4" x14ac:dyDescent="0.2">
      <c r="A3518">
        <v>3514</v>
      </c>
      <c r="B3518" s="14">
        <f>'BudgetSum 2-3'!K19</f>
        <v>0</v>
      </c>
      <c r="C3518" s="5">
        <f t="shared" si="53"/>
        <v>3514</v>
      </c>
      <c r="D3518" s="6"/>
    </row>
    <row r="3519" spans="1:4" x14ac:dyDescent="0.2">
      <c r="A3519">
        <v>3515</v>
      </c>
      <c r="B3519" s="14">
        <f>'BudgetSum 2-3'!K22</f>
        <v>0</v>
      </c>
      <c r="C3519" s="5">
        <f t="shared" si="53"/>
        <v>3515</v>
      </c>
      <c r="D3519" s="6"/>
    </row>
    <row r="3520" spans="1:4" x14ac:dyDescent="0.2">
      <c r="A3520">
        <v>3516</v>
      </c>
      <c r="B3520" s="14">
        <f>'BudgetSum 2-3'!K28</f>
        <v>0</v>
      </c>
      <c r="C3520" s="5">
        <f t="shared" si="53"/>
        <v>3516</v>
      </c>
      <c r="D3520" s="6"/>
    </row>
    <row r="3521" spans="1:4" x14ac:dyDescent="0.2">
      <c r="A3521">
        <v>3517</v>
      </c>
      <c r="B3521" s="14">
        <f>'BudgetSum 2-3'!K30</f>
        <v>0</v>
      </c>
      <c r="C3521" s="5">
        <f t="shared" si="53"/>
        <v>3517</v>
      </c>
      <c r="D3521" s="6"/>
    </row>
    <row r="3522" spans="1:4" x14ac:dyDescent="0.2">
      <c r="A3522">
        <v>3518</v>
      </c>
      <c r="B3522" s="14">
        <f>'BudgetSum 2-3'!K35</f>
        <v>0</v>
      </c>
      <c r="C3522" s="5">
        <f t="shared" si="53"/>
        <v>3518</v>
      </c>
      <c r="D3522" s="6"/>
    </row>
    <row r="3523" spans="1:4" x14ac:dyDescent="0.2">
      <c r="A3523">
        <v>3519</v>
      </c>
      <c r="B3523" s="14">
        <f>'BudgetSum 2-3'!K36</f>
        <v>0</v>
      </c>
      <c r="C3523" s="5">
        <f t="shared" si="53"/>
        <v>3519</v>
      </c>
      <c r="D3523" s="6"/>
    </row>
    <row r="3524" spans="1:4" x14ac:dyDescent="0.2">
      <c r="A3524">
        <v>3520</v>
      </c>
      <c r="B3524" s="14">
        <f>'BudgetSum 2-3'!K37</f>
        <v>0</v>
      </c>
      <c r="C3524" s="5">
        <f t="shared" si="53"/>
        <v>3520</v>
      </c>
      <c r="D3524" s="6"/>
    </row>
    <row r="3525" spans="1:4" x14ac:dyDescent="0.2">
      <c r="A3525">
        <v>3521</v>
      </c>
      <c r="B3525" s="14">
        <f>'BudgetSum 2-3'!K38</f>
        <v>0</v>
      </c>
      <c r="C3525" s="5">
        <f t="shared" si="53"/>
        <v>3521</v>
      </c>
      <c r="D3525" s="6"/>
    </row>
    <row r="3526" spans="1:4" x14ac:dyDescent="0.2">
      <c r="A3526">
        <v>3522</v>
      </c>
      <c r="B3526" s="14">
        <f>'BudgetSum 2-3'!K45</f>
        <v>0</v>
      </c>
      <c r="C3526" s="5">
        <f t="shared" si="53"/>
        <v>3522</v>
      </c>
      <c r="D3526" s="6"/>
    </row>
    <row r="3527" spans="1:4" x14ac:dyDescent="0.2">
      <c r="A3527">
        <v>3523</v>
      </c>
      <c r="B3527" s="14">
        <f>'BudgetSum 2-3'!K46</f>
        <v>0</v>
      </c>
      <c r="C3527" s="5">
        <f t="shared" ref="C3527:C3590" si="54">A3527-B3527</f>
        <v>3523</v>
      </c>
      <c r="D3527" s="6"/>
    </row>
    <row r="3528" spans="1:4" x14ac:dyDescent="0.2">
      <c r="A3528" s="3">
        <v>3524</v>
      </c>
      <c r="C3528" s="5">
        <f t="shared" si="54"/>
        <v>3524</v>
      </c>
      <c r="D3528" s="7"/>
    </row>
    <row r="3529" spans="1:4" x14ac:dyDescent="0.2">
      <c r="A3529">
        <v>3525</v>
      </c>
      <c r="B3529" s="14">
        <f>'BudgetSum 2-3'!K79</f>
        <v>0</v>
      </c>
      <c r="C3529" s="5">
        <f t="shared" si="54"/>
        <v>3525</v>
      </c>
      <c r="D3529" s="6"/>
    </row>
    <row r="3530" spans="1:4" x14ac:dyDescent="0.2">
      <c r="A3530">
        <v>3526</v>
      </c>
      <c r="B3530" s="14">
        <f>'BudgetSum 2-3'!K80</f>
        <v>0</v>
      </c>
      <c r="C3530" s="5">
        <f t="shared" si="54"/>
        <v>3526</v>
      </c>
      <c r="D3530" s="6"/>
    </row>
    <row r="3531" spans="1:4" x14ac:dyDescent="0.2">
      <c r="A3531" s="3">
        <v>3527</v>
      </c>
      <c r="C3531" s="5">
        <f t="shared" si="54"/>
        <v>3527</v>
      </c>
      <c r="D3531" s="6"/>
    </row>
    <row r="3532" spans="1:4" x14ac:dyDescent="0.2">
      <c r="A3532">
        <v>3528</v>
      </c>
      <c r="B3532" s="14">
        <f>'BudgetSum 2-3'!K3</f>
        <v>0</v>
      </c>
      <c r="C3532" s="5">
        <f t="shared" si="54"/>
        <v>3528</v>
      </c>
      <c r="D3532" s="6"/>
    </row>
    <row r="3533" spans="1:4" x14ac:dyDescent="0.2">
      <c r="A3533" s="3">
        <v>3529</v>
      </c>
      <c r="C3533" s="5">
        <f t="shared" si="54"/>
        <v>3529</v>
      </c>
      <c r="D3533" s="6"/>
    </row>
    <row r="3534" spans="1:4" x14ac:dyDescent="0.2">
      <c r="A3534">
        <v>3530</v>
      </c>
      <c r="B3534" s="14">
        <f>'BudgetSum 2-3'!K81</f>
        <v>0</v>
      </c>
      <c r="C3534" s="5">
        <f t="shared" si="54"/>
        <v>3530</v>
      </c>
      <c r="D3534" s="6"/>
    </row>
    <row r="3535" spans="1:4" x14ac:dyDescent="0.2">
      <c r="A3535" s="3">
        <v>3531</v>
      </c>
      <c r="C3535" s="5">
        <f t="shared" si="54"/>
        <v>3531</v>
      </c>
      <c r="D3535" s="7"/>
    </row>
    <row r="3536" spans="1:4" x14ac:dyDescent="0.2">
      <c r="A3536" s="3">
        <v>3532</v>
      </c>
      <c r="C3536" s="5">
        <f t="shared" si="54"/>
        <v>3532</v>
      </c>
      <c r="D3536" s="7"/>
    </row>
    <row r="3537" spans="1:4" x14ac:dyDescent="0.2">
      <c r="A3537" s="3">
        <v>3533</v>
      </c>
      <c r="C3537" s="5">
        <f t="shared" si="54"/>
        <v>3533</v>
      </c>
      <c r="D3537" s="7"/>
    </row>
    <row r="3538" spans="1:4" x14ac:dyDescent="0.2">
      <c r="A3538" s="3">
        <v>3534</v>
      </c>
      <c r="C3538" s="5">
        <f t="shared" si="54"/>
        <v>3534</v>
      </c>
      <c r="D3538" s="7"/>
    </row>
    <row r="3539" spans="1:4" x14ac:dyDescent="0.2">
      <c r="A3539" s="3">
        <v>3535</v>
      </c>
      <c r="C3539" s="5">
        <f t="shared" si="54"/>
        <v>3535</v>
      </c>
      <c r="D3539" s="7"/>
    </row>
    <row r="3540" spans="1:4" x14ac:dyDescent="0.2">
      <c r="A3540" s="3">
        <v>3536</v>
      </c>
      <c r="C3540" s="5">
        <f t="shared" si="54"/>
        <v>3536</v>
      </c>
      <c r="D3540" s="7"/>
    </row>
    <row r="3541" spans="1:4" x14ac:dyDescent="0.2">
      <c r="A3541" s="3">
        <v>3537</v>
      </c>
      <c r="C3541" s="5">
        <f t="shared" si="54"/>
        <v>3537</v>
      </c>
      <c r="D3541" s="7"/>
    </row>
    <row r="3542" spans="1:4" x14ac:dyDescent="0.2">
      <c r="A3542" s="3">
        <v>3538</v>
      </c>
      <c r="C3542" s="5">
        <f t="shared" si="54"/>
        <v>3538</v>
      </c>
      <c r="D3542" s="7"/>
    </row>
    <row r="3543" spans="1:4" x14ac:dyDescent="0.2">
      <c r="A3543" s="3">
        <v>3539</v>
      </c>
      <c r="C3543" s="5">
        <f t="shared" si="54"/>
        <v>3539</v>
      </c>
      <c r="D3543" s="7"/>
    </row>
    <row r="3544" spans="1:4" x14ac:dyDescent="0.2">
      <c r="A3544" s="3">
        <v>3540</v>
      </c>
      <c r="C3544" s="5">
        <f t="shared" si="54"/>
        <v>3540</v>
      </c>
      <c r="D3544" s="7"/>
    </row>
    <row r="3545" spans="1:4" x14ac:dyDescent="0.2">
      <c r="A3545" s="3">
        <v>3541</v>
      </c>
      <c r="C3545" s="5">
        <f t="shared" si="54"/>
        <v>3541</v>
      </c>
      <c r="D3545" s="7"/>
    </row>
    <row r="3546" spans="1:4" x14ac:dyDescent="0.2">
      <c r="A3546" s="3">
        <v>3542</v>
      </c>
      <c r="C3546" s="5">
        <f t="shared" si="54"/>
        <v>3542</v>
      </c>
      <c r="D3546" s="7"/>
    </row>
    <row r="3547" spans="1:4" x14ac:dyDescent="0.2">
      <c r="A3547" s="3">
        <v>3543</v>
      </c>
      <c r="C3547" s="5">
        <f t="shared" si="54"/>
        <v>3543</v>
      </c>
      <c r="D3547" s="7"/>
    </row>
    <row r="3548" spans="1:4" x14ac:dyDescent="0.2">
      <c r="A3548" s="3">
        <v>3544</v>
      </c>
      <c r="C3548" s="5">
        <f t="shared" si="54"/>
        <v>3544</v>
      </c>
      <c r="D3548" s="7"/>
    </row>
    <row r="3549" spans="1:4" x14ac:dyDescent="0.2">
      <c r="A3549" s="3">
        <v>3545</v>
      </c>
      <c r="C3549" s="5">
        <f t="shared" si="54"/>
        <v>3545</v>
      </c>
      <c r="D3549" s="7"/>
    </row>
    <row r="3550" spans="1:4" x14ac:dyDescent="0.2">
      <c r="A3550" s="3">
        <v>3546</v>
      </c>
      <c r="C3550" s="5">
        <f t="shared" si="54"/>
        <v>3546</v>
      </c>
      <c r="D3550" s="7"/>
    </row>
    <row r="3551" spans="1:4" x14ac:dyDescent="0.2">
      <c r="A3551" s="3">
        <v>3547</v>
      </c>
      <c r="C3551" s="5">
        <f t="shared" si="54"/>
        <v>3547</v>
      </c>
      <c r="D3551" s="7"/>
    </row>
    <row r="3552" spans="1:4" x14ac:dyDescent="0.2">
      <c r="A3552" s="3">
        <v>3548</v>
      </c>
      <c r="C3552" s="5">
        <f t="shared" si="54"/>
        <v>3548</v>
      </c>
      <c r="D3552" s="7"/>
    </row>
    <row r="3553" spans="1:4" x14ac:dyDescent="0.2">
      <c r="A3553" s="3">
        <v>3549</v>
      </c>
      <c r="C3553" s="5">
        <f t="shared" si="54"/>
        <v>3549</v>
      </c>
      <c r="D3553" s="7"/>
    </row>
    <row r="3554" spans="1:4" x14ac:dyDescent="0.2">
      <c r="A3554" s="3">
        <v>3550</v>
      </c>
      <c r="C3554" s="5">
        <f t="shared" si="54"/>
        <v>3550</v>
      </c>
      <c r="D3554" s="7"/>
    </row>
    <row r="3555" spans="1:4" x14ac:dyDescent="0.2">
      <c r="A3555" s="3">
        <v>3551</v>
      </c>
      <c r="C3555" s="5">
        <f t="shared" si="54"/>
        <v>3551</v>
      </c>
      <c r="D3555" s="7"/>
    </row>
    <row r="3556" spans="1:4" x14ac:dyDescent="0.2">
      <c r="A3556" s="3">
        <v>3552</v>
      </c>
      <c r="C3556" s="5">
        <f t="shared" si="54"/>
        <v>3552</v>
      </c>
      <c r="D3556" s="7"/>
    </row>
    <row r="3557" spans="1:4" x14ac:dyDescent="0.2">
      <c r="A3557" s="3">
        <v>3553</v>
      </c>
      <c r="C3557" s="5">
        <f t="shared" si="54"/>
        <v>3553</v>
      </c>
      <c r="D3557" s="7"/>
    </row>
    <row r="3558" spans="1:4" x14ac:dyDescent="0.2">
      <c r="A3558" s="3">
        <v>3554</v>
      </c>
      <c r="C3558" s="5">
        <f t="shared" si="54"/>
        <v>3554</v>
      </c>
      <c r="D3558" s="7"/>
    </row>
    <row r="3559" spans="1:4" x14ac:dyDescent="0.2">
      <c r="A3559" s="3">
        <v>3555</v>
      </c>
      <c r="C3559" s="5">
        <f t="shared" si="54"/>
        <v>3555</v>
      </c>
      <c r="D3559" s="7"/>
    </row>
    <row r="3560" spans="1:4" x14ac:dyDescent="0.2">
      <c r="A3560">
        <v>3556</v>
      </c>
      <c r="B3560" s="14">
        <f>'EstExp 11-17'!C348</f>
        <v>0</v>
      </c>
      <c r="C3560" s="5">
        <f t="shared" si="54"/>
        <v>3556</v>
      </c>
      <c r="D3560" s="6"/>
    </row>
    <row r="3561" spans="1:4" x14ac:dyDescent="0.2">
      <c r="A3561">
        <v>3557</v>
      </c>
      <c r="B3561" s="14">
        <f>'EstExp 11-17'!C349</f>
        <v>0</v>
      </c>
      <c r="C3561" s="5">
        <f t="shared" si="54"/>
        <v>3557</v>
      </c>
      <c r="D3561" s="6"/>
    </row>
    <row r="3562" spans="1:4" x14ac:dyDescent="0.2">
      <c r="A3562">
        <v>3558</v>
      </c>
      <c r="B3562" s="14">
        <f>'EstExp 11-17'!C350</f>
        <v>0</v>
      </c>
      <c r="C3562" s="5">
        <f t="shared" si="54"/>
        <v>3558</v>
      </c>
      <c r="D3562" s="6"/>
    </row>
    <row r="3563" spans="1:4" x14ac:dyDescent="0.2">
      <c r="A3563">
        <v>3559</v>
      </c>
      <c r="B3563" s="14">
        <f>'EstExp 11-17'!C351</f>
        <v>0</v>
      </c>
      <c r="C3563" s="5">
        <f t="shared" si="54"/>
        <v>3559</v>
      </c>
      <c r="D3563" s="6"/>
    </row>
    <row r="3564" spans="1:4" x14ac:dyDescent="0.2">
      <c r="A3564">
        <v>3560</v>
      </c>
      <c r="B3564" s="14">
        <f>'EstExp 11-17'!C352</f>
        <v>0</v>
      </c>
      <c r="C3564" s="5">
        <f t="shared" si="54"/>
        <v>3560</v>
      </c>
      <c r="D3564" s="6"/>
    </row>
    <row r="3565" spans="1:4" x14ac:dyDescent="0.2">
      <c r="A3565">
        <v>3561</v>
      </c>
      <c r="B3565" s="14">
        <f>'EstExp 11-17'!C367</f>
        <v>0</v>
      </c>
      <c r="C3565" s="5">
        <f t="shared" si="54"/>
        <v>3561</v>
      </c>
      <c r="D3565" s="6"/>
    </row>
    <row r="3566" spans="1:4" x14ac:dyDescent="0.2">
      <c r="A3566" s="3">
        <v>3562</v>
      </c>
      <c r="C3566" s="5">
        <f t="shared" si="54"/>
        <v>3562</v>
      </c>
      <c r="D3566" s="7"/>
    </row>
    <row r="3567" spans="1:4" x14ac:dyDescent="0.2">
      <c r="A3567">
        <v>3563</v>
      </c>
      <c r="B3567" s="14">
        <f>'EstExp 11-17'!D348</f>
        <v>0</v>
      </c>
      <c r="C3567" s="5">
        <f t="shared" si="54"/>
        <v>3563</v>
      </c>
      <c r="D3567" s="6"/>
    </row>
    <row r="3568" spans="1:4" x14ac:dyDescent="0.2">
      <c r="A3568">
        <v>3564</v>
      </c>
      <c r="B3568" s="14">
        <f>'EstExp 11-17'!D349</f>
        <v>0</v>
      </c>
      <c r="C3568" s="5">
        <f t="shared" si="54"/>
        <v>3564</v>
      </c>
      <c r="D3568" s="6"/>
    </row>
    <row r="3569" spans="1:4" x14ac:dyDescent="0.2">
      <c r="A3569">
        <v>3565</v>
      </c>
      <c r="B3569" s="14">
        <f>'EstExp 11-17'!D350</f>
        <v>0</v>
      </c>
      <c r="C3569" s="5">
        <f t="shared" si="54"/>
        <v>3565</v>
      </c>
      <c r="D3569" s="6"/>
    </row>
    <row r="3570" spans="1:4" x14ac:dyDescent="0.2">
      <c r="A3570">
        <v>3566</v>
      </c>
      <c r="B3570" s="14">
        <f>'EstExp 11-17'!D351</f>
        <v>0</v>
      </c>
      <c r="C3570" s="5">
        <f t="shared" si="54"/>
        <v>3566</v>
      </c>
      <c r="D3570" s="6"/>
    </row>
    <row r="3571" spans="1:4" x14ac:dyDescent="0.2">
      <c r="A3571">
        <v>3567</v>
      </c>
      <c r="B3571" s="14">
        <f>'EstExp 11-17'!D352</f>
        <v>0</v>
      </c>
      <c r="C3571" s="5">
        <f t="shared" si="54"/>
        <v>3567</v>
      </c>
      <c r="D3571" s="6"/>
    </row>
    <row r="3572" spans="1:4" x14ac:dyDescent="0.2">
      <c r="A3572">
        <v>3568</v>
      </c>
      <c r="B3572" s="14">
        <f>'EstExp 11-17'!D367</f>
        <v>0</v>
      </c>
      <c r="C3572" s="5">
        <f t="shared" si="54"/>
        <v>3568</v>
      </c>
      <c r="D3572" s="6"/>
    </row>
    <row r="3573" spans="1:4" x14ac:dyDescent="0.2">
      <c r="A3573" s="3">
        <v>3569</v>
      </c>
      <c r="C3573" s="5">
        <f t="shared" si="54"/>
        <v>3569</v>
      </c>
      <c r="D3573" s="7"/>
    </row>
    <row r="3574" spans="1:4" x14ac:dyDescent="0.2">
      <c r="A3574">
        <v>3570</v>
      </c>
      <c r="B3574" s="14">
        <f>'EstExp 11-17'!E348</f>
        <v>0</v>
      </c>
      <c r="C3574" s="5">
        <f t="shared" si="54"/>
        <v>3570</v>
      </c>
      <c r="D3574" s="6"/>
    </row>
    <row r="3575" spans="1:4" x14ac:dyDescent="0.2">
      <c r="A3575">
        <v>3571</v>
      </c>
      <c r="B3575" s="14">
        <f>'EstExp 11-17'!E349</f>
        <v>0</v>
      </c>
      <c r="C3575" s="5">
        <f t="shared" si="54"/>
        <v>3571</v>
      </c>
      <c r="D3575" s="6"/>
    </row>
    <row r="3576" spans="1:4" x14ac:dyDescent="0.2">
      <c r="A3576">
        <v>3572</v>
      </c>
      <c r="B3576" s="14">
        <f>'EstExp 11-17'!E350</f>
        <v>0</v>
      </c>
      <c r="C3576" s="5">
        <f t="shared" si="54"/>
        <v>3572</v>
      </c>
      <c r="D3576" s="6"/>
    </row>
    <row r="3577" spans="1:4" x14ac:dyDescent="0.2">
      <c r="A3577">
        <v>3573</v>
      </c>
      <c r="B3577" s="14">
        <f>'EstExp 11-17'!E351</f>
        <v>0</v>
      </c>
      <c r="C3577" s="5">
        <f t="shared" si="54"/>
        <v>3573</v>
      </c>
      <c r="D3577" s="6"/>
    </row>
    <row r="3578" spans="1:4" x14ac:dyDescent="0.2">
      <c r="A3578">
        <v>3574</v>
      </c>
      <c r="B3578" s="14">
        <f>'EstExp 11-17'!E352</f>
        <v>0</v>
      </c>
      <c r="C3578" s="5">
        <f t="shared" si="54"/>
        <v>3574</v>
      </c>
      <c r="D3578" s="6"/>
    </row>
    <row r="3579" spans="1:4" x14ac:dyDescent="0.2">
      <c r="A3579">
        <v>3575</v>
      </c>
      <c r="B3579" s="14">
        <f>'EstExp 11-17'!E367</f>
        <v>0</v>
      </c>
      <c r="C3579" s="5">
        <f t="shared" si="54"/>
        <v>3575</v>
      </c>
      <c r="D3579" s="6"/>
    </row>
    <row r="3580" spans="1:4" x14ac:dyDescent="0.2">
      <c r="A3580" s="3">
        <v>3576</v>
      </c>
      <c r="C3580" s="5">
        <f t="shared" si="54"/>
        <v>3576</v>
      </c>
      <c r="D3580" s="7"/>
    </row>
    <row r="3581" spans="1:4" x14ac:dyDescent="0.2">
      <c r="A3581">
        <v>3577</v>
      </c>
      <c r="B3581" s="14">
        <f>'EstExp 11-17'!F348</f>
        <v>0</v>
      </c>
      <c r="C3581" s="5">
        <f t="shared" si="54"/>
        <v>3577</v>
      </c>
      <c r="D3581" s="6"/>
    </row>
    <row r="3582" spans="1:4" x14ac:dyDescent="0.2">
      <c r="A3582">
        <v>3578</v>
      </c>
      <c r="B3582" s="14">
        <f>'EstExp 11-17'!F349</f>
        <v>0</v>
      </c>
      <c r="C3582" s="5">
        <f t="shared" si="54"/>
        <v>3578</v>
      </c>
      <c r="D3582" s="6"/>
    </row>
    <row r="3583" spans="1:4" x14ac:dyDescent="0.2">
      <c r="A3583">
        <v>3579</v>
      </c>
      <c r="B3583" s="14">
        <f>'EstExp 11-17'!F350</f>
        <v>0</v>
      </c>
      <c r="C3583" s="5">
        <f t="shared" si="54"/>
        <v>3579</v>
      </c>
      <c r="D3583" s="6"/>
    </row>
    <row r="3584" spans="1:4" x14ac:dyDescent="0.2">
      <c r="A3584">
        <v>3580</v>
      </c>
      <c r="B3584" s="14">
        <f>'EstExp 11-17'!F351</f>
        <v>0</v>
      </c>
      <c r="C3584" s="5">
        <f t="shared" si="54"/>
        <v>3580</v>
      </c>
      <c r="D3584" s="6"/>
    </row>
    <row r="3585" spans="1:4" x14ac:dyDescent="0.2">
      <c r="A3585">
        <v>3581</v>
      </c>
      <c r="B3585" s="14">
        <f>'EstExp 11-17'!F352</f>
        <v>0</v>
      </c>
      <c r="C3585" s="5">
        <f t="shared" si="54"/>
        <v>3581</v>
      </c>
      <c r="D3585" s="6"/>
    </row>
    <row r="3586" spans="1:4" x14ac:dyDescent="0.2">
      <c r="A3586">
        <v>3582</v>
      </c>
      <c r="B3586" s="14">
        <f>'EstExp 11-17'!F367</f>
        <v>0</v>
      </c>
      <c r="C3586" s="5">
        <f t="shared" si="54"/>
        <v>3582</v>
      </c>
      <c r="D3586" s="6"/>
    </row>
    <row r="3587" spans="1:4" x14ac:dyDescent="0.2">
      <c r="A3587" s="3">
        <v>3583</v>
      </c>
      <c r="C3587" s="5">
        <f t="shared" si="54"/>
        <v>3583</v>
      </c>
      <c r="D3587" s="7"/>
    </row>
    <row r="3588" spans="1:4" x14ac:dyDescent="0.2">
      <c r="A3588">
        <v>3584</v>
      </c>
      <c r="B3588" s="14">
        <f>'EstExp 11-17'!G348</f>
        <v>0</v>
      </c>
      <c r="C3588" s="5">
        <f t="shared" si="54"/>
        <v>3584</v>
      </c>
      <c r="D3588" s="6"/>
    </row>
    <row r="3589" spans="1:4" x14ac:dyDescent="0.2">
      <c r="A3589">
        <v>3585</v>
      </c>
      <c r="B3589" s="14">
        <f>'EstExp 11-17'!G349</f>
        <v>0</v>
      </c>
      <c r="C3589" s="5">
        <f t="shared" si="54"/>
        <v>3585</v>
      </c>
      <c r="D3589" s="6"/>
    </row>
    <row r="3590" spans="1:4" x14ac:dyDescent="0.2">
      <c r="A3590">
        <v>3586</v>
      </c>
      <c r="B3590" s="14">
        <f>'EstExp 11-17'!G350</f>
        <v>0</v>
      </c>
      <c r="C3590" s="5">
        <f t="shared" si="54"/>
        <v>3586</v>
      </c>
      <c r="D3590" s="6"/>
    </row>
    <row r="3591" spans="1:4" x14ac:dyDescent="0.2">
      <c r="A3591">
        <v>3587</v>
      </c>
      <c r="B3591" s="14">
        <f>'EstExp 11-17'!G351</f>
        <v>0</v>
      </c>
      <c r="C3591" s="5">
        <f t="shared" ref="C3591:C3654" si="55">A3591-B3591</f>
        <v>3587</v>
      </c>
      <c r="D3591" s="6"/>
    </row>
    <row r="3592" spans="1:4" x14ac:dyDescent="0.2">
      <c r="A3592">
        <v>3588</v>
      </c>
      <c r="B3592" s="14">
        <f>'EstExp 11-17'!G352</f>
        <v>0</v>
      </c>
      <c r="C3592" s="5">
        <f t="shared" si="55"/>
        <v>3588</v>
      </c>
      <c r="D3592" s="6"/>
    </row>
    <row r="3593" spans="1:4" x14ac:dyDescent="0.2">
      <c r="A3593">
        <v>3589</v>
      </c>
      <c r="B3593" s="14">
        <f>'EstExp 11-17'!G367</f>
        <v>0</v>
      </c>
      <c r="C3593" s="5">
        <f t="shared" si="55"/>
        <v>3589</v>
      </c>
      <c r="D3593" s="6"/>
    </row>
    <row r="3594" spans="1:4" x14ac:dyDescent="0.2">
      <c r="A3594" s="3">
        <v>3590</v>
      </c>
      <c r="C3594" s="5">
        <f t="shared" si="55"/>
        <v>3590</v>
      </c>
      <c r="D3594" s="7"/>
    </row>
    <row r="3595" spans="1:4" x14ac:dyDescent="0.2">
      <c r="A3595">
        <v>3591</v>
      </c>
      <c r="B3595" s="14">
        <f>'EstExp 11-17'!H348</f>
        <v>0</v>
      </c>
      <c r="C3595" s="5">
        <f t="shared" si="55"/>
        <v>3591</v>
      </c>
      <c r="D3595" s="6"/>
    </row>
    <row r="3596" spans="1:4" x14ac:dyDescent="0.2">
      <c r="A3596">
        <v>3592</v>
      </c>
      <c r="B3596" s="14">
        <f>'EstExp 11-17'!H349</f>
        <v>0</v>
      </c>
      <c r="C3596" s="5">
        <f t="shared" si="55"/>
        <v>3592</v>
      </c>
      <c r="D3596" s="6"/>
    </row>
    <row r="3597" spans="1:4" x14ac:dyDescent="0.2">
      <c r="A3597">
        <v>3593</v>
      </c>
      <c r="B3597" s="14">
        <f>'EstExp 11-17'!H350</f>
        <v>0</v>
      </c>
      <c r="C3597" s="5">
        <f t="shared" si="55"/>
        <v>3593</v>
      </c>
      <c r="D3597" s="6"/>
    </row>
    <row r="3598" spans="1:4" x14ac:dyDescent="0.2">
      <c r="A3598">
        <v>3594</v>
      </c>
      <c r="B3598" s="14">
        <f>'EstExp 11-17'!H351</f>
        <v>0</v>
      </c>
      <c r="C3598" s="5">
        <f t="shared" si="55"/>
        <v>3594</v>
      </c>
      <c r="D3598" s="6"/>
    </row>
    <row r="3599" spans="1:4" x14ac:dyDescent="0.2">
      <c r="A3599">
        <v>3595</v>
      </c>
      <c r="B3599" s="14">
        <f>'EstExp 11-17'!H352</f>
        <v>0</v>
      </c>
      <c r="C3599" s="5">
        <f t="shared" si="55"/>
        <v>3595</v>
      </c>
      <c r="D3599" s="6"/>
    </row>
    <row r="3600" spans="1:4" x14ac:dyDescent="0.2">
      <c r="A3600">
        <v>3596</v>
      </c>
      <c r="B3600" s="14">
        <f>'EstExp 11-17'!H360</f>
        <v>0</v>
      </c>
      <c r="C3600" s="5">
        <f t="shared" si="55"/>
        <v>3596</v>
      </c>
      <c r="D3600" s="6"/>
    </row>
    <row r="3601" spans="1:4" x14ac:dyDescent="0.2">
      <c r="A3601">
        <v>3597</v>
      </c>
      <c r="B3601" s="14">
        <f>'EstExp 11-17'!H365</f>
        <v>0</v>
      </c>
      <c r="C3601" s="5">
        <f t="shared" si="55"/>
        <v>3597</v>
      </c>
      <c r="D3601" s="6"/>
    </row>
    <row r="3602" spans="1:4" x14ac:dyDescent="0.2">
      <c r="A3602" s="3">
        <v>3598</v>
      </c>
      <c r="C3602" s="5">
        <f t="shared" si="55"/>
        <v>3598</v>
      </c>
      <c r="D3602" s="7"/>
    </row>
    <row r="3603" spans="1:4" x14ac:dyDescent="0.2">
      <c r="A3603">
        <v>3599</v>
      </c>
      <c r="B3603" s="14">
        <f>'EstExp 11-17'!H367</f>
        <v>0</v>
      </c>
      <c r="C3603" s="5">
        <f t="shared" si="55"/>
        <v>3599</v>
      </c>
      <c r="D3603" s="6"/>
    </row>
    <row r="3604" spans="1:4" x14ac:dyDescent="0.2">
      <c r="A3604" s="3">
        <v>3600</v>
      </c>
      <c r="C3604" s="5">
        <f t="shared" si="55"/>
        <v>3600</v>
      </c>
      <c r="D3604" s="8"/>
    </row>
    <row r="3605" spans="1:4" x14ac:dyDescent="0.2">
      <c r="A3605" s="4">
        <v>3601</v>
      </c>
      <c r="B3605" s="15">
        <f>'EstExp 11-17'!H356</f>
        <v>0</v>
      </c>
      <c r="C3605" s="5">
        <f t="shared" si="55"/>
        <v>3601</v>
      </c>
      <c r="D3605" s="6" t="s">
        <v>346</v>
      </c>
    </row>
    <row r="3606" spans="1:4" x14ac:dyDescent="0.2">
      <c r="A3606" s="4">
        <v>3602</v>
      </c>
      <c r="B3606" s="15">
        <f>'EstExp 11-17'!H357</f>
        <v>0</v>
      </c>
      <c r="C3606" s="5">
        <f t="shared" si="55"/>
        <v>3602</v>
      </c>
      <c r="D3606" s="9" t="s">
        <v>346</v>
      </c>
    </row>
    <row r="3607" spans="1:4" x14ac:dyDescent="0.2">
      <c r="A3607" s="3">
        <v>3603</v>
      </c>
      <c r="C3607" s="5">
        <f t="shared" si="55"/>
        <v>3603</v>
      </c>
      <c r="D3607" s="6" t="s">
        <v>346</v>
      </c>
    </row>
    <row r="3608" spans="1:4" x14ac:dyDescent="0.2">
      <c r="A3608" s="3">
        <v>3604</v>
      </c>
      <c r="C3608" s="5">
        <f t="shared" si="55"/>
        <v>3604</v>
      </c>
      <c r="D3608" s="7"/>
    </row>
    <row r="3609" spans="1:4" x14ac:dyDescent="0.2">
      <c r="A3609" s="3">
        <v>3605</v>
      </c>
      <c r="C3609" s="5">
        <f t="shared" si="55"/>
        <v>3605</v>
      </c>
      <c r="D3609" s="7"/>
    </row>
    <row r="3610" spans="1:4" x14ac:dyDescent="0.2">
      <c r="A3610" s="3">
        <v>3606</v>
      </c>
      <c r="C3610" s="5">
        <f t="shared" si="55"/>
        <v>3606</v>
      </c>
      <c r="D3610" s="7"/>
    </row>
    <row r="3611" spans="1:4" x14ac:dyDescent="0.2">
      <c r="A3611">
        <v>3607</v>
      </c>
      <c r="B3611" s="14">
        <f>'EstExp 11-17'!K348</f>
        <v>0</v>
      </c>
      <c r="C3611" s="5">
        <f t="shared" si="55"/>
        <v>3607</v>
      </c>
      <c r="D3611" s="6"/>
    </row>
    <row r="3612" spans="1:4" x14ac:dyDescent="0.2">
      <c r="A3612">
        <v>3608</v>
      </c>
      <c r="B3612" s="14">
        <f>'EstExp 11-17'!K349</f>
        <v>0</v>
      </c>
      <c r="C3612" s="5">
        <f t="shared" si="55"/>
        <v>3608</v>
      </c>
      <c r="D3612" s="6"/>
    </row>
    <row r="3613" spans="1:4" x14ac:dyDescent="0.2">
      <c r="A3613">
        <v>3609</v>
      </c>
      <c r="B3613" s="14">
        <f>'EstExp 11-17'!K350</f>
        <v>0</v>
      </c>
      <c r="C3613" s="5">
        <f t="shared" si="55"/>
        <v>3609</v>
      </c>
      <c r="D3613" s="6"/>
    </row>
    <row r="3614" spans="1:4" x14ac:dyDescent="0.2">
      <c r="A3614">
        <v>3610</v>
      </c>
      <c r="B3614" s="14">
        <f>'EstExp 11-17'!K351</f>
        <v>0</v>
      </c>
      <c r="C3614" s="5">
        <f t="shared" si="55"/>
        <v>3610</v>
      </c>
      <c r="D3614" s="6"/>
    </row>
    <row r="3615" spans="1:4" x14ac:dyDescent="0.2">
      <c r="A3615">
        <v>3611</v>
      </c>
      <c r="B3615" s="14">
        <f>'EstExp 11-17'!K352</f>
        <v>0</v>
      </c>
      <c r="C3615" s="5">
        <f t="shared" si="55"/>
        <v>3611</v>
      </c>
      <c r="D3615" s="6"/>
    </row>
    <row r="3616" spans="1:4" x14ac:dyDescent="0.2">
      <c r="A3616">
        <v>3612</v>
      </c>
      <c r="B3616" s="14">
        <f>'EstExp 11-17'!K356</f>
        <v>0</v>
      </c>
      <c r="C3616" s="5">
        <f t="shared" si="55"/>
        <v>3612</v>
      </c>
      <c r="D3616" s="6"/>
    </row>
    <row r="3617" spans="1:4" x14ac:dyDescent="0.2">
      <c r="A3617">
        <v>3613</v>
      </c>
      <c r="B3617" s="14">
        <f>'EstExp 11-17'!K357</f>
        <v>0</v>
      </c>
      <c r="C3617" s="5">
        <f t="shared" si="55"/>
        <v>3613</v>
      </c>
      <c r="D3617" s="6"/>
    </row>
    <row r="3618" spans="1:4" x14ac:dyDescent="0.2">
      <c r="A3618">
        <v>3614</v>
      </c>
      <c r="B3618" s="14">
        <f>'EstExp 11-17'!K360</f>
        <v>0</v>
      </c>
      <c r="C3618" s="5">
        <f t="shared" si="55"/>
        <v>3614</v>
      </c>
      <c r="D3618" s="6"/>
    </row>
    <row r="3619" spans="1:4" x14ac:dyDescent="0.2">
      <c r="A3619">
        <v>3615</v>
      </c>
      <c r="B3619" s="14">
        <f>'EstExp 11-17'!K365</f>
        <v>0</v>
      </c>
      <c r="C3619" s="5">
        <f t="shared" si="55"/>
        <v>3615</v>
      </c>
      <c r="D3619" s="6"/>
    </row>
    <row r="3620" spans="1:4" x14ac:dyDescent="0.2">
      <c r="A3620" s="3">
        <v>3616</v>
      </c>
      <c r="C3620" s="5">
        <f t="shared" si="55"/>
        <v>3616</v>
      </c>
      <c r="D3620" s="7"/>
    </row>
    <row r="3621" spans="1:4" x14ac:dyDescent="0.2">
      <c r="A3621">
        <v>3617</v>
      </c>
      <c r="B3621" s="14">
        <f>'EstExp 11-17'!K367</f>
        <v>0</v>
      </c>
      <c r="C3621" s="5">
        <f t="shared" si="55"/>
        <v>3617</v>
      </c>
      <c r="D3621" s="6"/>
    </row>
    <row r="3622" spans="1:4" x14ac:dyDescent="0.2">
      <c r="A3622" s="3">
        <v>3618</v>
      </c>
      <c r="C3622" s="5">
        <f t="shared" si="55"/>
        <v>3618</v>
      </c>
      <c r="D3622" s="7"/>
    </row>
    <row r="3623" spans="1:4" x14ac:dyDescent="0.2">
      <c r="A3623" s="3">
        <v>3619</v>
      </c>
      <c r="C3623" s="5">
        <f t="shared" si="55"/>
        <v>3619</v>
      </c>
      <c r="D3623" s="7"/>
    </row>
    <row r="3624" spans="1:4" x14ac:dyDescent="0.2">
      <c r="A3624">
        <v>3620</v>
      </c>
      <c r="B3624" s="14">
        <f>'EstExp 11-17'!K368</f>
        <v>0</v>
      </c>
      <c r="C3624" s="5">
        <f t="shared" si="55"/>
        <v>3620</v>
      </c>
      <c r="D3624" s="6"/>
    </row>
    <row r="3625" spans="1:4" x14ac:dyDescent="0.2">
      <c r="A3625" s="3">
        <v>3621</v>
      </c>
      <c r="C3625" s="5">
        <f t="shared" si="55"/>
        <v>3621</v>
      </c>
      <c r="D3625" s="6"/>
    </row>
    <row r="3626" spans="1:4" x14ac:dyDescent="0.2">
      <c r="A3626" s="3">
        <v>3622</v>
      </c>
      <c r="C3626" s="5">
        <f t="shared" si="55"/>
        <v>3622</v>
      </c>
      <c r="D3626" s="6"/>
    </row>
    <row r="3627" spans="1:4" x14ac:dyDescent="0.2">
      <c r="A3627" s="3">
        <v>3623</v>
      </c>
      <c r="C3627" s="5">
        <f t="shared" si="55"/>
        <v>3623</v>
      </c>
      <c r="D3627" s="6"/>
    </row>
    <row r="3628" spans="1:4" x14ac:dyDescent="0.2">
      <c r="A3628" s="3">
        <v>3624</v>
      </c>
      <c r="C3628" s="5">
        <f t="shared" si="55"/>
        <v>3624</v>
      </c>
      <c r="D3628" s="6"/>
    </row>
    <row r="3629" spans="1:4" x14ac:dyDescent="0.2">
      <c r="A3629" s="3">
        <v>3625</v>
      </c>
      <c r="C3629" s="5">
        <f t="shared" si="55"/>
        <v>3625</v>
      </c>
      <c r="D3629" s="6"/>
    </row>
    <row r="3630" spans="1:4" x14ac:dyDescent="0.2">
      <c r="A3630" s="3">
        <v>3626</v>
      </c>
      <c r="C3630" s="5">
        <f t="shared" si="55"/>
        <v>3626</v>
      </c>
      <c r="D3630" s="6"/>
    </row>
    <row r="3631" spans="1:4" x14ac:dyDescent="0.2">
      <c r="A3631" s="3">
        <v>3627</v>
      </c>
      <c r="C3631" s="5">
        <f t="shared" si="55"/>
        <v>3627</v>
      </c>
      <c r="D3631" s="6"/>
    </row>
    <row r="3632" spans="1:4" x14ac:dyDescent="0.2">
      <c r="A3632" s="3">
        <v>3628</v>
      </c>
      <c r="C3632" s="5">
        <f t="shared" si="55"/>
        <v>3628</v>
      </c>
      <c r="D3632" s="6"/>
    </row>
    <row r="3633" spans="1:4" x14ac:dyDescent="0.2">
      <c r="A3633" s="3">
        <v>3629</v>
      </c>
      <c r="C3633" s="5">
        <f t="shared" si="55"/>
        <v>3629</v>
      </c>
      <c r="D3633" s="7"/>
    </row>
    <row r="3634" spans="1:4" x14ac:dyDescent="0.2">
      <c r="A3634" s="3">
        <v>3630</v>
      </c>
      <c r="C3634" s="5">
        <f t="shared" si="55"/>
        <v>3630</v>
      </c>
      <c r="D3634" s="7"/>
    </row>
    <row r="3635" spans="1:4" x14ac:dyDescent="0.2">
      <c r="A3635" s="3">
        <v>3631</v>
      </c>
      <c r="C3635" s="5">
        <f t="shared" si="55"/>
        <v>3631</v>
      </c>
      <c r="D3635" s="7"/>
    </row>
    <row r="3636" spans="1:4" x14ac:dyDescent="0.2">
      <c r="A3636" s="3">
        <v>3632</v>
      </c>
      <c r="C3636" s="5">
        <f t="shared" si="55"/>
        <v>3632</v>
      </c>
      <c r="D3636" s="7"/>
    </row>
    <row r="3637" spans="1:4" x14ac:dyDescent="0.2">
      <c r="A3637" s="3">
        <v>3633</v>
      </c>
      <c r="C3637" s="5">
        <f t="shared" si="55"/>
        <v>3633</v>
      </c>
      <c r="D3637" s="7"/>
    </row>
    <row r="3638" spans="1:4" x14ac:dyDescent="0.2">
      <c r="A3638" s="3">
        <v>3634</v>
      </c>
      <c r="C3638" s="5">
        <f t="shared" si="55"/>
        <v>3634</v>
      </c>
      <c r="D3638" s="7"/>
    </row>
    <row r="3639" spans="1:4" x14ac:dyDescent="0.2">
      <c r="A3639" s="3">
        <v>3635</v>
      </c>
      <c r="C3639" s="5">
        <f t="shared" si="55"/>
        <v>3635</v>
      </c>
      <c r="D3639" s="7"/>
    </row>
    <row r="3640" spans="1:4" x14ac:dyDescent="0.2">
      <c r="A3640" s="3">
        <v>3636</v>
      </c>
      <c r="C3640" s="5">
        <f t="shared" si="55"/>
        <v>3636</v>
      </c>
      <c r="D3640" s="7"/>
    </row>
    <row r="3641" spans="1:4" x14ac:dyDescent="0.2">
      <c r="A3641">
        <v>3637</v>
      </c>
      <c r="B3641" s="14">
        <f>'BudgetSum 2-3'!D32</f>
        <v>0</v>
      </c>
      <c r="C3641" s="5">
        <f t="shared" si="55"/>
        <v>3637</v>
      </c>
      <c r="D3641" s="6"/>
    </row>
    <row r="3642" spans="1:4" x14ac:dyDescent="0.2">
      <c r="A3642">
        <v>3638</v>
      </c>
      <c r="B3642" s="14">
        <f>'BudgetSum 2-3'!E33</f>
        <v>0</v>
      </c>
      <c r="C3642" s="5">
        <f t="shared" si="55"/>
        <v>3638</v>
      </c>
      <c r="D3642" s="6"/>
    </row>
    <row r="3643" spans="1:4" x14ac:dyDescent="0.2">
      <c r="A3643" s="3">
        <v>3639</v>
      </c>
      <c r="C3643" s="5">
        <f t="shared" si="55"/>
        <v>3639</v>
      </c>
      <c r="D3643" s="7"/>
    </row>
    <row r="3644" spans="1:4" x14ac:dyDescent="0.2">
      <c r="A3644" s="3">
        <v>3640</v>
      </c>
      <c r="C3644" s="5">
        <f t="shared" si="55"/>
        <v>3640</v>
      </c>
      <c r="D3644" s="7"/>
    </row>
    <row r="3645" spans="1:4" x14ac:dyDescent="0.2">
      <c r="A3645">
        <v>3641</v>
      </c>
      <c r="B3645" s="14">
        <f>'BudgetSum 2-3'!K55</f>
        <v>0</v>
      </c>
      <c r="C3645" s="5">
        <f t="shared" si="55"/>
        <v>3641</v>
      </c>
      <c r="D3645" s="6"/>
    </row>
    <row r="3646" spans="1:4" x14ac:dyDescent="0.2">
      <c r="A3646">
        <v>3642</v>
      </c>
      <c r="B3646" s="14">
        <f>'BudgetSum 2-3'!K56</f>
        <v>0</v>
      </c>
      <c r="C3646" s="5">
        <f t="shared" si="55"/>
        <v>3642</v>
      </c>
      <c r="D3646" s="6"/>
    </row>
    <row r="3647" spans="1:4" x14ac:dyDescent="0.2">
      <c r="A3647" s="3">
        <v>3643</v>
      </c>
      <c r="C3647" s="5">
        <f t="shared" si="55"/>
        <v>3643</v>
      </c>
      <c r="D3647" s="7"/>
    </row>
    <row r="3648" spans="1:4" x14ac:dyDescent="0.2">
      <c r="A3648" s="3">
        <v>3644</v>
      </c>
      <c r="C3648" s="5">
        <f t="shared" si="55"/>
        <v>3644</v>
      </c>
      <c r="D3648" s="7"/>
    </row>
    <row r="3649" spans="1:4" x14ac:dyDescent="0.2">
      <c r="A3649" s="3">
        <v>3645</v>
      </c>
      <c r="C3649" s="5">
        <f t="shared" si="55"/>
        <v>3645</v>
      </c>
      <c r="D3649" s="7"/>
    </row>
    <row r="3650" spans="1:4" x14ac:dyDescent="0.2">
      <c r="A3650" s="3">
        <v>3646</v>
      </c>
      <c r="C3650" s="5">
        <f t="shared" si="55"/>
        <v>3646</v>
      </c>
      <c r="D3650" s="7"/>
    </row>
    <row r="3651" spans="1:4" x14ac:dyDescent="0.2">
      <c r="A3651" s="3">
        <v>3647</v>
      </c>
      <c r="C3651" s="5">
        <f t="shared" si="55"/>
        <v>3647</v>
      </c>
      <c r="D3651" s="7"/>
    </row>
    <row r="3652" spans="1:4" x14ac:dyDescent="0.2">
      <c r="A3652" s="3">
        <v>3648</v>
      </c>
      <c r="C3652" s="5">
        <f t="shared" si="55"/>
        <v>3648</v>
      </c>
      <c r="D3652" s="7"/>
    </row>
    <row r="3653" spans="1:4" x14ac:dyDescent="0.2">
      <c r="A3653" s="3">
        <v>3649</v>
      </c>
      <c r="C3653" s="5">
        <f t="shared" si="55"/>
        <v>3649</v>
      </c>
      <c r="D3653" s="7"/>
    </row>
    <row r="3654" spans="1:4" x14ac:dyDescent="0.2">
      <c r="A3654" s="3">
        <v>3650</v>
      </c>
      <c r="C3654" s="5">
        <f t="shared" si="55"/>
        <v>3650</v>
      </c>
      <c r="D3654" s="7"/>
    </row>
    <row r="3655" spans="1:4" x14ac:dyDescent="0.2">
      <c r="A3655" s="3">
        <v>3651</v>
      </c>
      <c r="C3655" s="5">
        <f t="shared" ref="C3655:C3718" si="56">A3655-B3655</f>
        <v>3651</v>
      </c>
      <c r="D3655" s="7"/>
    </row>
    <row r="3656" spans="1:4" x14ac:dyDescent="0.2">
      <c r="A3656" s="3">
        <v>3652</v>
      </c>
      <c r="C3656" s="5">
        <f t="shared" si="56"/>
        <v>3652</v>
      </c>
      <c r="D3656" s="7"/>
    </row>
    <row r="3657" spans="1:4" x14ac:dyDescent="0.2">
      <c r="A3657" s="3">
        <v>3653</v>
      </c>
      <c r="C3657" s="5">
        <f t="shared" si="56"/>
        <v>3653</v>
      </c>
      <c r="D3657" s="7"/>
    </row>
    <row r="3658" spans="1:4" x14ac:dyDescent="0.2">
      <c r="A3658" s="3">
        <v>3654</v>
      </c>
      <c r="C3658" s="5">
        <f t="shared" si="56"/>
        <v>3654</v>
      </c>
      <c r="D3658" s="7"/>
    </row>
    <row r="3659" spans="1:4" x14ac:dyDescent="0.2">
      <c r="A3659" s="3">
        <v>3655</v>
      </c>
      <c r="C3659" s="5">
        <f t="shared" si="56"/>
        <v>3655</v>
      </c>
      <c r="D3659" s="6" t="s">
        <v>346</v>
      </c>
    </row>
    <row r="3660" spans="1:4" x14ac:dyDescent="0.2">
      <c r="A3660">
        <v>3656</v>
      </c>
      <c r="B3660" s="14">
        <f>'EstExp 11-17'!K309</f>
        <v>0</v>
      </c>
      <c r="C3660" s="5">
        <f t="shared" si="56"/>
        <v>3656</v>
      </c>
      <c r="D3660" s="6"/>
    </row>
    <row r="3661" spans="1:4" x14ac:dyDescent="0.2">
      <c r="A3661">
        <v>3657</v>
      </c>
      <c r="B3661" s="14">
        <f>'BudgetSum 2-3'!K8</f>
        <v>0</v>
      </c>
      <c r="C3661" s="5">
        <f t="shared" si="56"/>
        <v>3657</v>
      </c>
      <c r="D3661" s="6"/>
    </row>
    <row r="3662" spans="1:4" x14ac:dyDescent="0.2">
      <c r="A3662" s="3">
        <v>3658</v>
      </c>
      <c r="C3662" s="5">
        <f t="shared" si="56"/>
        <v>3658</v>
      </c>
      <c r="D3662" s="7"/>
    </row>
    <row r="3663" spans="1:4" x14ac:dyDescent="0.2">
      <c r="A3663" s="3">
        <v>3659</v>
      </c>
      <c r="C3663" s="5">
        <f t="shared" si="56"/>
        <v>3659</v>
      </c>
      <c r="D3663" s="7"/>
    </row>
    <row r="3664" spans="1:4" x14ac:dyDescent="0.2">
      <c r="A3664">
        <v>3660</v>
      </c>
      <c r="B3664" s="14">
        <f>'EstExp 11-17'!D283</f>
        <v>0</v>
      </c>
      <c r="C3664" s="5">
        <f t="shared" si="56"/>
        <v>3660</v>
      </c>
      <c r="D3664" s="6"/>
    </row>
    <row r="3665" spans="1:4" x14ac:dyDescent="0.2">
      <c r="A3665">
        <v>3661</v>
      </c>
      <c r="B3665" s="14">
        <f>'EstExp 11-17'!D285</f>
        <v>0</v>
      </c>
      <c r="C3665" s="5">
        <f t="shared" si="56"/>
        <v>3661</v>
      </c>
      <c r="D3665" s="6"/>
    </row>
    <row r="3666" spans="1:4" x14ac:dyDescent="0.2">
      <c r="A3666">
        <v>3662</v>
      </c>
      <c r="B3666" s="14">
        <f>'EstExp 11-17'!K283</f>
        <v>0</v>
      </c>
      <c r="C3666" s="5">
        <f t="shared" si="56"/>
        <v>3662</v>
      </c>
      <c r="D3666" s="6"/>
    </row>
    <row r="3667" spans="1:4" x14ac:dyDescent="0.2">
      <c r="A3667">
        <v>3663</v>
      </c>
      <c r="B3667" s="14">
        <f>'EstExp 11-17'!K285</f>
        <v>0</v>
      </c>
      <c r="C3667" s="5">
        <f t="shared" si="56"/>
        <v>3663</v>
      </c>
      <c r="D3667" s="6"/>
    </row>
    <row r="3668" spans="1:4" x14ac:dyDescent="0.2">
      <c r="A3668" s="3">
        <v>3664</v>
      </c>
      <c r="C3668" s="5">
        <f t="shared" si="56"/>
        <v>3664</v>
      </c>
      <c r="D3668" s="6"/>
    </row>
    <row r="3669" spans="1:4" x14ac:dyDescent="0.2">
      <c r="A3669" s="3">
        <v>3665</v>
      </c>
      <c r="C3669" s="5">
        <f t="shared" si="56"/>
        <v>3665</v>
      </c>
      <c r="D3669" s="6"/>
    </row>
    <row r="3670" spans="1:4" x14ac:dyDescent="0.2">
      <c r="A3670" s="3">
        <v>3666</v>
      </c>
      <c r="C3670" s="5">
        <f t="shared" si="56"/>
        <v>3666</v>
      </c>
      <c r="D3670" s="6"/>
    </row>
    <row r="3671" spans="1:4" x14ac:dyDescent="0.2">
      <c r="A3671" s="3">
        <v>3667</v>
      </c>
      <c r="C3671" s="5">
        <f t="shared" si="56"/>
        <v>3667</v>
      </c>
      <c r="D3671" s="6"/>
    </row>
    <row r="3672" spans="1:4" x14ac:dyDescent="0.2">
      <c r="A3672" s="3">
        <v>3668</v>
      </c>
      <c r="C3672" s="5">
        <f t="shared" si="56"/>
        <v>3668</v>
      </c>
      <c r="D3672" s="6"/>
    </row>
    <row r="3673" spans="1:4" x14ac:dyDescent="0.2">
      <c r="A3673" s="3">
        <v>3669</v>
      </c>
      <c r="C3673" s="5">
        <f t="shared" si="56"/>
        <v>3669</v>
      </c>
      <c r="D3673" s="6"/>
    </row>
    <row r="3674" spans="1:4" x14ac:dyDescent="0.2">
      <c r="A3674" s="3">
        <v>3670</v>
      </c>
      <c r="C3674" s="5">
        <f t="shared" si="56"/>
        <v>3670</v>
      </c>
      <c r="D3674" s="7"/>
    </row>
    <row r="3675" spans="1:4" x14ac:dyDescent="0.2">
      <c r="A3675" s="3">
        <v>3671</v>
      </c>
      <c r="C3675" s="5">
        <f t="shared" si="56"/>
        <v>3671</v>
      </c>
      <c r="D3675" s="7"/>
    </row>
    <row r="3676" spans="1:4" x14ac:dyDescent="0.2">
      <c r="A3676" s="3">
        <v>3672</v>
      </c>
      <c r="C3676" s="5">
        <f t="shared" si="56"/>
        <v>3672</v>
      </c>
      <c r="D3676" s="7"/>
    </row>
    <row r="3677" spans="1:4" x14ac:dyDescent="0.2">
      <c r="A3677" s="3">
        <v>3673</v>
      </c>
      <c r="C3677" s="5">
        <f t="shared" si="56"/>
        <v>3673</v>
      </c>
      <c r="D3677" s="7"/>
    </row>
    <row r="3678" spans="1:4" x14ac:dyDescent="0.2">
      <c r="A3678" s="3">
        <v>3674</v>
      </c>
      <c r="C3678" s="5">
        <f t="shared" si="56"/>
        <v>3674</v>
      </c>
      <c r="D3678" s="7"/>
    </row>
    <row r="3679" spans="1:4" x14ac:dyDescent="0.2">
      <c r="A3679" s="3">
        <v>3675</v>
      </c>
      <c r="C3679" s="5">
        <f t="shared" si="56"/>
        <v>3675</v>
      </c>
      <c r="D3679" s="7"/>
    </row>
    <row r="3680" spans="1:4" x14ac:dyDescent="0.2">
      <c r="A3680" s="3">
        <v>3676</v>
      </c>
      <c r="C3680" s="5">
        <f t="shared" si="56"/>
        <v>3676</v>
      </c>
      <c r="D3680" s="7"/>
    </row>
    <row r="3681" spans="1:4" x14ac:dyDescent="0.2">
      <c r="A3681" s="3">
        <v>3677</v>
      </c>
      <c r="C3681" s="5">
        <f t="shared" si="56"/>
        <v>3677</v>
      </c>
      <c r="D3681" s="7"/>
    </row>
    <row r="3682" spans="1:4" x14ac:dyDescent="0.2">
      <c r="A3682" s="3">
        <v>3678</v>
      </c>
      <c r="C3682" s="5">
        <f t="shared" si="56"/>
        <v>3678</v>
      </c>
      <c r="D3682" s="7"/>
    </row>
    <row r="3683" spans="1:4" x14ac:dyDescent="0.2">
      <c r="A3683" s="3">
        <v>3679</v>
      </c>
      <c r="C3683" s="5">
        <f t="shared" si="56"/>
        <v>3679</v>
      </c>
      <c r="D3683" s="7"/>
    </row>
    <row r="3684" spans="1:4" x14ac:dyDescent="0.2">
      <c r="A3684" s="3">
        <v>3680</v>
      </c>
      <c r="C3684" s="5">
        <f t="shared" si="56"/>
        <v>3680</v>
      </c>
      <c r="D3684" s="7"/>
    </row>
    <row r="3685" spans="1:4" x14ac:dyDescent="0.2">
      <c r="A3685" s="3">
        <v>3681</v>
      </c>
      <c r="C3685" s="5">
        <f t="shared" si="56"/>
        <v>3681</v>
      </c>
      <c r="D3685" s="7"/>
    </row>
    <row r="3686" spans="1:4" x14ac:dyDescent="0.2">
      <c r="A3686" s="3">
        <v>3682</v>
      </c>
      <c r="C3686" s="5">
        <f t="shared" si="56"/>
        <v>3682</v>
      </c>
      <c r="D3686" s="7"/>
    </row>
    <row r="3687" spans="1:4" x14ac:dyDescent="0.2">
      <c r="A3687" s="3">
        <v>3683</v>
      </c>
      <c r="C3687" s="5">
        <f t="shared" si="56"/>
        <v>3683</v>
      </c>
      <c r="D3687" s="7"/>
    </row>
    <row r="3688" spans="1:4" x14ac:dyDescent="0.2">
      <c r="A3688" s="3">
        <v>3684</v>
      </c>
      <c r="C3688" s="5">
        <f t="shared" si="56"/>
        <v>3684</v>
      </c>
      <c r="D3688" s="7"/>
    </row>
    <row r="3689" spans="1:4" x14ac:dyDescent="0.2">
      <c r="A3689" s="3">
        <v>3685</v>
      </c>
      <c r="C3689" s="5">
        <f t="shared" si="56"/>
        <v>3685</v>
      </c>
      <c r="D3689" s="7"/>
    </row>
    <row r="3690" spans="1:4" x14ac:dyDescent="0.2">
      <c r="A3690" s="3">
        <v>3686</v>
      </c>
      <c r="C3690" s="5">
        <f t="shared" si="56"/>
        <v>3686</v>
      </c>
      <c r="D3690" s="7"/>
    </row>
    <row r="3691" spans="1:4" x14ac:dyDescent="0.2">
      <c r="A3691" s="3">
        <v>3687</v>
      </c>
      <c r="C3691" s="5">
        <f t="shared" si="56"/>
        <v>3687</v>
      </c>
      <c r="D3691" s="7"/>
    </row>
    <row r="3692" spans="1:4" x14ac:dyDescent="0.2">
      <c r="A3692" s="3">
        <v>3688</v>
      </c>
      <c r="C3692" s="5">
        <f t="shared" si="56"/>
        <v>3688</v>
      </c>
      <c r="D3692" s="7"/>
    </row>
    <row r="3693" spans="1:4" x14ac:dyDescent="0.2">
      <c r="A3693" s="3">
        <v>3689</v>
      </c>
      <c r="C3693" s="5">
        <f t="shared" si="56"/>
        <v>3689</v>
      </c>
      <c r="D3693" s="7"/>
    </row>
    <row r="3694" spans="1:4" x14ac:dyDescent="0.2">
      <c r="A3694" s="3">
        <v>3690</v>
      </c>
      <c r="C3694" s="5">
        <f t="shared" si="56"/>
        <v>3690</v>
      </c>
      <c r="D3694" s="7"/>
    </row>
    <row r="3695" spans="1:4" x14ac:dyDescent="0.2">
      <c r="A3695" s="3">
        <v>3691</v>
      </c>
      <c r="C3695" s="5">
        <f t="shared" si="56"/>
        <v>3691</v>
      </c>
      <c r="D3695" s="7"/>
    </row>
    <row r="3696" spans="1:4" x14ac:dyDescent="0.2">
      <c r="A3696" s="3">
        <v>3692</v>
      </c>
      <c r="C3696" s="5">
        <f t="shared" si="56"/>
        <v>3692</v>
      </c>
      <c r="D3696" s="7"/>
    </row>
    <row r="3697" spans="1:4" x14ac:dyDescent="0.2">
      <c r="A3697" s="3">
        <v>3693</v>
      </c>
      <c r="C3697" s="5">
        <f t="shared" si="56"/>
        <v>3693</v>
      </c>
      <c r="D3697" s="7"/>
    </row>
    <row r="3698" spans="1:4" x14ac:dyDescent="0.2">
      <c r="A3698" s="3">
        <v>3694</v>
      </c>
      <c r="C3698" s="5">
        <f t="shared" si="56"/>
        <v>3694</v>
      </c>
      <c r="D3698" s="7"/>
    </row>
    <row r="3699" spans="1:4" x14ac:dyDescent="0.2">
      <c r="A3699" s="3">
        <v>3695</v>
      </c>
      <c r="C3699" s="5">
        <f t="shared" si="56"/>
        <v>3695</v>
      </c>
      <c r="D3699" s="7"/>
    </row>
    <row r="3700" spans="1:4" x14ac:dyDescent="0.2">
      <c r="A3700" s="3">
        <v>3696</v>
      </c>
      <c r="C3700" s="5">
        <f t="shared" si="56"/>
        <v>3696</v>
      </c>
      <c r="D3700" s="7"/>
    </row>
    <row r="3701" spans="1:4" x14ac:dyDescent="0.2">
      <c r="A3701" s="3">
        <v>3697</v>
      </c>
      <c r="C3701" s="5">
        <f t="shared" si="56"/>
        <v>3697</v>
      </c>
      <c r="D3701" s="7"/>
    </row>
    <row r="3702" spans="1:4" x14ac:dyDescent="0.2">
      <c r="A3702" s="3">
        <v>3698</v>
      </c>
      <c r="C3702" s="5">
        <f t="shared" si="56"/>
        <v>3698</v>
      </c>
      <c r="D3702" s="7"/>
    </row>
    <row r="3703" spans="1:4" x14ac:dyDescent="0.2">
      <c r="A3703" s="3">
        <v>3699</v>
      </c>
      <c r="C3703" s="5">
        <f t="shared" si="56"/>
        <v>3699</v>
      </c>
      <c r="D3703" s="7"/>
    </row>
    <row r="3704" spans="1:4" x14ac:dyDescent="0.2">
      <c r="A3704" s="3">
        <v>3700</v>
      </c>
      <c r="C3704" s="5">
        <f t="shared" si="56"/>
        <v>3700</v>
      </c>
      <c r="D3704" s="7"/>
    </row>
    <row r="3705" spans="1:4" x14ac:dyDescent="0.2">
      <c r="A3705" s="3">
        <v>3701</v>
      </c>
      <c r="C3705" s="5">
        <f t="shared" si="56"/>
        <v>3701</v>
      </c>
      <c r="D3705" s="7"/>
    </row>
    <row r="3706" spans="1:4" x14ac:dyDescent="0.2">
      <c r="A3706" s="3">
        <v>3702</v>
      </c>
      <c r="C3706" s="5">
        <f t="shared" si="56"/>
        <v>3702</v>
      </c>
      <c r="D3706" s="7"/>
    </row>
    <row r="3707" spans="1:4" x14ac:dyDescent="0.2">
      <c r="A3707" s="3">
        <v>3703</v>
      </c>
      <c r="C3707" s="5">
        <f t="shared" si="56"/>
        <v>3703</v>
      </c>
      <c r="D3707" s="7"/>
    </row>
    <row r="3708" spans="1:4" x14ac:dyDescent="0.2">
      <c r="A3708" s="3">
        <v>3704</v>
      </c>
      <c r="C3708" s="5">
        <f t="shared" si="56"/>
        <v>3704</v>
      </c>
      <c r="D3708" s="7"/>
    </row>
    <row r="3709" spans="1:4" x14ac:dyDescent="0.2">
      <c r="A3709" s="3">
        <v>3705</v>
      </c>
      <c r="C3709" s="5">
        <f t="shared" si="56"/>
        <v>3705</v>
      </c>
      <c r="D3709" s="7"/>
    </row>
    <row r="3710" spans="1:4" x14ac:dyDescent="0.2">
      <c r="A3710" s="3">
        <v>3706</v>
      </c>
      <c r="C3710" s="5">
        <f t="shared" si="56"/>
        <v>3706</v>
      </c>
      <c r="D3710" s="7"/>
    </row>
    <row r="3711" spans="1:4" x14ac:dyDescent="0.2">
      <c r="A3711" s="3">
        <v>3707</v>
      </c>
      <c r="C3711" s="5">
        <f t="shared" si="56"/>
        <v>3707</v>
      </c>
      <c r="D3711" s="7"/>
    </row>
    <row r="3712" spans="1:4" x14ac:dyDescent="0.2">
      <c r="A3712" s="3">
        <v>3708</v>
      </c>
      <c r="C3712" s="5">
        <f t="shared" si="56"/>
        <v>3708</v>
      </c>
      <c r="D3712" s="7"/>
    </row>
    <row r="3713" spans="1:4" x14ac:dyDescent="0.2">
      <c r="A3713" s="3">
        <v>3709</v>
      </c>
      <c r="C3713" s="5">
        <f t="shared" si="56"/>
        <v>3709</v>
      </c>
      <c r="D3713" s="7"/>
    </row>
    <row r="3714" spans="1:4" x14ac:dyDescent="0.2">
      <c r="A3714" s="3">
        <v>3710</v>
      </c>
      <c r="C3714" s="5">
        <f t="shared" si="56"/>
        <v>3710</v>
      </c>
      <c r="D3714" s="7"/>
    </row>
    <row r="3715" spans="1:4" x14ac:dyDescent="0.2">
      <c r="A3715" s="3">
        <v>3711</v>
      </c>
      <c r="C3715" s="5">
        <f t="shared" si="56"/>
        <v>3711</v>
      </c>
      <c r="D3715" s="7"/>
    </row>
    <row r="3716" spans="1:4" x14ac:dyDescent="0.2">
      <c r="A3716" s="3">
        <v>3712</v>
      </c>
      <c r="C3716" s="5">
        <f t="shared" si="56"/>
        <v>3712</v>
      </c>
      <c r="D3716" s="7"/>
    </row>
    <row r="3717" spans="1:4" x14ac:dyDescent="0.2">
      <c r="A3717" s="3">
        <v>3713</v>
      </c>
      <c r="C3717" s="5">
        <f t="shared" si="56"/>
        <v>3713</v>
      </c>
      <c r="D3717" s="7"/>
    </row>
    <row r="3718" spans="1:4" x14ac:dyDescent="0.2">
      <c r="A3718" s="3">
        <v>3714</v>
      </c>
      <c r="C3718" s="5">
        <f t="shared" si="56"/>
        <v>3714</v>
      </c>
      <c r="D3718" s="7"/>
    </row>
    <row r="3719" spans="1:4" x14ac:dyDescent="0.2">
      <c r="A3719" s="3">
        <v>3715</v>
      </c>
      <c r="C3719" s="5">
        <f t="shared" ref="C3719:C3782" si="57">A3719-B3719</f>
        <v>3715</v>
      </c>
      <c r="D3719" s="7"/>
    </row>
    <row r="3720" spans="1:4" x14ac:dyDescent="0.2">
      <c r="A3720" s="3">
        <v>3716</v>
      </c>
      <c r="C3720" s="5">
        <f t="shared" si="57"/>
        <v>3716</v>
      </c>
      <c r="D3720" s="7"/>
    </row>
    <row r="3721" spans="1:4" x14ac:dyDescent="0.2">
      <c r="A3721" s="3">
        <v>3717</v>
      </c>
      <c r="C3721" s="5">
        <f t="shared" si="57"/>
        <v>3717</v>
      </c>
      <c r="D3721" s="7"/>
    </row>
    <row r="3722" spans="1:4" x14ac:dyDescent="0.2">
      <c r="A3722" s="3">
        <v>3718</v>
      </c>
      <c r="C3722" s="5">
        <f t="shared" si="57"/>
        <v>3718</v>
      </c>
      <c r="D3722" s="7"/>
    </row>
    <row r="3723" spans="1:4" x14ac:dyDescent="0.2">
      <c r="A3723" s="3">
        <v>3719</v>
      </c>
      <c r="C3723" s="5">
        <f t="shared" si="57"/>
        <v>3719</v>
      </c>
      <c r="D3723" s="7"/>
    </row>
    <row r="3724" spans="1:4" x14ac:dyDescent="0.2">
      <c r="A3724" s="3">
        <v>3720</v>
      </c>
      <c r="C3724" s="5">
        <f t="shared" si="57"/>
        <v>3720</v>
      </c>
      <c r="D3724" s="7"/>
    </row>
    <row r="3725" spans="1:4" x14ac:dyDescent="0.2">
      <c r="A3725" s="3">
        <v>3721</v>
      </c>
      <c r="C3725" s="5">
        <f t="shared" si="57"/>
        <v>3721</v>
      </c>
      <c r="D3725" s="7"/>
    </row>
    <row r="3726" spans="1:4" x14ac:dyDescent="0.2">
      <c r="A3726" s="3">
        <v>3722</v>
      </c>
      <c r="C3726" s="5">
        <f t="shared" si="57"/>
        <v>3722</v>
      </c>
      <c r="D3726" s="7"/>
    </row>
    <row r="3727" spans="1:4" x14ac:dyDescent="0.2">
      <c r="A3727" s="3">
        <v>3723</v>
      </c>
      <c r="C3727" s="5">
        <f t="shared" si="57"/>
        <v>3723</v>
      </c>
      <c r="D3727" s="7"/>
    </row>
    <row r="3728" spans="1:4" x14ac:dyDescent="0.2">
      <c r="A3728" s="3">
        <v>3724</v>
      </c>
      <c r="C3728" s="5">
        <f t="shared" si="57"/>
        <v>3724</v>
      </c>
      <c r="D3728" s="7"/>
    </row>
    <row r="3729" spans="1:4" x14ac:dyDescent="0.2">
      <c r="A3729" s="3">
        <v>3725</v>
      </c>
      <c r="C3729" s="5">
        <f t="shared" si="57"/>
        <v>3725</v>
      </c>
      <c r="D3729" s="7"/>
    </row>
    <row r="3730" spans="1:4" x14ac:dyDescent="0.2">
      <c r="A3730" s="3">
        <v>3726</v>
      </c>
      <c r="C3730" s="5">
        <f t="shared" si="57"/>
        <v>3726</v>
      </c>
      <c r="D3730" s="7"/>
    </row>
    <row r="3731" spans="1:4" x14ac:dyDescent="0.2">
      <c r="A3731" s="3">
        <v>3727</v>
      </c>
      <c r="C3731" s="5">
        <f t="shared" si="57"/>
        <v>3727</v>
      </c>
      <c r="D3731" s="7"/>
    </row>
    <row r="3732" spans="1:4" x14ac:dyDescent="0.2">
      <c r="A3732" s="3">
        <v>3728</v>
      </c>
      <c r="C3732" s="5">
        <f t="shared" si="57"/>
        <v>3728</v>
      </c>
      <c r="D3732" s="7"/>
    </row>
    <row r="3733" spans="1:4" x14ac:dyDescent="0.2">
      <c r="A3733" s="3">
        <v>3729</v>
      </c>
      <c r="C3733" s="5">
        <f t="shared" si="57"/>
        <v>3729</v>
      </c>
      <c r="D3733" s="7"/>
    </row>
    <row r="3734" spans="1:4" x14ac:dyDescent="0.2">
      <c r="A3734" s="3">
        <v>3730</v>
      </c>
      <c r="C3734" s="5">
        <f t="shared" si="57"/>
        <v>3730</v>
      </c>
      <c r="D3734" s="7"/>
    </row>
    <row r="3735" spans="1:4" x14ac:dyDescent="0.2">
      <c r="A3735" s="3">
        <v>3731</v>
      </c>
      <c r="C3735" s="5">
        <f t="shared" si="57"/>
        <v>3731</v>
      </c>
      <c r="D3735" s="7"/>
    </row>
    <row r="3736" spans="1:4" x14ac:dyDescent="0.2">
      <c r="A3736" s="3">
        <v>3732</v>
      </c>
      <c r="C3736" s="5">
        <f t="shared" si="57"/>
        <v>3732</v>
      </c>
      <c r="D3736" s="7"/>
    </row>
    <row r="3737" spans="1:4" x14ac:dyDescent="0.2">
      <c r="A3737" s="3">
        <v>3733</v>
      </c>
      <c r="C3737" s="5">
        <f t="shared" si="57"/>
        <v>3733</v>
      </c>
      <c r="D3737" s="7"/>
    </row>
    <row r="3738" spans="1:4" x14ac:dyDescent="0.2">
      <c r="A3738" s="3">
        <v>3734</v>
      </c>
      <c r="C3738" s="5">
        <f t="shared" si="57"/>
        <v>3734</v>
      </c>
      <c r="D3738" s="7"/>
    </row>
    <row r="3739" spans="1:4" x14ac:dyDescent="0.2">
      <c r="A3739" s="3">
        <v>3735</v>
      </c>
      <c r="C3739" s="5">
        <f t="shared" si="57"/>
        <v>3735</v>
      </c>
      <c r="D3739" s="7"/>
    </row>
    <row r="3740" spans="1:4" x14ac:dyDescent="0.2">
      <c r="A3740" s="3">
        <v>3736</v>
      </c>
      <c r="C3740" s="5">
        <f t="shared" si="57"/>
        <v>3736</v>
      </c>
      <c r="D3740" s="7"/>
    </row>
    <row r="3741" spans="1:4" x14ac:dyDescent="0.2">
      <c r="A3741" s="3">
        <v>3737</v>
      </c>
      <c r="C3741" s="5">
        <f t="shared" si="57"/>
        <v>3737</v>
      </c>
      <c r="D3741" s="7"/>
    </row>
    <row r="3742" spans="1:4" x14ac:dyDescent="0.2">
      <c r="A3742" s="3">
        <v>3738</v>
      </c>
      <c r="C3742" s="5">
        <f t="shared" si="57"/>
        <v>3738</v>
      </c>
      <c r="D3742" s="7"/>
    </row>
    <row r="3743" spans="1:4" x14ac:dyDescent="0.2">
      <c r="A3743" s="3">
        <v>3739</v>
      </c>
      <c r="C3743" s="5">
        <f t="shared" si="57"/>
        <v>3739</v>
      </c>
      <c r="D3743" s="7"/>
    </row>
    <row r="3744" spans="1:4" x14ac:dyDescent="0.2">
      <c r="A3744" s="3">
        <v>3740</v>
      </c>
      <c r="C3744" s="5">
        <f t="shared" si="57"/>
        <v>3740</v>
      </c>
      <c r="D3744" s="7"/>
    </row>
    <row r="3745" spans="1:4" x14ac:dyDescent="0.2">
      <c r="A3745" s="3">
        <v>3741</v>
      </c>
      <c r="C3745" s="5">
        <f t="shared" si="57"/>
        <v>3741</v>
      </c>
      <c r="D3745" s="7"/>
    </row>
    <row r="3746" spans="1:4" x14ac:dyDescent="0.2">
      <c r="A3746" s="3">
        <v>3742</v>
      </c>
      <c r="C3746" s="5">
        <f t="shared" si="57"/>
        <v>3742</v>
      </c>
      <c r="D3746" s="7"/>
    </row>
    <row r="3747" spans="1:4" x14ac:dyDescent="0.2">
      <c r="A3747" s="3">
        <v>3743</v>
      </c>
      <c r="C3747" s="5">
        <f t="shared" si="57"/>
        <v>3743</v>
      </c>
      <c r="D3747" s="7"/>
    </row>
    <row r="3748" spans="1:4" x14ac:dyDescent="0.2">
      <c r="A3748" s="3">
        <v>3744</v>
      </c>
      <c r="C3748" s="5">
        <f t="shared" si="57"/>
        <v>3744</v>
      </c>
      <c r="D3748" s="7"/>
    </row>
    <row r="3749" spans="1:4" x14ac:dyDescent="0.2">
      <c r="A3749" s="3">
        <v>3745</v>
      </c>
      <c r="C3749" s="5">
        <f t="shared" si="57"/>
        <v>3745</v>
      </c>
      <c r="D3749" s="7"/>
    </row>
    <row r="3750" spans="1:4" x14ac:dyDescent="0.2">
      <c r="A3750" s="3">
        <v>3746</v>
      </c>
      <c r="C3750" s="5">
        <f t="shared" si="57"/>
        <v>3746</v>
      </c>
      <c r="D3750" s="7"/>
    </row>
    <row r="3751" spans="1:4" x14ac:dyDescent="0.2">
      <c r="A3751" s="3">
        <v>3747</v>
      </c>
      <c r="C3751" s="5">
        <f t="shared" si="57"/>
        <v>3747</v>
      </c>
      <c r="D3751" s="7"/>
    </row>
    <row r="3752" spans="1:4" x14ac:dyDescent="0.2">
      <c r="A3752" s="3">
        <v>3748</v>
      </c>
      <c r="C3752" s="5">
        <f t="shared" si="57"/>
        <v>3748</v>
      </c>
      <c r="D3752" s="7"/>
    </row>
    <row r="3753" spans="1:4" x14ac:dyDescent="0.2">
      <c r="A3753" s="3">
        <v>3749</v>
      </c>
      <c r="C3753" s="5">
        <f t="shared" si="57"/>
        <v>3749</v>
      </c>
      <c r="D3753" s="7"/>
    </row>
    <row r="3754" spans="1:4" x14ac:dyDescent="0.2">
      <c r="A3754" s="3">
        <v>3750</v>
      </c>
      <c r="C3754" s="5">
        <f t="shared" si="57"/>
        <v>3750</v>
      </c>
      <c r="D3754" s="7"/>
    </row>
    <row r="3755" spans="1:4" x14ac:dyDescent="0.2">
      <c r="A3755" s="3">
        <v>3751</v>
      </c>
      <c r="C3755" s="5">
        <f t="shared" si="57"/>
        <v>3751</v>
      </c>
      <c r="D3755" s="7"/>
    </row>
    <row r="3756" spans="1:4" x14ac:dyDescent="0.2">
      <c r="A3756" s="3">
        <v>3752</v>
      </c>
      <c r="C3756" s="5">
        <f t="shared" si="57"/>
        <v>3752</v>
      </c>
      <c r="D3756" s="7"/>
    </row>
    <row r="3757" spans="1:4" x14ac:dyDescent="0.2">
      <c r="A3757" s="3">
        <v>3753</v>
      </c>
      <c r="C3757" s="5">
        <f t="shared" si="57"/>
        <v>3753</v>
      </c>
      <c r="D3757" s="7"/>
    </row>
    <row r="3758" spans="1:4" x14ac:dyDescent="0.2">
      <c r="A3758" s="3">
        <v>3754</v>
      </c>
      <c r="C3758" s="5">
        <f t="shared" si="57"/>
        <v>3754</v>
      </c>
      <c r="D3758" s="7"/>
    </row>
    <row r="3759" spans="1:4" x14ac:dyDescent="0.2">
      <c r="A3759" s="3">
        <v>3755</v>
      </c>
      <c r="C3759" s="5">
        <f t="shared" si="57"/>
        <v>3755</v>
      </c>
      <c r="D3759" s="7"/>
    </row>
    <row r="3760" spans="1:4" x14ac:dyDescent="0.2">
      <c r="A3760" s="3">
        <v>3756</v>
      </c>
      <c r="C3760" s="5">
        <f t="shared" si="57"/>
        <v>3756</v>
      </c>
      <c r="D3760" s="7"/>
    </row>
    <row r="3761" spans="1:4" x14ac:dyDescent="0.2">
      <c r="A3761" s="3">
        <v>3757</v>
      </c>
      <c r="C3761" s="5">
        <f t="shared" si="57"/>
        <v>3757</v>
      </c>
      <c r="D3761" s="7"/>
    </row>
    <row r="3762" spans="1:4" x14ac:dyDescent="0.2">
      <c r="A3762" s="3">
        <v>3758</v>
      </c>
      <c r="C3762" s="5">
        <f t="shared" si="57"/>
        <v>3758</v>
      </c>
      <c r="D3762" s="7"/>
    </row>
    <row r="3763" spans="1:4" x14ac:dyDescent="0.2">
      <c r="A3763" s="3">
        <v>3759</v>
      </c>
      <c r="C3763" s="5">
        <f t="shared" si="57"/>
        <v>3759</v>
      </c>
      <c r="D3763" s="7"/>
    </row>
    <row r="3764" spans="1:4" x14ac:dyDescent="0.2">
      <c r="A3764" s="3">
        <v>3760</v>
      </c>
      <c r="C3764" s="5">
        <f t="shared" si="57"/>
        <v>3760</v>
      </c>
      <c r="D3764" s="7"/>
    </row>
    <row r="3765" spans="1:4" x14ac:dyDescent="0.2">
      <c r="A3765" s="3">
        <v>3761</v>
      </c>
      <c r="C3765" s="5">
        <f t="shared" si="57"/>
        <v>3761</v>
      </c>
      <c r="D3765" s="7"/>
    </row>
    <row r="3766" spans="1:4" x14ac:dyDescent="0.2">
      <c r="A3766" s="3">
        <v>3762</v>
      </c>
      <c r="C3766" s="5">
        <f t="shared" si="57"/>
        <v>3762</v>
      </c>
      <c r="D3766" s="7"/>
    </row>
    <row r="3767" spans="1:4" x14ac:dyDescent="0.2">
      <c r="A3767" s="3">
        <v>3763</v>
      </c>
      <c r="C3767" s="5">
        <f t="shared" si="57"/>
        <v>3763</v>
      </c>
      <c r="D3767" s="7"/>
    </row>
    <row r="3768" spans="1:4" x14ac:dyDescent="0.2">
      <c r="A3768" s="3">
        <v>3764</v>
      </c>
      <c r="C3768" s="5">
        <f t="shared" si="57"/>
        <v>3764</v>
      </c>
      <c r="D3768" s="7"/>
    </row>
    <row r="3769" spans="1:4" x14ac:dyDescent="0.2">
      <c r="A3769" s="3">
        <v>3765</v>
      </c>
      <c r="C3769" s="5">
        <f t="shared" si="57"/>
        <v>3765</v>
      </c>
      <c r="D3769" s="7"/>
    </row>
    <row r="3770" spans="1:4" x14ac:dyDescent="0.2">
      <c r="A3770" s="3">
        <v>3766</v>
      </c>
      <c r="C3770" s="5">
        <f t="shared" si="57"/>
        <v>3766</v>
      </c>
      <c r="D3770" s="7"/>
    </row>
    <row r="3771" spans="1:4" x14ac:dyDescent="0.2">
      <c r="A3771" s="3">
        <v>3767</v>
      </c>
      <c r="C3771" s="5">
        <f t="shared" si="57"/>
        <v>3767</v>
      </c>
      <c r="D3771" s="7"/>
    </row>
    <row r="3772" spans="1:4" x14ac:dyDescent="0.2">
      <c r="A3772" s="3">
        <v>3768</v>
      </c>
      <c r="C3772" s="5">
        <f t="shared" si="57"/>
        <v>3768</v>
      </c>
      <c r="D3772" s="7"/>
    </row>
    <row r="3773" spans="1:4" x14ac:dyDescent="0.2">
      <c r="A3773" s="3">
        <v>3769</v>
      </c>
      <c r="C3773" s="5">
        <f t="shared" si="57"/>
        <v>3769</v>
      </c>
      <c r="D3773" s="7"/>
    </row>
    <row r="3774" spans="1:4" x14ac:dyDescent="0.2">
      <c r="A3774" s="3">
        <v>3770</v>
      </c>
      <c r="C3774" s="5">
        <f t="shared" si="57"/>
        <v>3770</v>
      </c>
      <c r="D3774" s="7"/>
    </row>
    <row r="3775" spans="1:4" x14ac:dyDescent="0.2">
      <c r="A3775" s="3">
        <v>3771</v>
      </c>
      <c r="C3775" s="5">
        <f t="shared" si="57"/>
        <v>3771</v>
      </c>
      <c r="D3775" s="7"/>
    </row>
    <row r="3776" spans="1:4" x14ac:dyDescent="0.2">
      <c r="A3776" s="3">
        <v>3772</v>
      </c>
      <c r="C3776" s="5">
        <f t="shared" si="57"/>
        <v>3772</v>
      </c>
      <c r="D3776" s="7"/>
    </row>
    <row r="3777" spans="1:4" x14ac:dyDescent="0.2">
      <c r="A3777" s="3">
        <v>3773</v>
      </c>
      <c r="C3777" s="5">
        <f t="shared" si="57"/>
        <v>3773</v>
      </c>
      <c r="D3777" s="7"/>
    </row>
    <row r="3778" spans="1:4" x14ac:dyDescent="0.2">
      <c r="A3778" s="3">
        <v>3774</v>
      </c>
      <c r="C3778" s="5">
        <f t="shared" si="57"/>
        <v>3774</v>
      </c>
      <c r="D3778" s="7"/>
    </row>
    <row r="3779" spans="1:4" x14ac:dyDescent="0.2">
      <c r="A3779" s="3">
        <v>3775</v>
      </c>
      <c r="C3779" s="5">
        <f t="shared" si="57"/>
        <v>3775</v>
      </c>
      <c r="D3779" s="7"/>
    </row>
    <row r="3780" spans="1:4" x14ac:dyDescent="0.2">
      <c r="A3780" s="3">
        <v>3776</v>
      </c>
      <c r="C3780" s="5">
        <f t="shared" si="57"/>
        <v>3776</v>
      </c>
      <c r="D3780" s="7"/>
    </row>
    <row r="3781" spans="1:4" x14ac:dyDescent="0.2">
      <c r="A3781" s="3">
        <v>3777</v>
      </c>
      <c r="C3781" s="5">
        <f t="shared" si="57"/>
        <v>3777</v>
      </c>
      <c r="D3781" s="7"/>
    </row>
    <row r="3782" spans="1:4" x14ac:dyDescent="0.2">
      <c r="A3782" s="3">
        <v>3778</v>
      </c>
      <c r="C3782" s="5">
        <f t="shared" si="57"/>
        <v>3778</v>
      </c>
      <c r="D3782" s="7"/>
    </row>
    <row r="3783" spans="1:4" x14ac:dyDescent="0.2">
      <c r="A3783" s="3">
        <v>3779</v>
      </c>
      <c r="C3783" s="5">
        <f t="shared" ref="C3783:C3846" si="58">A3783-B3783</f>
        <v>3779</v>
      </c>
      <c r="D3783" s="7"/>
    </row>
    <row r="3784" spans="1:4" x14ac:dyDescent="0.2">
      <c r="A3784" s="3">
        <v>3780</v>
      </c>
      <c r="C3784" s="5">
        <f t="shared" si="58"/>
        <v>3780</v>
      </c>
      <c r="D3784" s="7"/>
    </row>
    <row r="3785" spans="1:4" x14ac:dyDescent="0.2">
      <c r="A3785" s="3">
        <v>3781</v>
      </c>
      <c r="C3785" s="5">
        <f t="shared" si="58"/>
        <v>3781</v>
      </c>
      <c r="D3785" s="7"/>
    </row>
    <row r="3786" spans="1:4" x14ac:dyDescent="0.2">
      <c r="A3786" s="3">
        <v>3782</v>
      </c>
      <c r="C3786" s="5">
        <f t="shared" si="58"/>
        <v>3782</v>
      </c>
      <c r="D3786" s="7"/>
    </row>
    <row r="3787" spans="1:4" x14ac:dyDescent="0.2">
      <c r="A3787" s="3">
        <v>3783</v>
      </c>
      <c r="C3787" s="5">
        <f t="shared" si="58"/>
        <v>3783</v>
      </c>
      <c r="D3787" s="7"/>
    </row>
    <row r="3788" spans="1:4" x14ac:dyDescent="0.2">
      <c r="A3788" s="3">
        <v>3784</v>
      </c>
      <c r="C3788" s="5">
        <f t="shared" si="58"/>
        <v>3784</v>
      </c>
      <c r="D3788" s="7"/>
    </row>
    <row r="3789" spans="1:4" x14ac:dyDescent="0.2">
      <c r="A3789" s="3">
        <v>3785</v>
      </c>
      <c r="C3789" s="5">
        <f t="shared" si="58"/>
        <v>3785</v>
      </c>
      <c r="D3789" s="7"/>
    </row>
    <row r="3790" spans="1:4" x14ac:dyDescent="0.2">
      <c r="A3790" s="3">
        <v>3786</v>
      </c>
      <c r="C3790" s="5">
        <f t="shared" si="58"/>
        <v>3786</v>
      </c>
      <c r="D3790" s="7"/>
    </row>
    <row r="3791" spans="1:4" x14ac:dyDescent="0.2">
      <c r="A3791" s="3">
        <v>3787</v>
      </c>
      <c r="C3791" s="5">
        <f t="shared" si="58"/>
        <v>3787</v>
      </c>
      <c r="D3791" s="7"/>
    </row>
    <row r="3792" spans="1:4" x14ac:dyDescent="0.2">
      <c r="A3792" s="3">
        <v>3788</v>
      </c>
      <c r="C3792" s="5">
        <f t="shared" si="58"/>
        <v>3788</v>
      </c>
      <c r="D3792" s="7"/>
    </row>
    <row r="3793" spans="1:4" x14ac:dyDescent="0.2">
      <c r="A3793" s="3">
        <v>3789</v>
      </c>
      <c r="C3793" s="5">
        <f t="shared" si="58"/>
        <v>3789</v>
      </c>
      <c r="D3793" s="7"/>
    </row>
    <row r="3794" spans="1:4" x14ac:dyDescent="0.2">
      <c r="A3794" s="3">
        <v>3790</v>
      </c>
      <c r="C3794" s="5">
        <f t="shared" si="58"/>
        <v>3790</v>
      </c>
      <c r="D3794" s="7"/>
    </row>
    <row r="3795" spans="1:4" x14ac:dyDescent="0.2">
      <c r="A3795" s="3">
        <v>3791</v>
      </c>
      <c r="C3795" s="5">
        <f t="shared" si="58"/>
        <v>3791</v>
      </c>
      <c r="D3795" s="7"/>
    </row>
    <row r="3796" spans="1:4" x14ac:dyDescent="0.2">
      <c r="A3796" s="3">
        <v>3792</v>
      </c>
      <c r="C3796" s="5">
        <f t="shared" si="58"/>
        <v>3792</v>
      </c>
      <c r="D3796" s="7"/>
    </row>
    <row r="3797" spans="1:4" x14ac:dyDescent="0.2">
      <c r="A3797" s="3">
        <v>3793</v>
      </c>
      <c r="C3797" s="5">
        <f t="shared" si="58"/>
        <v>3793</v>
      </c>
      <c r="D3797" s="7"/>
    </row>
    <row r="3798" spans="1:4" x14ac:dyDescent="0.2">
      <c r="A3798" s="3">
        <v>3794</v>
      </c>
      <c r="C3798" s="5">
        <f t="shared" si="58"/>
        <v>3794</v>
      </c>
      <c r="D3798" s="7"/>
    </row>
    <row r="3799" spans="1:4" x14ac:dyDescent="0.2">
      <c r="A3799" s="3">
        <v>3795</v>
      </c>
      <c r="C3799" s="5">
        <f t="shared" si="58"/>
        <v>3795</v>
      </c>
      <c r="D3799" s="7"/>
    </row>
    <row r="3800" spans="1:4" x14ac:dyDescent="0.2">
      <c r="A3800" s="3">
        <v>3796</v>
      </c>
      <c r="C3800" s="5">
        <f t="shared" si="58"/>
        <v>3796</v>
      </c>
      <c r="D3800" s="7"/>
    </row>
    <row r="3801" spans="1:4" x14ac:dyDescent="0.2">
      <c r="A3801" s="3">
        <v>3797</v>
      </c>
      <c r="C3801" s="5">
        <f t="shared" si="58"/>
        <v>3797</v>
      </c>
      <c r="D3801" s="7"/>
    </row>
    <row r="3802" spans="1:4" x14ac:dyDescent="0.2">
      <c r="A3802" s="3">
        <v>3798</v>
      </c>
      <c r="C3802" s="5">
        <f t="shared" si="58"/>
        <v>3798</v>
      </c>
      <c r="D3802" s="7"/>
    </row>
    <row r="3803" spans="1:4" x14ac:dyDescent="0.2">
      <c r="A3803" s="3">
        <v>3799</v>
      </c>
      <c r="C3803" s="5">
        <f t="shared" si="58"/>
        <v>3799</v>
      </c>
      <c r="D3803" s="7"/>
    </row>
    <row r="3804" spans="1:4" x14ac:dyDescent="0.2">
      <c r="A3804" s="3">
        <v>3800</v>
      </c>
      <c r="C3804" s="5">
        <f t="shared" si="58"/>
        <v>3800</v>
      </c>
      <c r="D3804" s="7"/>
    </row>
    <row r="3805" spans="1:4" x14ac:dyDescent="0.2">
      <c r="A3805" s="3">
        <v>3801</v>
      </c>
      <c r="C3805" s="5">
        <f t="shared" si="58"/>
        <v>3801</v>
      </c>
      <c r="D3805" s="7"/>
    </row>
    <row r="3806" spans="1:4" x14ac:dyDescent="0.2">
      <c r="A3806" s="3">
        <v>3802</v>
      </c>
      <c r="C3806" s="5">
        <f t="shared" si="58"/>
        <v>3802</v>
      </c>
      <c r="D3806" s="7"/>
    </row>
    <row r="3807" spans="1:4" x14ac:dyDescent="0.2">
      <c r="A3807" s="3">
        <v>3803</v>
      </c>
      <c r="C3807" s="5">
        <f t="shared" si="58"/>
        <v>3803</v>
      </c>
      <c r="D3807" s="7"/>
    </row>
    <row r="3808" spans="1:4" x14ac:dyDescent="0.2">
      <c r="A3808" s="3">
        <v>3804</v>
      </c>
      <c r="C3808" s="5">
        <f t="shared" si="58"/>
        <v>3804</v>
      </c>
      <c r="D3808" s="7"/>
    </row>
    <row r="3809" spans="1:4" x14ac:dyDescent="0.2">
      <c r="A3809" s="3">
        <v>3805</v>
      </c>
      <c r="C3809" s="5">
        <f t="shared" si="58"/>
        <v>3805</v>
      </c>
      <c r="D3809" s="7"/>
    </row>
    <row r="3810" spans="1:4" x14ac:dyDescent="0.2">
      <c r="A3810" s="3">
        <v>3806</v>
      </c>
      <c r="C3810" s="5">
        <f t="shared" si="58"/>
        <v>3806</v>
      </c>
      <c r="D3810" s="7"/>
    </row>
    <row r="3811" spans="1:4" x14ac:dyDescent="0.2">
      <c r="A3811" s="3">
        <v>3807</v>
      </c>
      <c r="C3811" s="5">
        <f t="shared" si="58"/>
        <v>3807</v>
      </c>
      <c r="D3811" s="7"/>
    </row>
    <row r="3812" spans="1:4" x14ac:dyDescent="0.2">
      <c r="A3812" s="3">
        <v>3808</v>
      </c>
      <c r="C3812" s="5">
        <f t="shared" si="58"/>
        <v>3808</v>
      </c>
      <c r="D3812" s="7"/>
    </row>
    <row r="3813" spans="1:4" x14ac:dyDescent="0.2">
      <c r="A3813" s="3">
        <v>3809</v>
      </c>
      <c r="C3813" s="5">
        <f t="shared" si="58"/>
        <v>3809</v>
      </c>
      <c r="D3813" s="7"/>
    </row>
    <row r="3814" spans="1:4" x14ac:dyDescent="0.2">
      <c r="A3814" s="3">
        <v>3810</v>
      </c>
      <c r="C3814" s="5">
        <f t="shared" si="58"/>
        <v>3810</v>
      </c>
      <c r="D3814" s="7"/>
    </row>
    <row r="3815" spans="1:4" x14ac:dyDescent="0.2">
      <c r="A3815" s="3">
        <v>3811</v>
      </c>
      <c r="C3815" s="5">
        <f t="shared" si="58"/>
        <v>3811</v>
      </c>
      <c r="D3815" s="7"/>
    </row>
    <row r="3816" spans="1:4" x14ac:dyDescent="0.2">
      <c r="A3816" s="3">
        <v>3812</v>
      </c>
      <c r="C3816" s="5">
        <f t="shared" si="58"/>
        <v>3812</v>
      </c>
      <c r="D3816" s="7"/>
    </row>
    <row r="3817" spans="1:4" x14ac:dyDescent="0.2">
      <c r="A3817" s="3">
        <v>3813</v>
      </c>
      <c r="C3817" s="5">
        <f t="shared" si="58"/>
        <v>3813</v>
      </c>
      <c r="D3817" s="7"/>
    </row>
    <row r="3818" spans="1:4" x14ac:dyDescent="0.2">
      <c r="A3818" s="3">
        <v>3814</v>
      </c>
      <c r="C3818" s="5">
        <f t="shared" si="58"/>
        <v>3814</v>
      </c>
      <c r="D3818" s="7"/>
    </row>
    <row r="3819" spans="1:4" x14ac:dyDescent="0.2">
      <c r="A3819" s="3">
        <v>3815</v>
      </c>
      <c r="C3819" s="5">
        <f t="shared" si="58"/>
        <v>3815</v>
      </c>
      <c r="D3819" s="7"/>
    </row>
    <row r="3820" spans="1:4" x14ac:dyDescent="0.2">
      <c r="A3820" s="3">
        <v>3816</v>
      </c>
      <c r="C3820" s="5">
        <f t="shared" si="58"/>
        <v>3816</v>
      </c>
      <c r="D3820" s="7"/>
    </row>
    <row r="3821" spans="1:4" x14ac:dyDescent="0.2">
      <c r="A3821" s="3">
        <v>3817</v>
      </c>
      <c r="C3821" s="5">
        <f t="shared" si="58"/>
        <v>3817</v>
      </c>
      <c r="D3821" s="7"/>
    </row>
    <row r="3822" spans="1:4" x14ac:dyDescent="0.2">
      <c r="A3822" s="3">
        <v>3818</v>
      </c>
      <c r="C3822" s="5">
        <f t="shared" si="58"/>
        <v>3818</v>
      </c>
      <c r="D3822" s="7"/>
    </row>
    <row r="3823" spans="1:4" x14ac:dyDescent="0.2">
      <c r="A3823" s="3">
        <v>3819</v>
      </c>
      <c r="C3823" s="5">
        <f t="shared" si="58"/>
        <v>3819</v>
      </c>
      <c r="D3823" s="7"/>
    </row>
    <row r="3824" spans="1:4" x14ac:dyDescent="0.2">
      <c r="A3824" s="3">
        <v>3820</v>
      </c>
      <c r="C3824" s="5">
        <f t="shared" si="58"/>
        <v>3820</v>
      </c>
      <c r="D3824" s="7"/>
    </row>
    <row r="3825" spans="1:4" x14ac:dyDescent="0.2">
      <c r="A3825" s="3">
        <v>3821</v>
      </c>
      <c r="C3825" s="5">
        <f t="shared" si="58"/>
        <v>3821</v>
      </c>
      <c r="D3825" s="7"/>
    </row>
    <row r="3826" spans="1:4" x14ac:dyDescent="0.2">
      <c r="A3826" s="3">
        <v>3822</v>
      </c>
      <c r="C3826" s="5">
        <f t="shared" si="58"/>
        <v>3822</v>
      </c>
      <c r="D3826" s="7"/>
    </row>
    <row r="3827" spans="1:4" x14ac:dyDescent="0.2">
      <c r="A3827" s="3">
        <v>3823</v>
      </c>
      <c r="C3827" s="5">
        <f t="shared" si="58"/>
        <v>3823</v>
      </c>
      <c r="D3827" s="7"/>
    </row>
    <row r="3828" spans="1:4" x14ac:dyDescent="0.2">
      <c r="A3828" s="3">
        <v>3824</v>
      </c>
      <c r="C3828" s="5">
        <f t="shared" si="58"/>
        <v>3824</v>
      </c>
      <c r="D3828" s="7"/>
    </row>
    <row r="3829" spans="1:4" x14ac:dyDescent="0.2">
      <c r="A3829" s="3">
        <v>3825</v>
      </c>
      <c r="C3829" s="5">
        <f t="shared" si="58"/>
        <v>3825</v>
      </c>
      <c r="D3829" s="7"/>
    </row>
    <row r="3830" spans="1:4" x14ac:dyDescent="0.2">
      <c r="A3830" s="3">
        <v>3826</v>
      </c>
      <c r="C3830" s="5">
        <f t="shared" si="58"/>
        <v>3826</v>
      </c>
      <c r="D3830" s="7"/>
    </row>
    <row r="3831" spans="1:4" x14ac:dyDescent="0.2">
      <c r="A3831" s="3">
        <v>3827</v>
      </c>
      <c r="C3831" s="5">
        <f t="shared" si="58"/>
        <v>3827</v>
      </c>
      <c r="D3831" s="7"/>
    </row>
    <row r="3832" spans="1:4" x14ac:dyDescent="0.2">
      <c r="A3832" s="3">
        <v>3828</v>
      </c>
      <c r="C3832" s="5">
        <f t="shared" si="58"/>
        <v>3828</v>
      </c>
      <c r="D3832" s="7"/>
    </row>
    <row r="3833" spans="1:4" x14ac:dyDescent="0.2">
      <c r="A3833" s="3">
        <v>3829</v>
      </c>
      <c r="C3833" s="5">
        <f t="shared" si="58"/>
        <v>3829</v>
      </c>
      <c r="D3833" s="7"/>
    </row>
    <row r="3834" spans="1:4" x14ac:dyDescent="0.2">
      <c r="A3834" s="3">
        <v>3830</v>
      </c>
      <c r="C3834" s="5">
        <f t="shared" si="58"/>
        <v>3830</v>
      </c>
      <c r="D3834" s="7"/>
    </row>
    <row r="3835" spans="1:4" x14ac:dyDescent="0.2">
      <c r="A3835" s="3">
        <v>3831</v>
      </c>
      <c r="C3835" s="5">
        <f t="shared" si="58"/>
        <v>3831</v>
      </c>
      <c r="D3835" s="7"/>
    </row>
    <row r="3836" spans="1:4" x14ac:dyDescent="0.2">
      <c r="A3836" s="3">
        <v>3832</v>
      </c>
      <c r="C3836" s="5">
        <f t="shared" si="58"/>
        <v>3832</v>
      </c>
      <c r="D3836" s="7"/>
    </row>
    <row r="3837" spans="1:4" x14ac:dyDescent="0.2">
      <c r="A3837" s="3">
        <v>3833</v>
      </c>
      <c r="C3837" s="5">
        <f t="shared" si="58"/>
        <v>3833</v>
      </c>
      <c r="D3837" s="7"/>
    </row>
    <row r="3838" spans="1:4" x14ac:dyDescent="0.2">
      <c r="A3838" s="3">
        <v>3834</v>
      </c>
      <c r="C3838" s="5">
        <f t="shared" si="58"/>
        <v>3834</v>
      </c>
      <c r="D3838" s="7"/>
    </row>
    <row r="3839" spans="1:4" x14ac:dyDescent="0.2">
      <c r="A3839" s="3">
        <v>3835</v>
      </c>
      <c r="C3839" s="5">
        <f t="shared" si="58"/>
        <v>3835</v>
      </c>
      <c r="D3839" s="7"/>
    </row>
    <row r="3840" spans="1:4" x14ac:dyDescent="0.2">
      <c r="A3840" s="3">
        <v>3836</v>
      </c>
      <c r="C3840" s="5">
        <f t="shared" si="58"/>
        <v>3836</v>
      </c>
      <c r="D3840" s="7"/>
    </row>
    <row r="3841" spans="1:4" x14ac:dyDescent="0.2">
      <c r="A3841" s="3">
        <v>3837</v>
      </c>
      <c r="C3841" s="5">
        <f t="shared" si="58"/>
        <v>3837</v>
      </c>
      <c r="D3841" s="7"/>
    </row>
    <row r="3842" spans="1:4" x14ac:dyDescent="0.2">
      <c r="A3842" s="3">
        <v>3838</v>
      </c>
      <c r="C3842" s="5">
        <f t="shared" si="58"/>
        <v>3838</v>
      </c>
      <c r="D3842" s="7"/>
    </row>
    <row r="3843" spans="1:4" x14ac:dyDescent="0.2">
      <c r="A3843" s="3">
        <v>3839</v>
      </c>
      <c r="C3843" s="5">
        <f t="shared" si="58"/>
        <v>3839</v>
      </c>
      <c r="D3843" s="7"/>
    </row>
    <row r="3844" spans="1:4" x14ac:dyDescent="0.2">
      <c r="A3844" s="3">
        <v>3840</v>
      </c>
      <c r="C3844" s="5">
        <f t="shared" si="58"/>
        <v>3840</v>
      </c>
      <c r="D3844" s="7"/>
    </row>
    <row r="3845" spans="1:4" x14ac:dyDescent="0.2">
      <c r="A3845" s="3">
        <v>3841</v>
      </c>
      <c r="C3845" s="5">
        <f t="shared" si="58"/>
        <v>3841</v>
      </c>
      <c r="D3845" s="7"/>
    </row>
    <row r="3846" spans="1:4" x14ac:dyDescent="0.2">
      <c r="A3846" s="3">
        <v>3842</v>
      </c>
      <c r="C3846" s="5">
        <f t="shared" si="58"/>
        <v>3842</v>
      </c>
      <c r="D3846" s="7"/>
    </row>
    <row r="3847" spans="1:4" x14ac:dyDescent="0.2">
      <c r="A3847" s="3">
        <v>3843</v>
      </c>
      <c r="C3847" s="5">
        <f t="shared" ref="C3847:C3910" si="59">A3847-B3847</f>
        <v>3843</v>
      </c>
      <c r="D3847" s="7"/>
    </row>
    <row r="3848" spans="1:4" x14ac:dyDescent="0.2">
      <c r="A3848" s="3">
        <v>3844</v>
      </c>
      <c r="C3848" s="5">
        <f t="shared" si="59"/>
        <v>3844</v>
      </c>
      <c r="D3848" s="7"/>
    </row>
    <row r="3849" spans="1:4" x14ac:dyDescent="0.2">
      <c r="A3849" s="3">
        <v>3845</v>
      </c>
      <c r="C3849" s="5">
        <f t="shared" si="59"/>
        <v>3845</v>
      </c>
      <c r="D3849" s="7"/>
    </row>
    <row r="3850" spans="1:4" x14ac:dyDescent="0.2">
      <c r="A3850" s="3">
        <v>3846</v>
      </c>
      <c r="C3850" s="5">
        <f t="shared" si="59"/>
        <v>3846</v>
      </c>
      <c r="D3850" s="7"/>
    </row>
    <row r="3851" spans="1:4" x14ac:dyDescent="0.2">
      <c r="A3851" s="3">
        <v>3847</v>
      </c>
      <c r="C3851" s="5">
        <f t="shared" si="59"/>
        <v>3847</v>
      </c>
      <c r="D3851" s="7"/>
    </row>
    <row r="3852" spans="1:4" x14ac:dyDescent="0.2">
      <c r="A3852" s="3">
        <v>3848</v>
      </c>
      <c r="C3852" s="5">
        <f t="shared" si="59"/>
        <v>3848</v>
      </c>
      <c r="D3852" s="7"/>
    </row>
    <row r="3853" spans="1:4" x14ac:dyDescent="0.2">
      <c r="A3853" s="3">
        <v>3849</v>
      </c>
      <c r="C3853" s="5">
        <f t="shared" si="59"/>
        <v>3849</v>
      </c>
      <c r="D3853" s="7"/>
    </row>
    <row r="3854" spans="1:4" x14ac:dyDescent="0.2">
      <c r="A3854" s="3">
        <v>3850</v>
      </c>
      <c r="C3854" s="5">
        <f t="shared" si="59"/>
        <v>3850</v>
      </c>
      <c r="D3854" s="7"/>
    </row>
    <row r="3855" spans="1:4" x14ac:dyDescent="0.2">
      <c r="A3855" s="3">
        <v>3851</v>
      </c>
      <c r="C3855" s="5">
        <f t="shared" si="59"/>
        <v>3851</v>
      </c>
      <c r="D3855" s="7"/>
    </row>
    <row r="3856" spans="1:4" x14ac:dyDescent="0.2">
      <c r="A3856" s="3">
        <v>3852</v>
      </c>
      <c r="C3856" s="5">
        <f t="shared" si="59"/>
        <v>3852</v>
      </c>
      <c r="D3856" s="7"/>
    </row>
    <row r="3857" spans="1:4" x14ac:dyDescent="0.2">
      <c r="A3857" s="3">
        <v>3853</v>
      </c>
      <c r="C3857" s="5">
        <f t="shared" si="59"/>
        <v>3853</v>
      </c>
      <c r="D3857" s="7"/>
    </row>
    <row r="3858" spans="1:4" x14ac:dyDescent="0.2">
      <c r="A3858" s="3">
        <v>3854</v>
      </c>
      <c r="C3858" s="5">
        <f t="shared" si="59"/>
        <v>3854</v>
      </c>
      <c r="D3858" s="7"/>
    </row>
    <row r="3859" spans="1:4" x14ac:dyDescent="0.2">
      <c r="A3859" s="3">
        <v>3855</v>
      </c>
      <c r="C3859" s="5">
        <f t="shared" si="59"/>
        <v>3855</v>
      </c>
      <c r="D3859" s="7"/>
    </row>
    <row r="3860" spans="1:4" x14ac:dyDescent="0.2">
      <c r="A3860" s="3">
        <v>3856</v>
      </c>
      <c r="C3860" s="5">
        <f t="shared" si="59"/>
        <v>3856</v>
      </c>
      <c r="D3860" s="7"/>
    </row>
    <row r="3861" spans="1:4" x14ac:dyDescent="0.2">
      <c r="A3861" s="3">
        <v>3857</v>
      </c>
      <c r="C3861" s="5">
        <f t="shared" si="59"/>
        <v>3857</v>
      </c>
      <c r="D3861" s="7"/>
    </row>
    <row r="3862" spans="1:4" x14ac:dyDescent="0.2">
      <c r="A3862" s="3">
        <v>3858</v>
      </c>
      <c r="C3862" s="5">
        <f t="shared" si="59"/>
        <v>3858</v>
      </c>
      <c r="D3862" s="7"/>
    </row>
    <row r="3863" spans="1:4" x14ac:dyDescent="0.2">
      <c r="A3863" s="3">
        <v>3859</v>
      </c>
      <c r="C3863" s="5">
        <f t="shared" si="59"/>
        <v>3859</v>
      </c>
      <c r="D3863" s="7"/>
    </row>
    <row r="3864" spans="1:4" x14ac:dyDescent="0.2">
      <c r="A3864" s="3">
        <v>3860</v>
      </c>
      <c r="C3864" s="5">
        <f t="shared" si="59"/>
        <v>3860</v>
      </c>
      <c r="D3864" s="7"/>
    </row>
    <row r="3865" spans="1:4" x14ac:dyDescent="0.2">
      <c r="A3865" s="3">
        <v>3861</v>
      </c>
      <c r="C3865" s="5">
        <f t="shared" si="59"/>
        <v>3861</v>
      </c>
      <c r="D3865" s="7"/>
    </row>
    <row r="3866" spans="1:4" x14ac:dyDescent="0.2">
      <c r="A3866" s="3">
        <v>3862</v>
      </c>
      <c r="C3866" s="5">
        <f t="shared" si="59"/>
        <v>3862</v>
      </c>
      <c r="D3866" s="7"/>
    </row>
    <row r="3867" spans="1:4" x14ac:dyDescent="0.2">
      <c r="A3867" s="3">
        <v>3863</v>
      </c>
      <c r="C3867" s="5">
        <f t="shared" si="59"/>
        <v>3863</v>
      </c>
      <c r="D3867" s="7"/>
    </row>
    <row r="3868" spans="1:4" x14ac:dyDescent="0.2">
      <c r="A3868" s="3">
        <v>3864</v>
      </c>
      <c r="C3868" s="5">
        <f t="shared" si="59"/>
        <v>3864</v>
      </c>
      <c r="D3868" s="7"/>
    </row>
    <row r="3869" spans="1:4" x14ac:dyDescent="0.2">
      <c r="A3869" s="3">
        <v>3865</v>
      </c>
      <c r="C3869" s="5">
        <f t="shared" si="59"/>
        <v>3865</v>
      </c>
      <c r="D3869" s="7"/>
    </row>
    <row r="3870" spans="1:4" x14ac:dyDescent="0.2">
      <c r="A3870" s="3">
        <v>3866</v>
      </c>
      <c r="C3870" s="5">
        <f t="shared" si="59"/>
        <v>3866</v>
      </c>
      <c r="D3870" s="7"/>
    </row>
    <row r="3871" spans="1:4" x14ac:dyDescent="0.2">
      <c r="A3871" s="3">
        <v>3867</v>
      </c>
      <c r="C3871" s="5">
        <f t="shared" si="59"/>
        <v>3867</v>
      </c>
      <c r="D3871" s="7"/>
    </row>
    <row r="3872" spans="1:4" x14ac:dyDescent="0.2">
      <c r="A3872" s="3">
        <v>3868</v>
      </c>
      <c r="C3872" s="5">
        <f t="shared" si="59"/>
        <v>3868</v>
      </c>
      <c r="D3872" s="7"/>
    </row>
    <row r="3873" spans="1:4" x14ac:dyDescent="0.2">
      <c r="A3873" s="3">
        <v>3869</v>
      </c>
      <c r="C3873" s="5">
        <f t="shared" si="59"/>
        <v>3869</v>
      </c>
      <c r="D3873" s="7"/>
    </row>
    <row r="3874" spans="1:4" x14ac:dyDescent="0.2">
      <c r="A3874" s="3">
        <v>3870</v>
      </c>
      <c r="C3874" s="5">
        <f t="shared" si="59"/>
        <v>3870</v>
      </c>
      <c r="D3874" s="7"/>
    </row>
    <row r="3875" spans="1:4" x14ac:dyDescent="0.2">
      <c r="A3875" s="3">
        <v>3871</v>
      </c>
      <c r="C3875" s="5">
        <f t="shared" si="59"/>
        <v>3871</v>
      </c>
      <c r="D3875" s="7"/>
    </row>
    <row r="3876" spans="1:4" x14ac:dyDescent="0.2">
      <c r="A3876" s="3">
        <v>3872</v>
      </c>
      <c r="C3876" s="5">
        <f t="shared" si="59"/>
        <v>3872</v>
      </c>
      <c r="D3876" s="7"/>
    </row>
    <row r="3877" spans="1:4" x14ac:dyDescent="0.2">
      <c r="A3877" s="3">
        <v>3873</v>
      </c>
      <c r="C3877" s="5">
        <f t="shared" si="59"/>
        <v>3873</v>
      </c>
      <c r="D3877" s="7"/>
    </row>
    <row r="3878" spans="1:4" x14ac:dyDescent="0.2">
      <c r="A3878" s="3">
        <v>3874</v>
      </c>
      <c r="C3878" s="5">
        <f t="shared" si="59"/>
        <v>3874</v>
      </c>
      <c r="D3878" s="7"/>
    </row>
    <row r="3879" spans="1:4" x14ac:dyDescent="0.2">
      <c r="A3879" s="3">
        <v>3875</v>
      </c>
      <c r="C3879" s="5">
        <f t="shared" si="59"/>
        <v>3875</v>
      </c>
      <c r="D3879" s="7"/>
    </row>
    <row r="3880" spans="1:4" x14ac:dyDescent="0.2">
      <c r="A3880" s="3">
        <v>3876</v>
      </c>
      <c r="C3880" s="5">
        <f t="shared" si="59"/>
        <v>3876</v>
      </c>
      <c r="D3880" s="7"/>
    </row>
    <row r="3881" spans="1:4" x14ac:dyDescent="0.2">
      <c r="A3881" s="3">
        <v>3877</v>
      </c>
      <c r="C3881" s="5">
        <f t="shared" si="59"/>
        <v>3877</v>
      </c>
      <c r="D3881" s="7"/>
    </row>
    <row r="3882" spans="1:4" x14ac:dyDescent="0.2">
      <c r="A3882" s="3">
        <v>3878</v>
      </c>
      <c r="C3882" s="5">
        <f t="shared" si="59"/>
        <v>3878</v>
      </c>
      <c r="D3882" s="7"/>
    </row>
    <row r="3883" spans="1:4" x14ac:dyDescent="0.2">
      <c r="A3883" s="3">
        <v>3879</v>
      </c>
      <c r="C3883" s="5">
        <f t="shared" si="59"/>
        <v>3879</v>
      </c>
      <c r="D3883" s="7"/>
    </row>
    <row r="3884" spans="1:4" x14ac:dyDescent="0.2">
      <c r="A3884" s="3">
        <v>3880</v>
      </c>
      <c r="C3884" s="5">
        <f t="shared" si="59"/>
        <v>3880</v>
      </c>
      <c r="D3884" s="7"/>
    </row>
    <row r="3885" spans="1:4" x14ac:dyDescent="0.2">
      <c r="A3885" s="3">
        <v>3881</v>
      </c>
      <c r="C3885" s="5">
        <f t="shared" si="59"/>
        <v>3881</v>
      </c>
      <c r="D3885" s="7"/>
    </row>
    <row r="3886" spans="1:4" x14ac:dyDescent="0.2">
      <c r="A3886" s="3">
        <v>3882</v>
      </c>
      <c r="C3886" s="5">
        <f t="shared" si="59"/>
        <v>3882</v>
      </c>
      <c r="D3886" s="7"/>
    </row>
    <row r="3887" spans="1:4" x14ac:dyDescent="0.2">
      <c r="A3887" s="3">
        <v>3883</v>
      </c>
      <c r="C3887" s="5">
        <f t="shared" si="59"/>
        <v>3883</v>
      </c>
      <c r="D3887" s="7"/>
    </row>
    <row r="3888" spans="1:4" x14ac:dyDescent="0.2">
      <c r="A3888" s="3">
        <v>3884</v>
      </c>
      <c r="C3888" s="5">
        <f t="shared" si="59"/>
        <v>3884</v>
      </c>
      <c r="D3888" s="7"/>
    </row>
    <row r="3889" spans="1:4" x14ac:dyDescent="0.2">
      <c r="A3889" s="3">
        <v>3885</v>
      </c>
      <c r="C3889" s="5">
        <f t="shared" si="59"/>
        <v>3885</v>
      </c>
      <c r="D3889" s="7"/>
    </row>
    <row r="3890" spans="1:4" x14ac:dyDescent="0.2">
      <c r="A3890" s="3">
        <v>3886</v>
      </c>
      <c r="C3890" s="5">
        <f t="shared" si="59"/>
        <v>3886</v>
      </c>
      <c r="D3890" s="7"/>
    </row>
    <row r="3891" spans="1:4" x14ac:dyDescent="0.2">
      <c r="A3891" s="3">
        <v>3887</v>
      </c>
      <c r="C3891" s="5">
        <f t="shared" si="59"/>
        <v>3887</v>
      </c>
      <c r="D3891" s="7"/>
    </row>
    <row r="3892" spans="1:4" x14ac:dyDescent="0.2">
      <c r="A3892" s="3">
        <v>3888</v>
      </c>
      <c r="C3892" s="5">
        <f t="shared" si="59"/>
        <v>3888</v>
      </c>
      <c r="D3892" s="7"/>
    </row>
    <row r="3893" spans="1:4" x14ac:dyDescent="0.2">
      <c r="A3893" s="3">
        <v>3889</v>
      </c>
      <c r="C3893" s="5">
        <f t="shared" si="59"/>
        <v>3889</v>
      </c>
      <c r="D3893" s="7"/>
    </row>
    <row r="3894" spans="1:4" x14ac:dyDescent="0.2">
      <c r="A3894" s="3">
        <v>3890</v>
      </c>
      <c r="C3894" s="5">
        <f t="shared" si="59"/>
        <v>3890</v>
      </c>
      <c r="D3894" s="7"/>
    </row>
    <row r="3895" spans="1:4" x14ac:dyDescent="0.2">
      <c r="A3895" s="3">
        <v>3891</v>
      </c>
      <c r="C3895" s="5">
        <f t="shared" si="59"/>
        <v>3891</v>
      </c>
      <c r="D3895" s="7"/>
    </row>
    <row r="3896" spans="1:4" x14ac:dyDescent="0.2">
      <c r="A3896" s="3">
        <v>3892</v>
      </c>
      <c r="C3896" s="5">
        <f t="shared" si="59"/>
        <v>3892</v>
      </c>
      <c r="D3896" s="7"/>
    </row>
    <row r="3897" spans="1:4" x14ac:dyDescent="0.2">
      <c r="A3897" s="3">
        <v>3893</v>
      </c>
      <c r="C3897" s="5">
        <f t="shared" si="59"/>
        <v>3893</v>
      </c>
      <c r="D3897" s="7"/>
    </row>
    <row r="3898" spans="1:4" x14ac:dyDescent="0.2">
      <c r="A3898" s="3">
        <v>3894</v>
      </c>
      <c r="C3898" s="5">
        <f t="shared" si="59"/>
        <v>3894</v>
      </c>
      <c r="D3898" s="7"/>
    </row>
    <row r="3899" spans="1:4" x14ac:dyDescent="0.2">
      <c r="A3899" s="3">
        <v>3895</v>
      </c>
      <c r="C3899" s="5">
        <f t="shared" si="59"/>
        <v>3895</v>
      </c>
      <c r="D3899" s="7"/>
    </row>
    <row r="3900" spans="1:4" x14ac:dyDescent="0.2">
      <c r="A3900" s="3">
        <v>3896</v>
      </c>
      <c r="C3900" s="5">
        <f t="shared" si="59"/>
        <v>3896</v>
      </c>
      <c r="D3900" s="7"/>
    </row>
    <row r="3901" spans="1:4" x14ac:dyDescent="0.2">
      <c r="A3901" s="3">
        <v>3897</v>
      </c>
      <c r="C3901" s="5">
        <f t="shared" si="59"/>
        <v>3897</v>
      </c>
      <c r="D3901" s="7"/>
    </row>
    <row r="3902" spans="1:4" x14ac:dyDescent="0.2">
      <c r="A3902" s="3">
        <v>3898</v>
      </c>
      <c r="C3902" s="5">
        <f t="shared" si="59"/>
        <v>3898</v>
      </c>
      <c r="D3902" s="7"/>
    </row>
    <row r="3903" spans="1:4" x14ac:dyDescent="0.2">
      <c r="A3903" s="3">
        <v>3899</v>
      </c>
      <c r="C3903" s="5">
        <f t="shared" si="59"/>
        <v>3899</v>
      </c>
      <c r="D3903" s="7"/>
    </row>
    <row r="3904" spans="1:4" x14ac:dyDescent="0.2">
      <c r="A3904" s="3">
        <v>3900</v>
      </c>
      <c r="C3904" s="5">
        <f t="shared" si="59"/>
        <v>3900</v>
      </c>
      <c r="D3904" s="7"/>
    </row>
    <row r="3905" spans="1:4" x14ac:dyDescent="0.2">
      <c r="A3905" s="3">
        <v>3901</v>
      </c>
      <c r="C3905" s="5">
        <f t="shared" si="59"/>
        <v>3901</v>
      </c>
      <c r="D3905" s="7"/>
    </row>
    <row r="3906" spans="1:4" x14ac:dyDescent="0.2">
      <c r="A3906" s="3">
        <v>3902</v>
      </c>
      <c r="C3906" s="5">
        <f t="shared" si="59"/>
        <v>3902</v>
      </c>
      <c r="D3906" s="7"/>
    </row>
    <row r="3907" spans="1:4" x14ac:dyDescent="0.2">
      <c r="A3907" s="3">
        <v>3903</v>
      </c>
      <c r="C3907" s="5">
        <f t="shared" si="59"/>
        <v>3903</v>
      </c>
      <c r="D3907" s="7"/>
    </row>
    <row r="3908" spans="1:4" x14ac:dyDescent="0.2">
      <c r="A3908" s="3">
        <v>3904</v>
      </c>
      <c r="C3908" s="5">
        <f t="shared" si="59"/>
        <v>3904</v>
      </c>
      <c r="D3908" s="7"/>
    </row>
    <row r="3909" spans="1:4" x14ac:dyDescent="0.2">
      <c r="A3909" s="3">
        <v>3905</v>
      </c>
      <c r="C3909" s="5">
        <f t="shared" si="59"/>
        <v>3905</v>
      </c>
      <c r="D3909" s="7"/>
    </row>
    <row r="3910" spans="1:4" x14ac:dyDescent="0.2">
      <c r="A3910" s="3">
        <v>3906</v>
      </c>
      <c r="C3910" s="5">
        <f t="shared" si="59"/>
        <v>3906</v>
      </c>
      <c r="D3910" s="7"/>
    </row>
    <row r="3911" spans="1:4" x14ac:dyDescent="0.2">
      <c r="A3911" s="3">
        <v>3907</v>
      </c>
      <c r="C3911" s="5">
        <f t="shared" ref="C3911:C3974" si="60">A3911-B3911</f>
        <v>3907</v>
      </c>
      <c r="D3911" s="7"/>
    </row>
    <row r="3912" spans="1:4" x14ac:dyDescent="0.2">
      <c r="A3912" s="3">
        <v>3908</v>
      </c>
      <c r="C3912" s="5">
        <f t="shared" si="60"/>
        <v>3908</v>
      </c>
      <c r="D3912" s="7"/>
    </row>
    <row r="3913" spans="1:4" x14ac:dyDescent="0.2">
      <c r="A3913" s="3">
        <v>3909</v>
      </c>
      <c r="C3913" s="5">
        <f t="shared" si="60"/>
        <v>3909</v>
      </c>
      <c r="D3913" s="7"/>
    </row>
    <row r="3914" spans="1:4" x14ac:dyDescent="0.2">
      <c r="A3914" s="3">
        <v>3910</v>
      </c>
      <c r="C3914" s="5">
        <f t="shared" si="60"/>
        <v>3910</v>
      </c>
      <c r="D3914" s="7"/>
    </row>
    <row r="3915" spans="1:4" x14ac:dyDescent="0.2">
      <c r="A3915" s="3">
        <v>3911</v>
      </c>
      <c r="C3915" s="5">
        <f t="shared" si="60"/>
        <v>3911</v>
      </c>
      <c r="D3915" s="7"/>
    </row>
    <row r="3916" spans="1:4" x14ac:dyDescent="0.2">
      <c r="A3916" s="3">
        <v>3912</v>
      </c>
      <c r="C3916" s="5">
        <f t="shared" si="60"/>
        <v>3912</v>
      </c>
      <c r="D3916" s="7"/>
    </row>
    <row r="3917" spans="1:4" x14ac:dyDescent="0.2">
      <c r="A3917" s="3">
        <v>3913</v>
      </c>
      <c r="C3917" s="5">
        <f t="shared" si="60"/>
        <v>3913</v>
      </c>
      <c r="D3917" s="7"/>
    </row>
    <row r="3918" spans="1:4" x14ac:dyDescent="0.2">
      <c r="A3918" s="3">
        <v>3914</v>
      </c>
      <c r="C3918" s="5">
        <f t="shared" si="60"/>
        <v>3914</v>
      </c>
      <c r="D3918" s="7"/>
    </row>
    <row r="3919" spans="1:4" x14ac:dyDescent="0.2">
      <c r="A3919" s="3">
        <v>3915</v>
      </c>
      <c r="C3919" s="5">
        <f t="shared" si="60"/>
        <v>3915</v>
      </c>
      <c r="D3919" s="7"/>
    </row>
    <row r="3920" spans="1:4" x14ac:dyDescent="0.2">
      <c r="A3920" s="3">
        <v>3916</v>
      </c>
      <c r="C3920" s="5">
        <f t="shared" si="60"/>
        <v>3916</v>
      </c>
      <c r="D3920" s="7"/>
    </row>
    <row r="3921" spans="1:4" x14ac:dyDescent="0.2">
      <c r="A3921" s="3">
        <v>3917</v>
      </c>
      <c r="C3921" s="5">
        <f t="shared" si="60"/>
        <v>3917</v>
      </c>
      <c r="D3921" s="7"/>
    </row>
    <row r="3922" spans="1:4" x14ac:dyDescent="0.2">
      <c r="A3922" s="3">
        <v>3918</v>
      </c>
      <c r="C3922" s="5">
        <f t="shared" si="60"/>
        <v>3918</v>
      </c>
      <c r="D3922" s="7"/>
    </row>
    <row r="3923" spans="1:4" x14ac:dyDescent="0.2">
      <c r="A3923" s="3">
        <v>3919</v>
      </c>
      <c r="C3923" s="5">
        <f t="shared" si="60"/>
        <v>3919</v>
      </c>
      <c r="D3923" s="7"/>
    </row>
    <row r="3924" spans="1:4" x14ac:dyDescent="0.2">
      <c r="A3924" s="3">
        <v>3920</v>
      </c>
      <c r="C3924" s="5">
        <f t="shared" si="60"/>
        <v>3920</v>
      </c>
      <c r="D3924" s="7"/>
    </row>
    <row r="3925" spans="1:4" x14ac:dyDescent="0.2">
      <c r="A3925" s="3">
        <v>3921</v>
      </c>
      <c r="C3925" s="5">
        <f t="shared" si="60"/>
        <v>3921</v>
      </c>
      <c r="D3925" s="7"/>
    </row>
    <row r="3926" spans="1:4" x14ac:dyDescent="0.2">
      <c r="A3926" s="3">
        <v>3922</v>
      </c>
      <c r="C3926" s="5">
        <f t="shared" si="60"/>
        <v>3922</v>
      </c>
      <c r="D3926" s="7"/>
    </row>
    <row r="3927" spans="1:4" x14ac:dyDescent="0.2">
      <c r="A3927" s="3">
        <v>3923</v>
      </c>
      <c r="C3927" s="5">
        <f t="shared" si="60"/>
        <v>3923</v>
      </c>
      <c r="D3927" s="7"/>
    </row>
    <row r="3928" spans="1:4" x14ac:dyDescent="0.2">
      <c r="A3928" s="3">
        <v>3924</v>
      </c>
      <c r="C3928" s="5">
        <f t="shared" si="60"/>
        <v>3924</v>
      </c>
      <c r="D3928" s="7"/>
    </row>
    <row r="3929" spans="1:4" x14ac:dyDescent="0.2">
      <c r="A3929" s="3">
        <v>3925</v>
      </c>
      <c r="C3929" s="5">
        <f t="shared" si="60"/>
        <v>3925</v>
      </c>
      <c r="D3929" s="7"/>
    </row>
    <row r="3930" spans="1:4" x14ac:dyDescent="0.2">
      <c r="A3930" s="3">
        <v>3926</v>
      </c>
      <c r="C3930" s="5">
        <f t="shared" si="60"/>
        <v>3926</v>
      </c>
      <c r="D3930" s="7"/>
    </row>
    <row r="3931" spans="1:4" x14ac:dyDescent="0.2">
      <c r="A3931" s="3">
        <v>3927</v>
      </c>
      <c r="C3931" s="5">
        <f t="shared" si="60"/>
        <v>3927</v>
      </c>
      <c r="D3931" s="7"/>
    </row>
    <row r="3932" spans="1:4" x14ac:dyDescent="0.2">
      <c r="A3932" s="3">
        <v>3928</v>
      </c>
      <c r="C3932" s="5">
        <f t="shared" si="60"/>
        <v>3928</v>
      </c>
      <c r="D3932" s="7"/>
    </row>
    <row r="3933" spans="1:4" x14ac:dyDescent="0.2">
      <c r="A3933" s="3">
        <v>3929</v>
      </c>
      <c r="C3933" s="5">
        <f t="shared" si="60"/>
        <v>3929</v>
      </c>
      <c r="D3933" s="7"/>
    </row>
    <row r="3934" spans="1:4" x14ac:dyDescent="0.2">
      <c r="A3934" s="3">
        <v>3930</v>
      </c>
      <c r="C3934" s="5">
        <f t="shared" si="60"/>
        <v>3930</v>
      </c>
      <c r="D3934" s="7"/>
    </row>
    <row r="3935" spans="1:4" x14ac:dyDescent="0.2">
      <c r="A3935" s="3">
        <v>3931</v>
      </c>
      <c r="C3935" s="5">
        <f t="shared" si="60"/>
        <v>3931</v>
      </c>
      <c r="D3935" s="7"/>
    </row>
    <row r="3936" spans="1:4" x14ac:dyDescent="0.2">
      <c r="A3936" s="3">
        <v>3932</v>
      </c>
      <c r="C3936" s="5">
        <f t="shared" si="60"/>
        <v>3932</v>
      </c>
      <c r="D3936" s="7"/>
    </row>
    <row r="3937" spans="1:4" x14ac:dyDescent="0.2">
      <c r="A3937" s="3">
        <v>3933</v>
      </c>
      <c r="C3937" s="5">
        <f t="shared" si="60"/>
        <v>3933</v>
      </c>
      <c r="D3937" s="7"/>
    </row>
    <row r="3938" spans="1:4" x14ac:dyDescent="0.2">
      <c r="A3938" s="3">
        <v>3934</v>
      </c>
      <c r="C3938" s="5">
        <f t="shared" si="60"/>
        <v>3934</v>
      </c>
      <c r="D3938" s="7"/>
    </row>
    <row r="3939" spans="1:4" x14ac:dyDescent="0.2">
      <c r="A3939" s="3">
        <v>3935</v>
      </c>
      <c r="C3939" s="5">
        <f t="shared" si="60"/>
        <v>3935</v>
      </c>
      <c r="D3939" s="7"/>
    </row>
    <row r="3940" spans="1:4" x14ac:dyDescent="0.2">
      <c r="A3940" s="3">
        <v>3936</v>
      </c>
      <c r="C3940" s="5">
        <f t="shared" si="60"/>
        <v>3936</v>
      </c>
      <c r="D3940" s="7"/>
    </row>
    <row r="3941" spans="1:4" x14ac:dyDescent="0.2">
      <c r="A3941" s="3">
        <v>3937</v>
      </c>
      <c r="C3941" s="5">
        <f t="shared" si="60"/>
        <v>3937</v>
      </c>
      <c r="D3941" s="7"/>
    </row>
    <row r="3942" spans="1:4" x14ac:dyDescent="0.2">
      <c r="A3942" s="3">
        <v>3938</v>
      </c>
      <c r="C3942" s="5">
        <f t="shared" si="60"/>
        <v>3938</v>
      </c>
      <c r="D3942" s="7"/>
    </row>
    <row r="3943" spans="1:4" x14ac:dyDescent="0.2">
      <c r="A3943" s="3">
        <v>3939</v>
      </c>
      <c r="C3943" s="5">
        <f t="shared" si="60"/>
        <v>3939</v>
      </c>
      <c r="D3943" s="7"/>
    </row>
    <row r="3944" spans="1:4" x14ac:dyDescent="0.2">
      <c r="A3944" s="3">
        <v>3940</v>
      </c>
      <c r="C3944" s="5">
        <f t="shared" si="60"/>
        <v>3940</v>
      </c>
      <c r="D3944" s="7"/>
    </row>
    <row r="3945" spans="1:4" x14ac:dyDescent="0.2">
      <c r="A3945" s="3">
        <v>3941</v>
      </c>
      <c r="C3945" s="5">
        <f t="shared" si="60"/>
        <v>3941</v>
      </c>
      <c r="D3945" s="7"/>
    </row>
    <row r="3946" spans="1:4" x14ac:dyDescent="0.2">
      <c r="A3946" s="3">
        <v>3942</v>
      </c>
      <c r="C3946" s="5">
        <f t="shared" si="60"/>
        <v>3942</v>
      </c>
      <c r="D3946" s="7"/>
    </row>
    <row r="3947" spans="1:4" x14ac:dyDescent="0.2">
      <c r="A3947" s="3">
        <v>3943</v>
      </c>
      <c r="C3947" s="5">
        <f t="shared" si="60"/>
        <v>3943</v>
      </c>
      <c r="D3947" s="7"/>
    </row>
    <row r="3948" spans="1:4" x14ac:dyDescent="0.2">
      <c r="A3948" s="3">
        <v>3944</v>
      </c>
      <c r="C3948" s="5">
        <f t="shared" si="60"/>
        <v>3944</v>
      </c>
      <c r="D3948" s="7"/>
    </row>
    <row r="3949" spans="1:4" x14ac:dyDescent="0.2">
      <c r="A3949" s="3">
        <v>3945</v>
      </c>
      <c r="C3949" s="5">
        <f t="shared" si="60"/>
        <v>3945</v>
      </c>
      <c r="D3949" s="7"/>
    </row>
    <row r="3950" spans="1:4" x14ac:dyDescent="0.2">
      <c r="A3950" s="3">
        <v>3946</v>
      </c>
      <c r="C3950" s="5">
        <f t="shared" si="60"/>
        <v>3946</v>
      </c>
      <c r="D3950" s="7"/>
    </row>
    <row r="3951" spans="1:4" x14ac:dyDescent="0.2">
      <c r="A3951" s="3">
        <v>3947</v>
      </c>
      <c r="C3951" s="5">
        <f t="shared" si="60"/>
        <v>3947</v>
      </c>
      <c r="D3951" s="7"/>
    </row>
    <row r="3952" spans="1:4" x14ac:dyDescent="0.2">
      <c r="A3952" s="3">
        <v>3948</v>
      </c>
      <c r="C3952" s="5">
        <f t="shared" si="60"/>
        <v>3948</v>
      </c>
      <c r="D3952" s="7"/>
    </row>
    <row r="3953" spans="1:4" x14ac:dyDescent="0.2">
      <c r="A3953" s="3">
        <v>3949</v>
      </c>
      <c r="C3953" s="5">
        <f t="shared" si="60"/>
        <v>3949</v>
      </c>
      <c r="D3953" s="7"/>
    </row>
    <row r="3954" spans="1:4" x14ac:dyDescent="0.2">
      <c r="A3954" s="3">
        <v>3950</v>
      </c>
      <c r="C3954" s="5">
        <f t="shared" si="60"/>
        <v>3950</v>
      </c>
      <c r="D3954" s="7"/>
    </row>
    <row r="3955" spans="1:4" x14ac:dyDescent="0.2">
      <c r="A3955" s="3">
        <v>3951</v>
      </c>
      <c r="C3955" s="5">
        <f t="shared" si="60"/>
        <v>3951</v>
      </c>
      <c r="D3955" s="7"/>
    </row>
    <row r="3956" spans="1:4" x14ac:dyDescent="0.2">
      <c r="A3956" s="3">
        <v>3952</v>
      </c>
      <c r="C3956" s="5">
        <f t="shared" si="60"/>
        <v>3952</v>
      </c>
      <c r="D3956" s="7"/>
    </row>
    <row r="3957" spans="1:4" x14ac:dyDescent="0.2">
      <c r="A3957" s="3">
        <v>3953</v>
      </c>
      <c r="C3957" s="5">
        <f t="shared" si="60"/>
        <v>3953</v>
      </c>
      <c r="D3957" s="7"/>
    </row>
    <row r="3958" spans="1:4" x14ac:dyDescent="0.2">
      <c r="A3958" s="3">
        <v>3954</v>
      </c>
      <c r="C3958" s="5">
        <f t="shared" si="60"/>
        <v>3954</v>
      </c>
      <c r="D3958" s="7"/>
    </row>
    <row r="3959" spans="1:4" x14ac:dyDescent="0.2">
      <c r="A3959" s="3">
        <v>3955</v>
      </c>
      <c r="C3959" s="5">
        <f t="shared" si="60"/>
        <v>3955</v>
      </c>
      <c r="D3959" s="7"/>
    </row>
    <row r="3960" spans="1:4" x14ac:dyDescent="0.2">
      <c r="A3960" s="3">
        <v>3956</v>
      </c>
      <c r="C3960" s="5">
        <f t="shared" si="60"/>
        <v>3956</v>
      </c>
      <c r="D3960" s="7"/>
    </row>
    <row r="3961" spans="1:4" x14ac:dyDescent="0.2">
      <c r="A3961" s="3">
        <v>3957</v>
      </c>
      <c r="C3961" s="5">
        <f t="shared" si="60"/>
        <v>3957</v>
      </c>
      <c r="D3961" s="7"/>
    </row>
    <row r="3962" spans="1:4" x14ac:dyDescent="0.2">
      <c r="A3962" s="3">
        <v>3958</v>
      </c>
      <c r="C3962" s="5">
        <f t="shared" si="60"/>
        <v>3958</v>
      </c>
      <c r="D3962" s="7"/>
    </row>
    <row r="3963" spans="1:4" x14ac:dyDescent="0.2">
      <c r="A3963" s="3">
        <v>3959</v>
      </c>
      <c r="C3963" s="5">
        <f t="shared" si="60"/>
        <v>3959</v>
      </c>
      <c r="D3963" s="7"/>
    </row>
    <row r="3964" spans="1:4" x14ac:dyDescent="0.2">
      <c r="A3964" s="3">
        <v>3960</v>
      </c>
      <c r="C3964" s="5">
        <f t="shared" si="60"/>
        <v>3960</v>
      </c>
      <c r="D3964" s="7"/>
    </row>
    <row r="3965" spans="1:4" x14ac:dyDescent="0.2">
      <c r="A3965" s="3">
        <v>3961</v>
      </c>
      <c r="C3965" s="5">
        <f t="shared" si="60"/>
        <v>3961</v>
      </c>
      <c r="D3965" s="7"/>
    </row>
    <row r="3966" spans="1:4" x14ac:dyDescent="0.2">
      <c r="A3966" s="3">
        <v>3962</v>
      </c>
      <c r="C3966" s="5">
        <f t="shared" si="60"/>
        <v>3962</v>
      </c>
      <c r="D3966" s="7"/>
    </row>
    <row r="3967" spans="1:4" x14ac:dyDescent="0.2">
      <c r="A3967" s="3">
        <v>3963</v>
      </c>
      <c r="C3967" s="5">
        <f t="shared" si="60"/>
        <v>3963</v>
      </c>
      <c r="D3967" s="7"/>
    </row>
    <row r="3968" spans="1:4" x14ac:dyDescent="0.2">
      <c r="A3968" s="3">
        <v>3964</v>
      </c>
      <c r="C3968" s="5">
        <f t="shared" si="60"/>
        <v>3964</v>
      </c>
      <c r="D3968" s="7"/>
    </row>
    <row r="3969" spans="1:4" x14ac:dyDescent="0.2">
      <c r="A3969" s="3">
        <v>3965</v>
      </c>
      <c r="C3969" s="5">
        <f t="shared" si="60"/>
        <v>3965</v>
      </c>
      <c r="D3969" s="7"/>
    </row>
    <row r="3970" spans="1:4" x14ac:dyDescent="0.2">
      <c r="A3970" s="3">
        <v>3966</v>
      </c>
      <c r="C3970" s="5">
        <f t="shared" si="60"/>
        <v>3966</v>
      </c>
      <c r="D3970" s="7"/>
    </row>
    <row r="3971" spans="1:4" x14ac:dyDescent="0.2">
      <c r="A3971" s="3">
        <v>3967</v>
      </c>
      <c r="C3971" s="5">
        <f t="shared" si="60"/>
        <v>3967</v>
      </c>
      <c r="D3971" s="7"/>
    </row>
    <row r="3972" spans="1:4" x14ac:dyDescent="0.2">
      <c r="A3972" s="3">
        <v>3968</v>
      </c>
      <c r="C3972" s="5">
        <f t="shared" si="60"/>
        <v>3968</v>
      </c>
      <c r="D3972" s="7"/>
    </row>
    <row r="3973" spans="1:4" x14ac:dyDescent="0.2">
      <c r="A3973" s="3">
        <v>3969</v>
      </c>
      <c r="C3973" s="5">
        <f t="shared" si="60"/>
        <v>3969</v>
      </c>
      <c r="D3973" s="7"/>
    </row>
    <row r="3974" spans="1:4" x14ac:dyDescent="0.2">
      <c r="A3974" s="3">
        <v>3970</v>
      </c>
      <c r="C3974" s="5">
        <f t="shared" si="60"/>
        <v>3970</v>
      </c>
      <c r="D3974" s="7"/>
    </row>
    <row r="3975" spans="1:4" x14ac:dyDescent="0.2">
      <c r="A3975" s="3">
        <v>3971</v>
      </c>
      <c r="C3975" s="5">
        <f t="shared" ref="C3975:C4038" si="61">A3975-B3975</f>
        <v>3971</v>
      </c>
      <c r="D3975" s="7"/>
    </row>
    <row r="3976" spans="1:4" x14ac:dyDescent="0.2">
      <c r="A3976" s="3">
        <v>3972</v>
      </c>
      <c r="C3976" s="5">
        <f t="shared" si="61"/>
        <v>3972</v>
      </c>
      <c r="D3976" s="7"/>
    </row>
    <row r="3977" spans="1:4" x14ac:dyDescent="0.2">
      <c r="A3977" s="3">
        <v>3973</v>
      </c>
      <c r="C3977" s="5">
        <f t="shared" si="61"/>
        <v>3973</v>
      </c>
      <c r="D3977" s="7"/>
    </row>
    <row r="3978" spans="1:4" x14ac:dyDescent="0.2">
      <c r="A3978" s="3">
        <v>3974</v>
      </c>
      <c r="C3978" s="5">
        <f t="shared" si="61"/>
        <v>3974</v>
      </c>
      <c r="D3978" s="7"/>
    </row>
    <row r="3979" spans="1:4" x14ac:dyDescent="0.2">
      <c r="A3979" s="3">
        <v>3975</v>
      </c>
      <c r="C3979" s="5">
        <f t="shared" si="61"/>
        <v>3975</v>
      </c>
      <c r="D3979" s="7"/>
    </row>
    <row r="3980" spans="1:4" x14ac:dyDescent="0.2">
      <c r="A3980" s="3">
        <v>3976</v>
      </c>
      <c r="C3980" s="5">
        <f t="shared" si="61"/>
        <v>3976</v>
      </c>
      <c r="D3980" s="7"/>
    </row>
    <row r="3981" spans="1:4" x14ac:dyDescent="0.2">
      <c r="A3981" s="3">
        <v>3977</v>
      </c>
      <c r="C3981" s="5">
        <f t="shared" si="61"/>
        <v>3977</v>
      </c>
      <c r="D3981" s="7"/>
    </row>
    <row r="3982" spans="1:4" x14ac:dyDescent="0.2">
      <c r="A3982" s="3">
        <v>3978</v>
      </c>
      <c r="C3982" s="5">
        <f t="shared" si="61"/>
        <v>3978</v>
      </c>
      <c r="D3982" s="7"/>
    </row>
    <row r="3983" spans="1:4" x14ac:dyDescent="0.2">
      <c r="A3983" s="3">
        <v>3979</v>
      </c>
      <c r="C3983" s="5">
        <f t="shared" si="61"/>
        <v>3979</v>
      </c>
      <c r="D3983" s="7"/>
    </row>
    <row r="3984" spans="1:4" x14ac:dyDescent="0.2">
      <c r="A3984" s="3">
        <v>3980</v>
      </c>
      <c r="C3984" s="5">
        <f t="shared" si="61"/>
        <v>3980</v>
      </c>
      <c r="D3984" s="7"/>
    </row>
    <row r="3985" spans="1:4" x14ac:dyDescent="0.2">
      <c r="A3985" s="3">
        <v>3981</v>
      </c>
      <c r="C3985" s="5">
        <f t="shared" si="61"/>
        <v>3981</v>
      </c>
      <c r="D3985" s="7"/>
    </row>
    <row r="3986" spans="1:4" x14ac:dyDescent="0.2">
      <c r="A3986" s="3">
        <v>3982</v>
      </c>
      <c r="C3986" s="5">
        <f t="shared" si="61"/>
        <v>3982</v>
      </c>
      <c r="D3986" s="7"/>
    </row>
    <row r="3987" spans="1:4" x14ac:dyDescent="0.2">
      <c r="A3987" s="3">
        <v>3983</v>
      </c>
      <c r="C3987" s="5">
        <f t="shared" si="61"/>
        <v>3983</v>
      </c>
      <c r="D3987" s="7"/>
    </row>
    <row r="3988" spans="1:4" x14ac:dyDescent="0.2">
      <c r="A3988" s="3">
        <v>3984</v>
      </c>
      <c r="C3988" s="5">
        <f t="shared" si="61"/>
        <v>3984</v>
      </c>
      <c r="D3988" s="7"/>
    </row>
    <row r="3989" spans="1:4" x14ac:dyDescent="0.2">
      <c r="A3989" s="3">
        <v>3985</v>
      </c>
      <c r="C3989" s="5">
        <f t="shared" si="61"/>
        <v>3985</v>
      </c>
      <c r="D3989" s="7"/>
    </row>
    <row r="3990" spans="1:4" x14ac:dyDescent="0.2">
      <c r="A3990" s="3">
        <v>3986</v>
      </c>
      <c r="C3990" s="5">
        <f t="shared" si="61"/>
        <v>3986</v>
      </c>
      <c r="D3990" s="7"/>
    </row>
    <row r="3991" spans="1:4" x14ac:dyDescent="0.2">
      <c r="A3991" s="3">
        <v>3987</v>
      </c>
      <c r="C3991" s="5">
        <f t="shared" si="61"/>
        <v>3987</v>
      </c>
      <c r="D3991" s="7"/>
    </row>
    <row r="3992" spans="1:4" x14ac:dyDescent="0.2">
      <c r="A3992" s="3">
        <v>3988</v>
      </c>
      <c r="C3992" s="5">
        <f t="shared" si="61"/>
        <v>3988</v>
      </c>
      <c r="D3992" s="7"/>
    </row>
    <row r="3993" spans="1:4" x14ac:dyDescent="0.2">
      <c r="A3993" s="3">
        <v>3989</v>
      </c>
      <c r="C3993" s="5">
        <f t="shared" si="61"/>
        <v>3989</v>
      </c>
      <c r="D3993" s="7"/>
    </row>
    <row r="3994" spans="1:4" x14ac:dyDescent="0.2">
      <c r="A3994" s="3">
        <v>3990</v>
      </c>
      <c r="C3994" s="5">
        <f t="shared" si="61"/>
        <v>3990</v>
      </c>
      <c r="D3994" s="7"/>
    </row>
    <row r="3995" spans="1:4" x14ac:dyDescent="0.2">
      <c r="A3995" s="3">
        <v>3991</v>
      </c>
      <c r="C3995" s="5">
        <f t="shared" si="61"/>
        <v>3991</v>
      </c>
      <c r="D3995" s="7"/>
    </row>
    <row r="3996" spans="1:4" x14ac:dyDescent="0.2">
      <c r="A3996" s="3">
        <v>3992</v>
      </c>
      <c r="C3996" s="5">
        <f t="shared" si="61"/>
        <v>3992</v>
      </c>
      <c r="D3996" s="7"/>
    </row>
    <row r="3997" spans="1:4" x14ac:dyDescent="0.2">
      <c r="A3997" s="3">
        <v>3993</v>
      </c>
      <c r="C3997" s="5">
        <f t="shared" si="61"/>
        <v>3993</v>
      </c>
      <c r="D3997" s="7"/>
    </row>
    <row r="3998" spans="1:4" x14ac:dyDescent="0.2">
      <c r="A3998" s="3">
        <v>3994</v>
      </c>
      <c r="C3998" s="5">
        <f t="shared" si="61"/>
        <v>3994</v>
      </c>
      <c r="D3998" s="7"/>
    </row>
    <row r="3999" spans="1:4" x14ac:dyDescent="0.2">
      <c r="A3999" s="3">
        <v>3995</v>
      </c>
      <c r="C3999" s="5">
        <f t="shared" si="61"/>
        <v>3995</v>
      </c>
      <c r="D3999" s="7"/>
    </row>
    <row r="4000" spans="1:4" x14ac:dyDescent="0.2">
      <c r="A4000" s="3">
        <v>3996</v>
      </c>
      <c r="C4000" s="5">
        <f t="shared" si="61"/>
        <v>3996</v>
      </c>
      <c r="D4000" s="7"/>
    </row>
    <row r="4001" spans="1:4" x14ac:dyDescent="0.2">
      <c r="A4001" s="3">
        <v>3997</v>
      </c>
      <c r="C4001" s="5">
        <f t="shared" si="61"/>
        <v>3997</v>
      </c>
      <c r="D4001" s="7"/>
    </row>
    <row r="4002" spans="1:4" x14ac:dyDescent="0.2">
      <c r="A4002" s="3">
        <v>3998</v>
      </c>
      <c r="C4002" s="5">
        <f t="shared" si="61"/>
        <v>3998</v>
      </c>
      <c r="D4002" s="7"/>
    </row>
    <row r="4003" spans="1:4" x14ac:dyDescent="0.2">
      <c r="A4003" s="3">
        <v>3999</v>
      </c>
      <c r="C4003" s="5">
        <f t="shared" si="61"/>
        <v>3999</v>
      </c>
      <c r="D4003" s="7"/>
    </row>
    <row r="4004" spans="1:4" x14ac:dyDescent="0.2">
      <c r="A4004" s="3">
        <v>4000</v>
      </c>
      <c r="C4004" s="5">
        <f t="shared" si="61"/>
        <v>4000</v>
      </c>
      <c r="D4004" s="7"/>
    </row>
    <row r="4005" spans="1:4" x14ac:dyDescent="0.2">
      <c r="A4005" s="3">
        <v>4001</v>
      </c>
      <c r="C4005" s="5">
        <f t="shared" si="61"/>
        <v>4001</v>
      </c>
      <c r="D4005" s="7"/>
    </row>
    <row r="4006" spans="1:4" x14ac:dyDescent="0.2">
      <c r="A4006" s="3">
        <v>4002</v>
      </c>
      <c r="C4006" s="5">
        <f t="shared" si="61"/>
        <v>4002</v>
      </c>
      <c r="D4006" s="7"/>
    </row>
    <row r="4007" spans="1:4" x14ac:dyDescent="0.2">
      <c r="A4007" s="3">
        <v>4003</v>
      </c>
      <c r="C4007" s="5">
        <f t="shared" si="61"/>
        <v>4003</v>
      </c>
      <c r="D4007" s="7"/>
    </row>
    <row r="4008" spans="1:4" x14ac:dyDescent="0.2">
      <c r="A4008" s="3">
        <v>4004</v>
      </c>
      <c r="C4008" s="5">
        <f t="shared" si="61"/>
        <v>4004</v>
      </c>
      <c r="D4008" s="7"/>
    </row>
    <row r="4009" spans="1:4" x14ac:dyDescent="0.2">
      <c r="A4009" s="3">
        <v>4005</v>
      </c>
      <c r="C4009" s="5">
        <f t="shared" si="61"/>
        <v>4005</v>
      </c>
      <c r="D4009" s="7"/>
    </row>
    <row r="4010" spans="1:4" x14ac:dyDescent="0.2">
      <c r="A4010" s="3">
        <v>4006</v>
      </c>
      <c r="C4010" s="5">
        <f t="shared" si="61"/>
        <v>4006</v>
      </c>
      <c r="D4010" s="7"/>
    </row>
    <row r="4011" spans="1:4" x14ac:dyDescent="0.2">
      <c r="A4011" s="3">
        <v>4007</v>
      </c>
      <c r="C4011" s="5">
        <f t="shared" si="61"/>
        <v>4007</v>
      </c>
      <c r="D4011" s="7"/>
    </row>
    <row r="4012" spans="1:4" x14ac:dyDescent="0.2">
      <c r="A4012" s="3">
        <v>4008</v>
      </c>
      <c r="C4012" s="5">
        <f t="shared" si="61"/>
        <v>4008</v>
      </c>
      <c r="D4012" s="7"/>
    </row>
    <row r="4013" spans="1:4" x14ac:dyDescent="0.2">
      <c r="A4013" s="3">
        <v>4009</v>
      </c>
      <c r="C4013" s="5">
        <f t="shared" si="61"/>
        <v>4009</v>
      </c>
      <c r="D4013" s="7"/>
    </row>
    <row r="4014" spans="1:4" x14ac:dyDescent="0.2">
      <c r="A4014" s="3">
        <v>4010</v>
      </c>
      <c r="C4014" s="5">
        <f t="shared" si="61"/>
        <v>4010</v>
      </c>
      <c r="D4014" s="7"/>
    </row>
    <row r="4015" spans="1:4" x14ac:dyDescent="0.2">
      <c r="A4015" s="3">
        <v>4011</v>
      </c>
      <c r="C4015" s="5">
        <f t="shared" si="61"/>
        <v>4011</v>
      </c>
      <c r="D4015" s="7"/>
    </row>
    <row r="4016" spans="1:4" x14ac:dyDescent="0.2">
      <c r="A4016" s="3">
        <v>4012</v>
      </c>
      <c r="C4016" s="5">
        <f t="shared" si="61"/>
        <v>4012</v>
      </c>
      <c r="D4016" s="7"/>
    </row>
    <row r="4017" spans="1:4" x14ac:dyDescent="0.2">
      <c r="A4017">
        <v>4013</v>
      </c>
      <c r="B4017" s="14">
        <f>'EstExp 11-17'!C120</f>
        <v>0</v>
      </c>
      <c r="C4017" s="5">
        <f t="shared" si="61"/>
        <v>4013</v>
      </c>
      <c r="D4017" s="6"/>
    </row>
    <row r="4018" spans="1:4" x14ac:dyDescent="0.2">
      <c r="A4018">
        <v>4014</v>
      </c>
      <c r="B4018" s="14">
        <f>'EstExp 11-17'!D120</f>
        <v>0</v>
      </c>
      <c r="C4018" s="5">
        <f t="shared" si="61"/>
        <v>4014</v>
      </c>
      <c r="D4018" s="6"/>
    </row>
    <row r="4019" spans="1:4" x14ac:dyDescent="0.2">
      <c r="A4019">
        <v>4015</v>
      </c>
      <c r="B4019" s="14">
        <f>'EstExp 11-17'!E120</f>
        <v>0</v>
      </c>
      <c r="C4019" s="5">
        <f t="shared" si="61"/>
        <v>4015</v>
      </c>
      <c r="D4019" s="6"/>
    </row>
    <row r="4020" spans="1:4" x14ac:dyDescent="0.2">
      <c r="A4020">
        <v>4016</v>
      </c>
      <c r="B4020" s="14">
        <f>'EstExp 11-17'!F120</f>
        <v>0</v>
      </c>
      <c r="C4020" s="5">
        <f t="shared" si="61"/>
        <v>4016</v>
      </c>
      <c r="D4020" s="6"/>
    </row>
    <row r="4021" spans="1:4" x14ac:dyDescent="0.2">
      <c r="A4021">
        <v>4017</v>
      </c>
      <c r="B4021" s="14">
        <f>'EstExp 11-17'!G120</f>
        <v>0</v>
      </c>
      <c r="C4021" s="5">
        <f t="shared" si="61"/>
        <v>4017</v>
      </c>
      <c r="D4021" s="6"/>
    </row>
    <row r="4022" spans="1:4" x14ac:dyDescent="0.2">
      <c r="A4022">
        <v>4018</v>
      </c>
      <c r="B4022" s="14">
        <f>'EstExp 11-17'!H120</f>
        <v>0</v>
      </c>
      <c r="C4022" s="5">
        <f t="shared" si="61"/>
        <v>4018</v>
      </c>
      <c r="D4022" s="6"/>
    </row>
    <row r="4023" spans="1:4" x14ac:dyDescent="0.2">
      <c r="A4023">
        <v>4019</v>
      </c>
      <c r="B4023" s="14">
        <f>'EstExp 11-17'!K120</f>
        <v>0</v>
      </c>
      <c r="C4023" s="5">
        <f t="shared" si="61"/>
        <v>4019</v>
      </c>
      <c r="D4023" s="6"/>
    </row>
    <row r="4024" spans="1:4" x14ac:dyDescent="0.2">
      <c r="A4024">
        <v>4020</v>
      </c>
      <c r="B4024" s="14">
        <f>'EstExp 11-17'!C180</f>
        <v>0</v>
      </c>
      <c r="C4024" s="5">
        <f t="shared" si="61"/>
        <v>4020</v>
      </c>
      <c r="D4024" s="6"/>
    </row>
    <row r="4025" spans="1:4" x14ac:dyDescent="0.2">
      <c r="A4025">
        <v>4021</v>
      </c>
      <c r="B4025" s="14">
        <f>'EstExp 11-17'!D180</f>
        <v>0</v>
      </c>
      <c r="C4025" s="5">
        <f t="shared" si="61"/>
        <v>4021</v>
      </c>
      <c r="D4025" s="6"/>
    </row>
    <row r="4026" spans="1:4" x14ac:dyDescent="0.2">
      <c r="A4026">
        <v>4022</v>
      </c>
      <c r="B4026" s="14">
        <f>'EstExp 11-17'!E180</f>
        <v>0</v>
      </c>
      <c r="C4026" s="5">
        <f t="shared" si="61"/>
        <v>4022</v>
      </c>
      <c r="D4026" s="6"/>
    </row>
    <row r="4027" spans="1:4" x14ac:dyDescent="0.2">
      <c r="A4027">
        <v>4023</v>
      </c>
      <c r="B4027" s="14">
        <f>'EstExp 11-17'!F180</f>
        <v>0</v>
      </c>
      <c r="C4027" s="5">
        <f t="shared" si="61"/>
        <v>4023</v>
      </c>
      <c r="D4027" s="6"/>
    </row>
    <row r="4028" spans="1:4" x14ac:dyDescent="0.2">
      <c r="A4028">
        <v>4024</v>
      </c>
      <c r="B4028" s="14">
        <f>'EstExp 11-17'!G180</f>
        <v>0</v>
      </c>
      <c r="C4028" s="5">
        <f t="shared" si="61"/>
        <v>4024</v>
      </c>
      <c r="D4028" s="6"/>
    </row>
    <row r="4029" spans="1:4" x14ac:dyDescent="0.2">
      <c r="A4029">
        <v>4025</v>
      </c>
      <c r="B4029" s="14">
        <f>'EstExp 11-17'!H180</f>
        <v>0</v>
      </c>
      <c r="C4029" s="5">
        <f t="shared" si="61"/>
        <v>4025</v>
      </c>
      <c r="D4029" s="6"/>
    </row>
    <row r="4030" spans="1:4" x14ac:dyDescent="0.2">
      <c r="A4030">
        <v>4026</v>
      </c>
      <c r="B4030" s="14">
        <f>'EstExp 11-17'!K180</f>
        <v>0</v>
      </c>
      <c r="C4030" s="5">
        <f t="shared" si="61"/>
        <v>4026</v>
      </c>
      <c r="D4030" s="6"/>
    </row>
    <row r="4031" spans="1:4" x14ac:dyDescent="0.2">
      <c r="A4031" s="3">
        <v>4027</v>
      </c>
      <c r="C4031" s="5">
        <f t="shared" si="61"/>
        <v>4027</v>
      </c>
      <c r="D4031" s="7"/>
    </row>
    <row r="4032" spans="1:4" x14ac:dyDescent="0.2">
      <c r="A4032" s="3">
        <v>4028</v>
      </c>
      <c r="C4032" s="5">
        <f t="shared" si="61"/>
        <v>4028</v>
      </c>
      <c r="D4032" s="7"/>
    </row>
    <row r="4033" spans="1:4" x14ac:dyDescent="0.2">
      <c r="A4033" s="3">
        <v>4029</v>
      </c>
      <c r="C4033" s="5">
        <f t="shared" si="61"/>
        <v>4029</v>
      </c>
      <c r="D4033" s="7"/>
    </row>
    <row r="4034" spans="1:4" x14ac:dyDescent="0.2">
      <c r="A4034" s="3">
        <v>4030</v>
      </c>
      <c r="C4034" s="5">
        <f t="shared" si="61"/>
        <v>4030</v>
      </c>
      <c r="D4034" s="7"/>
    </row>
    <row r="4035" spans="1:4" x14ac:dyDescent="0.2">
      <c r="A4035" s="3">
        <v>4031</v>
      </c>
      <c r="C4035" s="5">
        <f t="shared" si="61"/>
        <v>4031</v>
      </c>
      <c r="D4035" s="7"/>
    </row>
    <row r="4036" spans="1:4" x14ac:dyDescent="0.2">
      <c r="A4036" s="3">
        <v>4032</v>
      </c>
      <c r="C4036" s="5">
        <f t="shared" si="61"/>
        <v>4032</v>
      </c>
      <c r="D4036" s="7"/>
    </row>
    <row r="4037" spans="1:4" x14ac:dyDescent="0.2">
      <c r="A4037" s="3">
        <v>4033</v>
      </c>
      <c r="C4037" s="5">
        <f t="shared" si="61"/>
        <v>4033</v>
      </c>
      <c r="D4037" s="7"/>
    </row>
    <row r="4038" spans="1:4" x14ac:dyDescent="0.2">
      <c r="A4038" s="3">
        <v>4034</v>
      </c>
      <c r="C4038" s="5">
        <f t="shared" si="61"/>
        <v>4034</v>
      </c>
      <c r="D4038" s="7"/>
    </row>
    <row r="4039" spans="1:4" x14ac:dyDescent="0.2">
      <c r="A4039" s="3">
        <v>4035</v>
      </c>
      <c r="C4039" s="5">
        <f t="shared" ref="C4039:C4102" si="62">A4039-B4039</f>
        <v>4035</v>
      </c>
      <c r="D4039" s="6" t="s">
        <v>346</v>
      </c>
    </row>
    <row r="4040" spans="1:4" x14ac:dyDescent="0.2">
      <c r="A4040" s="3">
        <v>4036</v>
      </c>
      <c r="C4040" s="5">
        <f t="shared" si="62"/>
        <v>4036</v>
      </c>
      <c r="D4040" s="6" t="s">
        <v>346</v>
      </c>
    </row>
    <row r="4041" spans="1:4" x14ac:dyDescent="0.2">
      <c r="A4041" s="3">
        <v>4037</v>
      </c>
      <c r="C4041" s="5">
        <f t="shared" si="62"/>
        <v>4037</v>
      </c>
      <c r="D4041" s="6" t="s">
        <v>346</v>
      </c>
    </row>
    <row r="4042" spans="1:4" x14ac:dyDescent="0.2">
      <c r="A4042">
        <v>4038</v>
      </c>
      <c r="B4042" s="14">
        <f>'EstExp 11-17'!K307</f>
        <v>0</v>
      </c>
      <c r="C4042" s="5">
        <f t="shared" si="62"/>
        <v>4038</v>
      </c>
      <c r="D4042" s="6"/>
    </row>
    <row r="4043" spans="1:4" x14ac:dyDescent="0.2">
      <c r="A4043">
        <v>4039</v>
      </c>
      <c r="B4043" s="14">
        <f>'EstExp 11-17'!K308</f>
        <v>0</v>
      </c>
      <c r="C4043" s="5">
        <f t="shared" si="62"/>
        <v>4039</v>
      </c>
      <c r="D4043" s="6"/>
    </row>
    <row r="4044" spans="1:4" x14ac:dyDescent="0.2">
      <c r="A4044" s="3">
        <v>4040</v>
      </c>
      <c r="D4044" s="6" t="s">
        <v>188</v>
      </c>
    </row>
    <row r="4045" spans="1:4" x14ac:dyDescent="0.2">
      <c r="A4045" s="13">
        <v>4041</v>
      </c>
      <c r="C4045" s="5">
        <f t="shared" si="62"/>
        <v>4041</v>
      </c>
      <c r="D4045" s="12" t="s">
        <v>346</v>
      </c>
    </row>
    <row r="4046" spans="1:4" x14ac:dyDescent="0.2">
      <c r="A4046" s="3">
        <v>4042</v>
      </c>
      <c r="C4046" s="5">
        <f t="shared" si="62"/>
        <v>4042</v>
      </c>
      <c r="D4046" s="6"/>
    </row>
    <row r="4047" spans="1:4" x14ac:dyDescent="0.2">
      <c r="A4047" s="3">
        <v>4043</v>
      </c>
      <c r="C4047" s="5">
        <f t="shared" si="62"/>
        <v>4043</v>
      </c>
      <c r="D4047" s="6"/>
    </row>
    <row r="4048" spans="1:4" x14ac:dyDescent="0.2">
      <c r="A4048" s="3">
        <v>4044</v>
      </c>
      <c r="C4048" s="5">
        <f t="shared" si="62"/>
        <v>4044</v>
      </c>
      <c r="D4048" s="6"/>
    </row>
    <row r="4049" spans="1:4" x14ac:dyDescent="0.2">
      <c r="A4049" s="3">
        <v>4045</v>
      </c>
      <c r="C4049" s="5">
        <f t="shared" si="62"/>
        <v>4045</v>
      </c>
      <c r="D4049" s="6"/>
    </row>
    <row r="4050" spans="1:4" x14ac:dyDescent="0.2">
      <c r="A4050" s="3">
        <v>4046</v>
      </c>
      <c r="C4050" s="5">
        <f t="shared" si="62"/>
        <v>4046</v>
      </c>
      <c r="D4050" s="6"/>
    </row>
    <row r="4051" spans="1:4" x14ac:dyDescent="0.2">
      <c r="A4051" s="3">
        <v>4047</v>
      </c>
      <c r="C4051" s="5">
        <f t="shared" si="62"/>
        <v>4047</v>
      </c>
      <c r="D4051" s="6"/>
    </row>
    <row r="4052" spans="1:4" x14ac:dyDescent="0.2">
      <c r="A4052" s="3">
        <v>4048</v>
      </c>
      <c r="C4052" s="5">
        <f t="shared" si="62"/>
        <v>4048</v>
      </c>
      <c r="D4052" s="6"/>
    </row>
    <row r="4053" spans="1:4" x14ac:dyDescent="0.2">
      <c r="A4053" s="3">
        <v>4049</v>
      </c>
      <c r="C4053" s="5">
        <f t="shared" si="62"/>
        <v>4049</v>
      </c>
      <c r="D4053" s="6"/>
    </row>
    <row r="4054" spans="1:4" x14ac:dyDescent="0.2">
      <c r="A4054" s="3">
        <v>4050</v>
      </c>
      <c r="C4054" s="5">
        <f t="shared" si="62"/>
        <v>4050</v>
      </c>
      <c r="D4054" s="6"/>
    </row>
    <row r="4055" spans="1:4" x14ac:dyDescent="0.2">
      <c r="A4055" s="3">
        <v>4051</v>
      </c>
      <c r="C4055" s="5">
        <f t="shared" si="62"/>
        <v>4051</v>
      </c>
      <c r="D4055" s="6"/>
    </row>
    <row r="4056" spans="1:4" x14ac:dyDescent="0.2">
      <c r="A4056">
        <v>4052</v>
      </c>
      <c r="B4056" s="14">
        <f>'BudgetSum 2-3'!C10</f>
        <v>5000000</v>
      </c>
      <c r="C4056" s="5">
        <f t="shared" si="62"/>
        <v>-4995948</v>
      </c>
      <c r="D4056" s="6"/>
    </row>
    <row r="4057" spans="1:4" x14ac:dyDescent="0.2">
      <c r="A4057">
        <v>4053</v>
      </c>
      <c r="B4057" s="14">
        <f>'BudgetSum 2-3'!D10</f>
        <v>0</v>
      </c>
      <c r="C4057" s="5">
        <f t="shared" si="62"/>
        <v>4053</v>
      </c>
      <c r="D4057" s="6"/>
    </row>
    <row r="4058" spans="1:4" x14ac:dyDescent="0.2">
      <c r="A4058">
        <v>4054</v>
      </c>
      <c r="B4058" s="14">
        <f>'BudgetSum 2-3'!E10</f>
        <v>0</v>
      </c>
      <c r="C4058" s="5">
        <f t="shared" si="62"/>
        <v>4054</v>
      </c>
      <c r="D4058" s="6"/>
    </row>
    <row r="4059" spans="1:4" x14ac:dyDescent="0.2">
      <c r="A4059">
        <v>4055</v>
      </c>
      <c r="B4059" s="14">
        <f>'BudgetSum 2-3'!F10</f>
        <v>0</v>
      </c>
      <c r="C4059" s="5">
        <f t="shared" si="62"/>
        <v>4055</v>
      </c>
      <c r="D4059" s="6"/>
    </row>
    <row r="4060" spans="1:4" x14ac:dyDescent="0.2">
      <c r="A4060">
        <v>4056</v>
      </c>
      <c r="B4060" s="14">
        <f>'BudgetSum 2-3'!G10</f>
        <v>0</v>
      </c>
      <c r="C4060" s="5">
        <f t="shared" si="62"/>
        <v>4056</v>
      </c>
      <c r="D4060" s="6"/>
    </row>
    <row r="4061" spans="1:4" x14ac:dyDescent="0.2">
      <c r="A4061">
        <v>4057</v>
      </c>
      <c r="B4061" s="14">
        <f>'BudgetSum 2-3'!H10</f>
        <v>0</v>
      </c>
      <c r="C4061" s="5">
        <f t="shared" si="62"/>
        <v>4057</v>
      </c>
      <c r="D4061" s="6"/>
    </row>
    <row r="4062" spans="1:4" x14ac:dyDescent="0.2">
      <c r="A4062" s="3">
        <v>4058</v>
      </c>
      <c r="C4062" s="5">
        <f t="shared" si="62"/>
        <v>4058</v>
      </c>
      <c r="D4062" s="7"/>
    </row>
    <row r="4063" spans="1:4" x14ac:dyDescent="0.2">
      <c r="A4063" s="3">
        <v>4059</v>
      </c>
      <c r="C4063" s="5">
        <f t="shared" si="62"/>
        <v>4059</v>
      </c>
      <c r="D4063" s="6"/>
    </row>
    <row r="4064" spans="1:4" x14ac:dyDescent="0.2">
      <c r="A4064">
        <v>4060</v>
      </c>
      <c r="B4064" s="14">
        <f>'BudgetSum 2-3'!K10</f>
        <v>0</v>
      </c>
      <c r="C4064" s="5">
        <f t="shared" si="62"/>
        <v>4060</v>
      </c>
      <c r="D4064" s="6"/>
    </row>
    <row r="4065" spans="1:4" x14ac:dyDescent="0.2">
      <c r="A4065">
        <v>4061</v>
      </c>
      <c r="B4065" s="14">
        <f>'BudgetSum 2-3'!C11</f>
        <v>29108184</v>
      </c>
      <c r="C4065" s="5">
        <f t="shared" si="62"/>
        <v>-29104123</v>
      </c>
      <c r="D4065" s="6"/>
    </row>
    <row r="4066" spans="1:4" x14ac:dyDescent="0.2">
      <c r="A4066">
        <v>4062</v>
      </c>
      <c r="B4066" s="14">
        <f>'BudgetSum 2-3'!D11</f>
        <v>2725000</v>
      </c>
      <c r="C4066" s="5">
        <f t="shared" si="62"/>
        <v>-2720938</v>
      </c>
      <c r="D4066" s="6"/>
    </row>
    <row r="4067" spans="1:4" x14ac:dyDescent="0.2">
      <c r="A4067">
        <v>4063</v>
      </c>
      <c r="B4067" s="14">
        <f>'BudgetSum 2-3'!E11</f>
        <v>1709870</v>
      </c>
      <c r="C4067" s="5">
        <f t="shared" si="62"/>
        <v>-1705807</v>
      </c>
      <c r="D4067" s="6"/>
    </row>
    <row r="4068" spans="1:4" x14ac:dyDescent="0.2">
      <c r="A4068">
        <v>4064</v>
      </c>
      <c r="B4068" s="14">
        <f>'BudgetSum 2-3'!F11</f>
        <v>830000</v>
      </c>
      <c r="C4068" s="5">
        <f t="shared" si="62"/>
        <v>-825936</v>
      </c>
      <c r="D4068" s="6"/>
    </row>
    <row r="4069" spans="1:4" x14ac:dyDescent="0.2">
      <c r="A4069">
        <v>4065</v>
      </c>
      <c r="B4069" s="14">
        <f>'BudgetSum 2-3'!G11</f>
        <v>703870</v>
      </c>
      <c r="C4069" s="5">
        <f t="shared" si="62"/>
        <v>-699805</v>
      </c>
      <c r="D4069" s="6"/>
    </row>
    <row r="4070" spans="1:4" x14ac:dyDescent="0.2">
      <c r="A4070">
        <v>4066</v>
      </c>
      <c r="B4070" s="14">
        <f>'BudgetSum 2-3'!H11</f>
        <v>20000</v>
      </c>
      <c r="C4070" s="5">
        <f t="shared" si="62"/>
        <v>-15934</v>
      </c>
      <c r="D4070" s="6"/>
    </row>
    <row r="4071" spans="1:4" x14ac:dyDescent="0.2">
      <c r="A4071">
        <v>4067</v>
      </c>
      <c r="B4071" s="14">
        <f>'BudgetSum 2-3'!I11</f>
        <v>0</v>
      </c>
      <c r="C4071" s="5">
        <f t="shared" si="62"/>
        <v>4067</v>
      </c>
      <c r="D4071" s="6"/>
    </row>
    <row r="4072" spans="1:4" x14ac:dyDescent="0.2">
      <c r="A4072" s="3">
        <v>4068</v>
      </c>
      <c r="C4072" s="5">
        <f t="shared" si="62"/>
        <v>4068</v>
      </c>
      <c r="D4072" s="6" t="s">
        <v>346</v>
      </c>
    </row>
    <row r="4073" spans="1:4" x14ac:dyDescent="0.2">
      <c r="A4073">
        <v>4069</v>
      </c>
      <c r="B4073" s="14">
        <f>'BudgetSum 2-3'!K11</f>
        <v>0</v>
      </c>
      <c r="C4073" s="5">
        <f t="shared" si="62"/>
        <v>4069</v>
      </c>
      <c r="D4073" s="6"/>
    </row>
    <row r="4074" spans="1:4" x14ac:dyDescent="0.2">
      <c r="A4074">
        <v>4070</v>
      </c>
      <c r="B4074" s="14">
        <f>'BudgetSum 2-3'!C20</f>
        <v>5000000</v>
      </c>
      <c r="C4074" s="5">
        <f t="shared" si="62"/>
        <v>-4995930</v>
      </c>
      <c r="D4074" s="6"/>
    </row>
    <row r="4075" spans="1:4" x14ac:dyDescent="0.2">
      <c r="A4075">
        <v>4071</v>
      </c>
      <c r="B4075" s="14">
        <f>'BudgetSum 2-3'!D20</f>
        <v>0</v>
      </c>
      <c r="C4075" s="5">
        <f t="shared" si="62"/>
        <v>4071</v>
      </c>
      <c r="D4075" s="6"/>
    </row>
    <row r="4076" spans="1:4" x14ac:dyDescent="0.2">
      <c r="A4076">
        <v>4072</v>
      </c>
      <c r="B4076" s="14">
        <f>'BudgetSum 2-3'!F20</f>
        <v>0</v>
      </c>
      <c r="C4076" s="5">
        <f t="shared" si="62"/>
        <v>4072</v>
      </c>
      <c r="D4076" s="6"/>
    </row>
    <row r="4077" spans="1:4" x14ac:dyDescent="0.2">
      <c r="A4077">
        <v>4073</v>
      </c>
      <c r="B4077" s="14">
        <f>'BudgetSum 2-3'!H20</f>
        <v>0</v>
      </c>
      <c r="C4077" s="5">
        <f t="shared" si="62"/>
        <v>4073</v>
      </c>
      <c r="D4077" s="6"/>
    </row>
    <row r="4078" spans="1:4" x14ac:dyDescent="0.2">
      <c r="A4078">
        <v>4074</v>
      </c>
      <c r="B4078" s="14">
        <f>'BudgetSum 2-3'!K20</f>
        <v>0</v>
      </c>
      <c r="C4078" s="5">
        <f t="shared" si="62"/>
        <v>4074</v>
      </c>
      <c r="D4078" s="6"/>
    </row>
    <row r="4079" spans="1:4" x14ac:dyDescent="0.2">
      <c r="A4079">
        <v>4075</v>
      </c>
      <c r="B4079" s="14">
        <f>'BudgetSum 2-3'!C21</f>
        <v>26496326</v>
      </c>
      <c r="C4079" s="5">
        <f t="shared" si="62"/>
        <v>-26492251</v>
      </c>
      <c r="D4079" s="6"/>
    </row>
    <row r="4080" spans="1:4" x14ac:dyDescent="0.2">
      <c r="A4080">
        <v>4076</v>
      </c>
      <c r="B4080" s="14">
        <f>'BudgetSum 2-3'!D21</f>
        <v>3571528</v>
      </c>
      <c r="C4080" s="5">
        <f t="shared" si="62"/>
        <v>-3567452</v>
      </c>
      <c r="D4080" s="6"/>
    </row>
    <row r="4081" spans="1:4" x14ac:dyDescent="0.2">
      <c r="A4081">
        <v>4077</v>
      </c>
      <c r="B4081" s="14">
        <f>'BudgetSum 2-3'!E21</f>
        <v>1793013</v>
      </c>
      <c r="C4081" s="5">
        <f t="shared" si="62"/>
        <v>-1788936</v>
      </c>
      <c r="D4081" s="6"/>
    </row>
    <row r="4082" spans="1:4" x14ac:dyDescent="0.2">
      <c r="A4082">
        <v>4078</v>
      </c>
      <c r="B4082" s="14">
        <f>'BudgetSum 2-3'!F21</f>
        <v>777805</v>
      </c>
      <c r="C4082" s="5">
        <f t="shared" si="62"/>
        <v>-773727</v>
      </c>
      <c r="D4082" s="6"/>
    </row>
    <row r="4083" spans="1:4" x14ac:dyDescent="0.2">
      <c r="A4083">
        <v>4079</v>
      </c>
      <c r="B4083" s="14">
        <f>'BudgetSum 2-3'!G21</f>
        <v>699100</v>
      </c>
      <c r="C4083" s="5">
        <f t="shared" si="62"/>
        <v>-695021</v>
      </c>
      <c r="D4083" s="6"/>
    </row>
    <row r="4084" spans="1:4" x14ac:dyDescent="0.2">
      <c r="A4084">
        <v>4080</v>
      </c>
      <c r="B4084" s="14">
        <f>'BudgetSum 2-3'!H21</f>
        <v>3800000</v>
      </c>
      <c r="C4084" s="5">
        <f t="shared" si="62"/>
        <v>-3795920</v>
      </c>
      <c r="D4084" s="6"/>
    </row>
    <row r="4085" spans="1:4" x14ac:dyDescent="0.2">
      <c r="A4085" s="3">
        <v>4081</v>
      </c>
      <c r="C4085" s="5">
        <f t="shared" si="62"/>
        <v>4081</v>
      </c>
      <c r="D4085" s="7"/>
    </row>
    <row r="4086" spans="1:4" x14ac:dyDescent="0.2">
      <c r="A4086" s="3">
        <v>4082</v>
      </c>
      <c r="C4086" s="5">
        <f t="shared" si="62"/>
        <v>4082</v>
      </c>
      <c r="D4086" s="6" t="s">
        <v>346</v>
      </c>
    </row>
    <row r="4087" spans="1:4" x14ac:dyDescent="0.2">
      <c r="A4087">
        <v>4083</v>
      </c>
      <c r="B4087" s="14">
        <f>'BudgetSum 2-3'!K21</f>
        <v>0</v>
      </c>
      <c r="C4087" s="5">
        <f t="shared" si="62"/>
        <v>4083</v>
      </c>
      <c r="D4087" s="6"/>
    </row>
    <row r="4088" spans="1:4" x14ac:dyDescent="0.2">
      <c r="A4088" s="3">
        <v>4084</v>
      </c>
      <c r="C4088" s="5">
        <f t="shared" si="62"/>
        <v>4084</v>
      </c>
      <c r="D4088" s="6" t="s">
        <v>346</v>
      </c>
    </row>
    <row r="4089" spans="1:4" x14ac:dyDescent="0.2">
      <c r="A4089" s="3">
        <v>4085</v>
      </c>
      <c r="C4089" s="5">
        <f t="shared" si="62"/>
        <v>4085</v>
      </c>
      <c r="D4089" s="7"/>
    </row>
    <row r="4090" spans="1:4" x14ac:dyDescent="0.2">
      <c r="A4090" s="3">
        <v>4086</v>
      </c>
      <c r="C4090" s="5">
        <f t="shared" si="62"/>
        <v>4086</v>
      </c>
      <c r="D4090" s="7"/>
    </row>
    <row r="4091" spans="1:4" x14ac:dyDescent="0.2">
      <c r="A4091" s="3">
        <v>4087</v>
      </c>
      <c r="C4091" s="5">
        <f t="shared" si="62"/>
        <v>4087</v>
      </c>
      <c r="D4091" s="7"/>
    </row>
    <row r="4092" spans="1:4" x14ac:dyDescent="0.2">
      <c r="A4092" s="3">
        <v>4088</v>
      </c>
      <c r="C4092" s="5">
        <f t="shared" si="62"/>
        <v>4088</v>
      </c>
      <c r="D4092" s="7"/>
    </row>
    <row r="4093" spans="1:4" x14ac:dyDescent="0.2">
      <c r="A4093" s="3">
        <v>4089</v>
      </c>
      <c r="C4093" s="5">
        <f t="shared" si="62"/>
        <v>4089</v>
      </c>
      <c r="D4093" s="6" t="s">
        <v>346</v>
      </c>
    </row>
    <row r="4094" spans="1:4" x14ac:dyDescent="0.2">
      <c r="A4094" s="3">
        <v>4090</v>
      </c>
      <c r="C4094" s="5">
        <f t="shared" si="62"/>
        <v>4090</v>
      </c>
      <c r="D4094" s="6" t="s">
        <v>346</v>
      </c>
    </row>
    <row r="4095" spans="1:4" x14ac:dyDescent="0.2">
      <c r="A4095" s="3">
        <v>4091</v>
      </c>
      <c r="C4095" s="5">
        <f t="shared" si="62"/>
        <v>4091</v>
      </c>
      <c r="D4095" s="7"/>
    </row>
    <row r="4096" spans="1:4" x14ac:dyDescent="0.2">
      <c r="A4096" s="3">
        <v>4092</v>
      </c>
      <c r="C4096" s="5">
        <f t="shared" si="62"/>
        <v>4092</v>
      </c>
      <c r="D4096" s="7"/>
    </row>
    <row r="4097" spans="1:4" x14ac:dyDescent="0.2">
      <c r="A4097" s="3">
        <v>4093</v>
      </c>
      <c r="C4097" s="5">
        <f t="shared" si="62"/>
        <v>4093</v>
      </c>
      <c r="D4097" s="7"/>
    </row>
    <row r="4098" spans="1:4" x14ac:dyDescent="0.2">
      <c r="A4098" s="3">
        <v>4094</v>
      </c>
      <c r="C4098" s="5">
        <f t="shared" si="62"/>
        <v>4094</v>
      </c>
      <c r="D4098" s="7"/>
    </row>
    <row r="4099" spans="1:4" x14ac:dyDescent="0.2">
      <c r="A4099">
        <v>4095</v>
      </c>
      <c r="B4099" s="14">
        <f>'EstExp 11-17'!H204</f>
        <v>0</v>
      </c>
      <c r="C4099" s="5">
        <f t="shared" si="62"/>
        <v>4095</v>
      </c>
      <c r="D4099" s="6"/>
    </row>
    <row r="4100" spans="1:4" x14ac:dyDescent="0.2">
      <c r="A4100">
        <v>4096</v>
      </c>
      <c r="B4100" s="14">
        <f>'EstExp 11-17'!K204</f>
        <v>0</v>
      </c>
      <c r="C4100" s="5">
        <f t="shared" si="62"/>
        <v>4096</v>
      </c>
      <c r="D4100" s="6"/>
    </row>
    <row r="4101" spans="1:4" x14ac:dyDescent="0.2">
      <c r="A4101" s="3">
        <v>4097</v>
      </c>
      <c r="C4101" s="5">
        <f t="shared" si="62"/>
        <v>4097</v>
      </c>
      <c r="D4101" s="7"/>
    </row>
    <row r="4102" spans="1:4" x14ac:dyDescent="0.2">
      <c r="A4102" s="3">
        <v>4098</v>
      </c>
      <c r="C4102" s="5">
        <f t="shared" si="62"/>
        <v>4098</v>
      </c>
      <c r="D4102" s="7"/>
    </row>
    <row r="4103" spans="1:4" x14ac:dyDescent="0.2">
      <c r="A4103" s="3">
        <v>4099</v>
      </c>
      <c r="C4103" s="5">
        <f t="shared" ref="C4103:C4166" si="63">A4103-B4103</f>
        <v>4099</v>
      </c>
      <c r="D4103" s="7"/>
    </row>
    <row r="4104" spans="1:4" x14ac:dyDescent="0.2">
      <c r="A4104" s="3">
        <v>4100</v>
      </c>
      <c r="C4104" s="5">
        <f t="shared" si="63"/>
        <v>4100</v>
      </c>
      <c r="D4104" s="6" t="s">
        <v>346</v>
      </c>
    </row>
    <row r="4105" spans="1:4" x14ac:dyDescent="0.2">
      <c r="A4105" s="3">
        <v>4101</v>
      </c>
      <c r="C4105" s="5">
        <f t="shared" si="63"/>
        <v>4101</v>
      </c>
      <c r="D4105" s="6" t="s">
        <v>346</v>
      </c>
    </row>
    <row r="4106" spans="1:4" x14ac:dyDescent="0.2">
      <c r="A4106" s="3">
        <v>4102</v>
      </c>
      <c r="C4106" s="5">
        <f t="shared" si="63"/>
        <v>4102</v>
      </c>
      <c r="D4106" s="6" t="s">
        <v>346</v>
      </c>
    </row>
    <row r="4107" spans="1:4" x14ac:dyDescent="0.2">
      <c r="A4107" s="3">
        <v>4103</v>
      </c>
      <c r="C4107" s="5">
        <f t="shared" si="63"/>
        <v>4103</v>
      </c>
      <c r="D4107" s="7"/>
    </row>
    <row r="4108" spans="1:4" x14ac:dyDescent="0.2">
      <c r="A4108">
        <v>4104</v>
      </c>
      <c r="B4108" s="14">
        <f>'EstExp 11-17'!D284</f>
        <v>0</v>
      </c>
      <c r="C4108" s="5">
        <f t="shared" si="63"/>
        <v>4104</v>
      </c>
      <c r="D4108" s="6"/>
    </row>
    <row r="4109" spans="1:4" x14ac:dyDescent="0.2">
      <c r="A4109">
        <v>4105</v>
      </c>
      <c r="B4109" s="14">
        <f>'EstExp 11-17'!K284</f>
        <v>0</v>
      </c>
      <c r="C4109" s="5">
        <f t="shared" si="63"/>
        <v>4105</v>
      </c>
      <c r="D4109" s="6"/>
    </row>
    <row r="4110" spans="1:4" x14ac:dyDescent="0.2">
      <c r="A4110" s="3">
        <v>4106</v>
      </c>
      <c r="C4110" s="5">
        <f t="shared" si="63"/>
        <v>4106</v>
      </c>
      <c r="D4110" s="7"/>
    </row>
    <row r="4111" spans="1:4" x14ac:dyDescent="0.2">
      <c r="A4111" s="3">
        <v>4107</v>
      </c>
      <c r="C4111" s="5">
        <f t="shared" si="63"/>
        <v>4107</v>
      </c>
      <c r="D4111" s="7"/>
    </row>
    <row r="4112" spans="1:4" x14ac:dyDescent="0.2">
      <c r="A4112" s="3">
        <v>4108</v>
      </c>
      <c r="C4112" s="5">
        <f t="shared" si="63"/>
        <v>4108</v>
      </c>
      <c r="D4112" s="7"/>
    </row>
    <row r="4113" spans="1:4" x14ac:dyDescent="0.2">
      <c r="A4113" s="3">
        <v>4109</v>
      </c>
      <c r="C4113" s="5">
        <f t="shared" si="63"/>
        <v>4109</v>
      </c>
      <c r="D4113" s="6" t="s">
        <v>346</v>
      </c>
    </row>
    <row r="4114" spans="1:4" x14ac:dyDescent="0.2">
      <c r="A4114" s="3">
        <v>4110</v>
      </c>
      <c r="C4114" s="5">
        <f t="shared" si="63"/>
        <v>4110</v>
      </c>
      <c r="D4114" s="6"/>
    </row>
    <row r="4115" spans="1:4" x14ac:dyDescent="0.2">
      <c r="A4115" s="3">
        <v>4111</v>
      </c>
      <c r="C4115" s="5">
        <f t="shared" si="63"/>
        <v>4111</v>
      </c>
      <c r="D4115" s="6"/>
    </row>
    <row r="4116" spans="1:4" x14ac:dyDescent="0.2">
      <c r="A4116" s="3">
        <v>4112</v>
      </c>
      <c r="C4116" s="5">
        <f t="shared" si="63"/>
        <v>4112</v>
      </c>
      <c r="D4116" s="6"/>
    </row>
    <row r="4117" spans="1:4" x14ac:dyDescent="0.2">
      <c r="A4117" s="3">
        <v>4113</v>
      </c>
      <c r="C4117" s="5">
        <f t="shared" si="63"/>
        <v>4113</v>
      </c>
      <c r="D4117" s="6"/>
    </row>
    <row r="4118" spans="1:4" x14ac:dyDescent="0.2">
      <c r="A4118">
        <v>4114</v>
      </c>
      <c r="B4118" s="14">
        <f>'BudgetSum 2-3'!E20</f>
        <v>0</v>
      </c>
      <c r="C4118" s="5">
        <f t="shared" si="63"/>
        <v>4114</v>
      </c>
      <c r="D4118" s="6"/>
    </row>
    <row r="4119" spans="1:4" x14ac:dyDescent="0.2">
      <c r="A4119">
        <v>4115</v>
      </c>
      <c r="B4119" s="14">
        <f>'BudgetSum 2-3'!G20</f>
        <v>0</v>
      </c>
      <c r="C4119" s="5">
        <f t="shared" si="63"/>
        <v>4115</v>
      </c>
      <c r="D4119" s="6"/>
    </row>
    <row r="4120" spans="1:4" x14ac:dyDescent="0.2">
      <c r="A4120" s="3">
        <v>4116</v>
      </c>
      <c r="C4120" s="5">
        <f t="shared" si="63"/>
        <v>4116</v>
      </c>
      <c r="D4120" s="6"/>
    </row>
    <row r="4121" spans="1:4" x14ac:dyDescent="0.2">
      <c r="A4121" s="3">
        <v>4117</v>
      </c>
      <c r="C4121" s="5">
        <f t="shared" si="63"/>
        <v>4117</v>
      </c>
      <c r="D4121" s="6" t="s">
        <v>346</v>
      </c>
    </row>
    <row r="4122" spans="1:4" x14ac:dyDescent="0.2">
      <c r="A4122">
        <v>4118</v>
      </c>
      <c r="B4122" s="14">
        <f>'EstRev 5-10'!D160</f>
        <v>0</v>
      </c>
      <c r="C4122" s="5">
        <f t="shared" si="63"/>
        <v>4118</v>
      </c>
      <c r="D4122" s="6"/>
    </row>
    <row r="4123" spans="1:4" x14ac:dyDescent="0.2">
      <c r="A4123">
        <v>4119</v>
      </c>
      <c r="B4123" s="14">
        <f>'EstRev 5-10'!F160</f>
        <v>0</v>
      </c>
      <c r="C4123" s="5">
        <f t="shared" si="63"/>
        <v>4119</v>
      </c>
      <c r="D4123" s="6"/>
    </row>
    <row r="4124" spans="1:4" x14ac:dyDescent="0.2">
      <c r="A4124">
        <v>4120</v>
      </c>
      <c r="B4124" s="14">
        <f>'EstRev 5-10'!G160</f>
        <v>0</v>
      </c>
      <c r="C4124" s="5">
        <f t="shared" si="63"/>
        <v>4120</v>
      </c>
      <c r="D4124" s="6"/>
    </row>
    <row r="4125" spans="1:4" x14ac:dyDescent="0.2">
      <c r="A4125" s="3">
        <v>4121</v>
      </c>
      <c r="C4125" s="5">
        <f t="shared" si="63"/>
        <v>4121</v>
      </c>
      <c r="D4125" s="7"/>
    </row>
    <row r="4126" spans="1:4" x14ac:dyDescent="0.2">
      <c r="A4126" s="3">
        <v>4122</v>
      </c>
      <c r="C4126" s="5">
        <f t="shared" si="63"/>
        <v>4122</v>
      </c>
      <c r="D4126" s="7"/>
    </row>
    <row r="4127" spans="1:4" x14ac:dyDescent="0.2">
      <c r="A4127" s="3">
        <v>4123</v>
      </c>
      <c r="C4127" s="5">
        <f t="shared" si="63"/>
        <v>4123</v>
      </c>
      <c r="D4127" s="7"/>
    </row>
    <row r="4128" spans="1:4" x14ac:dyDescent="0.2">
      <c r="A4128" s="3">
        <v>4124</v>
      </c>
      <c r="C4128" s="5">
        <f t="shared" si="63"/>
        <v>4124</v>
      </c>
      <c r="D4128" s="7"/>
    </row>
    <row r="4129" spans="1:4" x14ac:dyDescent="0.2">
      <c r="A4129" s="3">
        <v>4125</v>
      </c>
      <c r="C4129" s="5">
        <f t="shared" si="63"/>
        <v>4125</v>
      </c>
      <c r="D4129" s="7"/>
    </row>
    <row r="4130" spans="1:4" x14ac:dyDescent="0.2">
      <c r="A4130" s="3">
        <v>4126</v>
      </c>
      <c r="C4130" s="5">
        <f t="shared" si="63"/>
        <v>4126</v>
      </c>
      <c r="D4130" s="7"/>
    </row>
    <row r="4131" spans="1:4" x14ac:dyDescent="0.2">
      <c r="A4131" s="3">
        <v>4127</v>
      </c>
      <c r="C4131" s="5">
        <f t="shared" si="63"/>
        <v>4127</v>
      </c>
      <c r="D4131" s="6"/>
    </row>
    <row r="4132" spans="1:4" x14ac:dyDescent="0.2">
      <c r="A4132">
        <v>4128</v>
      </c>
      <c r="B4132" s="14">
        <f>'EstRev 5-10'!C259</f>
        <v>0</v>
      </c>
      <c r="C4132" s="5">
        <f t="shared" si="63"/>
        <v>4128</v>
      </c>
      <c r="D4132" s="6"/>
    </row>
    <row r="4133" spans="1:4" x14ac:dyDescent="0.2">
      <c r="A4133">
        <v>4129</v>
      </c>
      <c r="B4133" s="14">
        <f>'EstRev 5-10'!D259</f>
        <v>0</v>
      </c>
      <c r="C4133" s="5">
        <f t="shared" si="63"/>
        <v>4129</v>
      </c>
      <c r="D4133" s="6"/>
    </row>
    <row r="4134" spans="1:4" x14ac:dyDescent="0.2">
      <c r="A4134">
        <v>4130</v>
      </c>
      <c r="B4134" s="14">
        <f>'EstRev 5-10'!F259</f>
        <v>0</v>
      </c>
      <c r="C4134" s="5">
        <f t="shared" si="63"/>
        <v>4130</v>
      </c>
      <c r="D4134" s="6"/>
    </row>
    <row r="4135" spans="1:4" x14ac:dyDescent="0.2">
      <c r="A4135">
        <v>4131</v>
      </c>
      <c r="B4135" s="14">
        <f>'EstRev 5-10'!G259</f>
        <v>0</v>
      </c>
      <c r="C4135" s="5">
        <f t="shared" si="63"/>
        <v>4131</v>
      </c>
      <c r="D4135" s="6"/>
    </row>
    <row r="4136" spans="1:4" x14ac:dyDescent="0.2">
      <c r="A4136" s="3">
        <v>4132</v>
      </c>
      <c r="C4136" s="5">
        <f t="shared" si="63"/>
        <v>4132</v>
      </c>
      <c r="D4136" s="7"/>
    </row>
    <row r="4137" spans="1:4" x14ac:dyDescent="0.2">
      <c r="A4137" s="3">
        <v>4133</v>
      </c>
      <c r="C4137" s="5">
        <f t="shared" si="63"/>
        <v>4133</v>
      </c>
      <c r="D4137" s="7"/>
    </row>
    <row r="4138" spans="1:4" x14ac:dyDescent="0.2">
      <c r="A4138" s="3">
        <v>4134</v>
      </c>
      <c r="C4138" s="5">
        <f t="shared" si="63"/>
        <v>4134</v>
      </c>
      <c r="D4138" s="7"/>
    </row>
    <row r="4139" spans="1:4" x14ac:dyDescent="0.2">
      <c r="A4139" s="3">
        <v>4135</v>
      </c>
      <c r="C4139" s="5">
        <f t="shared" si="63"/>
        <v>4135</v>
      </c>
      <c r="D4139" s="7"/>
    </row>
    <row r="4140" spans="1:4" x14ac:dyDescent="0.2">
      <c r="A4140" s="3">
        <v>4136</v>
      </c>
      <c r="C4140" s="5">
        <f t="shared" si="63"/>
        <v>4136</v>
      </c>
      <c r="D4140" s="6" t="s">
        <v>346</v>
      </c>
    </row>
    <row r="4141" spans="1:4" x14ac:dyDescent="0.2">
      <c r="A4141" s="3">
        <v>4137</v>
      </c>
      <c r="C4141" s="5">
        <f t="shared" si="63"/>
        <v>4137</v>
      </c>
      <c r="D4141" s="6" t="s">
        <v>346</v>
      </c>
    </row>
    <row r="4142" spans="1:4" x14ac:dyDescent="0.2">
      <c r="A4142">
        <v>4138</v>
      </c>
      <c r="B4142" s="14">
        <f>'EstExp 11-17'!E134</f>
        <v>0</v>
      </c>
      <c r="C4142" s="5">
        <f t="shared" si="63"/>
        <v>4138</v>
      </c>
      <c r="D4142" s="6"/>
    </row>
    <row r="4143" spans="1:4" x14ac:dyDescent="0.2">
      <c r="A4143">
        <v>4139</v>
      </c>
      <c r="B4143" s="14">
        <f>'EstExp 11-17'!E135</f>
        <v>0</v>
      </c>
      <c r="C4143" s="5">
        <f t="shared" si="63"/>
        <v>4139</v>
      </c>
      <c r="D4143" s="6"/>
    </row>
    <row r="4144" spans="1:4" x14ac:dyDescent="0.2">
      <c r="A4144">
        <v>4140</v>
      </c>
      <c r="B4144" s="14">
        <f>'EstExp 11-17'!E136</f>
        <v>0</v>
      </c>
      <c r="C4144" s="5">
        <f t="shared" si="63"/>
        <v>4140</v>
      </c>
      <c r="D4144" s="6"/>
    </row>
    <row r="4145" spans="1:4" x14ac:dyDescent="0.2">
      <c r="A4145">
        <v>4141</v>
      </c>
      <c r="B4145" s="14">
        <f>'EstExp 11-17'!E137</f>
        <v>0</v>
      </c>
      <c r="C4145" s="5">
        <f t="shared" si="63"/>
        <v>4141</v>
      </c>
      <c r="D4145" s="6"/>
    </row>
    <row r="4146" spans="1:4" x14ac:dyDescent="0.2">
      <c r="A4146">
        <v>4142</v>
      </c>
      <c r="B4146" s="14">
        <f>'EstExp 11-17'!E139</f>
        <v>0</v>
      </c>
      <c r="C4146" s="5">
        <f t="shared" si="63"/>
        <v>4142</v>
      </c>
      <c r="D4146" s="6"/>
    </row>
    <row r="4147" spans="1:4" x14ac:dyDescent="0.2">
      <c r="A4147" s="3">
        <v>4143</v>
      </c>
      <c r="C4147" s="5">
        <f t="shared" si="63"/>
        <v>4143</v>
      </c>
      <c r="D4147" s="6" t="s">
        <v>346</v>
      </c>
    </row>
    <row r="4148" spans="1:4" x14ac:dyDescent="0.2">
      <c r="A4148" s="3">
        <v>4144</v>
      </c>
      <c r="C4148" s="5">
        <f t="shared" si="63"/>
        <v>4144</v>
      </c>
      <c r="D4148" s="6" t="s">
        <v>346</v>
      </c>
    </row>
    <row r="4149" spans="1:4" x14ac:dyDescent="0.2">
      <c r="A4149" s="3">
        <v>4145</v>
      </c>
      <c r="C4149" s="5">
        <f t="shared" si="63"/>
        <v>4145</v>
      </c>
      <c r="D4149" s="6" t="s">
        <v>346</v>
      </c>
    </row>
    <row r="4150" spans="1:4" x14ac:dyDescent="0.2">
      <c r="A4150" s="3">
        <v>4146</v>
      </c>
      <c r="C4150" s="5">
        <f t="shared" si="63"/>
        <v>4146</v>
      </c>
      <c r="D4150" s="6" t="s">
        <v>346</v>
      </c>
    </row>
    <row r="4151" spans="1:4" x14ac:dyDescent="0.2">
      <c r="A4151" s="3">
        <v>4147</v>
      </c>
      <c r="C4151" s="5">
        <f t="shared" si="63"/>
        <v>4147</v>
      </c>
      <c r="D4151" s="6" t="s">
        <v>346</v>
      </c>
    </row>
    <row r="4152" spans="1:4" x14ac:dyDescent="0.2">
      <c r="A4152" s="3">
        <v>4148</v>
      </c>
      <c r="C4152" s="5">
        <f t="shared" si="63"/>
        <v>4148</v>
      </c>
      <c r="D4152" s="6" t="s">
        <v>346</v>
      </c>
    </row>
    <row r="4153" spans="1:4" x14ac:dyDescent="0.2">
      <c r="A4153">
        <v>4149</v>
      </c>
      <c r="B4153" s="14">
        <f>'EstExp 11-17'!H206</f>
        <v>0</v>
      </c>
      <c r="C4153" s="5">
        <f t="shared" si="63"/>
        <v>4149</v>
      </c>
      <c r="D4153" s="6"/>
    </row>
    <row r="4154" spans="1:4" x14ac:dyDescent="0.2">
      <c r="A4154">
        <v>4150</v>
      </c>
      <c r="B4154" s="14">
        <f>'EstExp 11-17'!K206</f>
        <v>0</v>
      </c>
      <c r="C4154" s="5">
        <f t="shared" si="63"/>
        <v>4150</v>
      </c>
      <c r="D4154" s="6"/>
    </row>
    <row r="4155" spans="1:4" x14ac:dyDescent="0.2">
      <c r="A4155" s="3">
        <v>4151</v>
      </c>
      <c r="C4155" s="5">
        <f t="shared" si="63"/>
        <v>4151</v>
      </c>
      <c r="D4155" s="6" t="s">
        <v>346</v>
      </c>
    </row>
    <row r="4156" spans="1:4" x14ac:dyDescent="0.2">
      <c r="A4156" s="3">
        <v>4152</v>
      </c>
      <c r="C4156" s="5">
        <f t="shared" si="63"/>
        <v>4152</v>
      </c>
      <c r="D4156" s="6" t="s">
        <v>346</v>
      </c>
    </row>
    <row r="4157" spans="1:4" x14ac:dyDescent="0.2">
      <c r="A4157" s="3">
        <v>4153</v>
      </c>
      <c r="C4157" s="5">
        <f t="shared" si="63"/>
        <v>4153</v>
      </c>
      <c r="D4157" s="6" t="s">
        <v>346</v>
      </c>
    </row>
    <row r="4158" spans="1:4" x14ac:dyDescent="0.2">
      <c r="A4158">
        <v>4154</v>
      </c>
      <c r="B4158" s="14">
        <f>'EstRev 5-10'!I167</f>
        <v>0</v>
      </c>
      <c r="C4158" s="5">
        <f t="shared" si="63"/>
        <v>4154</v>
      </c>
      <c r="D4158" s="6"/>
    </row>
    <row r="4159" spans="1:4" x14ac:dyDescent="0.2">
      <c r="A4159">
        <v>4155</v>
      </c>
      <c r="B4159" s="14">
        <f>'EstRev 5-10'!I169</f>
        <v>0</v>
      </c>
      <c r="C4159" s="5">
        <f t="shared" si="63"/>
        <v>4155</v>
      </c>
      <c r="D4159" s="6"/>
    </row>
    <row r="4160" spans="1:4" x14ac:dyDescent="0.2">
      <c r="A4160">
        <v>4156</v>
      </c>
      <c r="B4160" s="14">
        <f>'BudgetSum 2-3'!E38</f>
        <v>0</v>
      </c>
      <c r="C4160" s="5">
        <f t="shared" si="63"/>
        <v>4156</v>
      </c>
      <c r="D4160" s="6"/>
    </row>
    <row r="4161" spans="1:4" x14ac:dyDescent="0.2">
      <c r="A4161" s="3">
        <v>4157</v>
      </c>
      <c r="C4161" s="5">
        <f t="shared" si="63"/>
        <v>4157</v>
      </c>
      <c r="D4161" s="6" t="s">
        <v>346</v>
      </c>
    </row>
    <row r="4162" spans="1:4" x14ac:dyDescent="0.2">
      <c r="A4162" s="3">
        <v>4158</v>
      </c>
      <c r="C4162" s="5">
        <f t="shared" si="63"/>
        <v>4158</v>
      </c>
      <c r="D4162" s="6" t="s">
        <v>346</v>
      </c>
    </row>
    <row r="4163" spans="1:4" x14ac:dyDescent="0.2">
      <c r="A4163" s="3">
        <v>4159</v>
      </c>
      <c r="C4163" s="5">
        <f t="shared" si="63"/>
        <v>4159</v>
      </c>
      <c r="D4163" s="7"/>
    </row>
    <row r="4164" spans="1:4" x14ac:dyDescent="0.2">
      <c r="A4164" s="3">
        <v>4160</v>
      </c>
      <c r="C4164" s="5">
        <f t="shared" si="63"/>
        <v>4160</v>
      </c>
      <c r="D4164" s="7"/>
    </row>
    <row r="4165" spans="1:4" x14ac:dyDescent="0.2">
      <c r="A4165" s="3">
        <v>4161</v>
      </c>
      <c r="C4165" s="5">
        <f t="shared" si="63"/>
        <v>4161</v>
      </c>
      <c r="D4165" s="7"/>
    </row>
    <row r="4166" spans="1:4" x14ac:dyDescent="0.2">
      <c r="A4166" s="3">
        <v>4162</v>
      </c>
      <c r="C4166" s="5">
        <f t="shared" si="63"/>
        <v>4162</v>
      </c>
      <c r="D4166" s="7"/>
    </row>
    <row r="4167" spans="1:4" x14ac:dyDescent="0.2">
      <c r="A4167" s="3">
        <v>4163</v>
      </c>
      <c r="C4167" s="5">
        <f t="shared" ref="C4167:C4230" si="64">A4167-B4167</f>
        <v>4163</v>
      </c>
      <c r="D4167" s="7"/>
    </row>
    <row r="4168" spans="1:4" x14ac:dyDescent="0.2">
      <c r="A4168" s="3">
        <v>4164</v>
      </c>
      <c r="C4168" s="5">
        <f t="shared" si="64"/>
        <v>4164</v>
      </c>
      <c r="D4168" s="7"/>
    </row>
    <row r="4169" spans="1:4" x14ac:dyDescent="0.2">
      <c r="A4169" s="3">
        <v>4165</v>
      </c>
      <c r="C4169" s="5">
        <f t="shared" si="64"/>
        <v>4165</v>
      </c>
      <c r="D4169" s="7"/>
    </row>
    <row r="4170" spans="1:4" x14ac:dyDescent="0.2">
      <c r="A4170">
        <v>4166</v>
      </c>
      <c r="B4170" s="14">
        <f>'EstRev 5-10'!C139</f>
        <v>0</v>
      </c>
      <c r="C4170" s="5">
        <f t="shared" si="64"/>
        <v>4166</v>
      </c>
      <c r="D4170" s="6"/>
    </row>
    <row r="4171" spans="1:4" x14ac:dyDescent="0.2">
      <c r="A4171">
        <v>4167</v>
      </c>
      <c r="B4171" s="14">
        <f>'EstRev 5-10'!D139</f>
        <v>0</v>
      </c>
      <c r="C4171" s="5">
        <f t="shared" si="64"/>
        <v>4167</v>
      </c>
      <c r="D4171" s="6"/>
    </row>
    <row r="4172" spans="1:4" x14ac:dyDescent="0.2">
      <c r="A4172" s="3">
        <v>4168</v>
      </c>
      <c r="C4172" s="5">
        <f t="shared" si="64"/>
        <v>4168</v>
      </c>
      <c r="D4172" s="6" t="s">
        <v>346</v>
      </c>
    </row>
    <row r="4173" spans="1:4" x14ac:dyDescent="0.2">
      <c r="A4173">
        <v>4169</v>
      </c>
      <c r="B4173" s="14">
        <f>'EstRev 5-10'!G139</f>
        <v>0</v>
      </c>
      <c r="C4173" s="5">
        <f t="shared" si="64"/>
        <v>4169</v>
      </c>
      <c r="D4173" s="6"/>
    </row>
    <row r="4174" spans="1:4" x14ac:dyDescent="0.2">
      <c r="A4174" s="3">
        <v>4170</v>
      </c>
      <c r="C4174" s="5">
        <f t="shared" si="64"/>
        <v>4170</v>
      </c>
      <c r="D4174" s="7"/>
    </row>
    <row r="4175" spans="1:4" x14ac:dyDescent="0.2">
      <c r="A4175" s="3">
        <v>4171</v>
      </c>
      <c r="C4175" s="5">
        <f t="shared" si="64"/>
        <v>4171</v>
      </c>
      <c r="D4175" s="7"/>
    </row>
    <row r="4176" spans="1:4" x14ac:dyDescent="0.2">
      <c r="A4176" s="3">
        <v>4172</v>
      </c>
      <c r="C4176" s="5">
        <f t="shared" si="64"/>
        <v>4172</v>
      </c>
      <c r="D4176" s="7"/>
    </row>
    <row r="4177" spans="1:4" x14ac:dyDescent="0.2">
      <c r="A4177" s="3">
        <v>4173</v>
      </c>
      <c r="C4177" s="5">
        <f t="shared" si="64"/>
        <v>4173</v>
      </c>
      <c r="D4177" s="7"/>
    </row>
    <row r="4178" spans="1:4" x14ac:dyDescent="0.2">
      <c r="A4178" s="3">
        <v>4174</v>
      </c>
      <c r="C4178" s="5">
        <f t="shared" si="64"/>
        <v>4174</v>
      </c>
      <c r="D4178" s="6"/>
    </row>
    <row r="4179" spans="1:4" x14ac:dyDescent="0.2">
      <c r="A4179" s="3">
        <v>4175</v>
      </c>
      <c r="C4179" s="5">
        <f t="shared" si="64"/>
        <v>4175</v>
      </c>
      <c r="D4179" s="6"/>
    </row>
    <row r="4180" spans="1:4" x14ac:dyDescent="0.2">
      <c r="A4180" s="3">
        <v>4176</v>
      </c>
      <c r="C4180" s="5">
        <f t="shared" si="64"/>
        <v>4176</v>
      </c>
      <c r="D4180" s="6"/>
    </row>
    <row r="4181" spans="1:4" x14ac:dyDescent="0.2">
      <c r="A4181" s="3">
        <v>4177</v>
      </c>
      <c r="C4181" s="5">
        <f t="shared" si="64"/>
        <v>4177</v>
      </c>
      <c r="D4181" s="6"/>
    </row>
    <row r="4182" spans="1:4" x14ac:dyDescent="0.2">
      <c r="A4182" s="3">
        <v>4178</v>
      </c>
      <c r="C4182" s="5">
        <f t="shared" si="64"/>
        <v>4178</v>
      </c>
      <c r="D4182" s="7"/>
    </row>
    <row r="4183" spans="1:4" x14ac:dyDescent="0.2">
      <c r="A4183" s="3">
        <v>4179</v>
      </c>
      <c r="C4183" s="5">
        <f t="shared" si="64"/>
        <v>4179</v>
      </c>
      <c r="D4183" s="7"/>
    </row>
    <row r="4184" spans="1:4" x14ac:dyDescent="0.2">
      <c r="A4184" s="3">
        <v>4180</v>
      </c>
      <c r="C4184" s="5">
        <f t="shared" si="64"/>
        <v>4180</v>
      </c>
      <c r="D4184" s="7"/>
    </row>
    <row r="4185" spans="1:4" x14ac:dyDescent="0.2">
      <c r="A4185" s="3">
        <v>4181</v>
      </c>
      <c r="C4185" s="5">
        <f t="shared" si="64"/>
        <v>4181</v>
      </c>
      <c r="D4185" s="7"/>
    </row>
    <row r="4186" spans="1:4" x14ac:dyDescent="0.2">
      <c r="A4186" s="3">
        <v>4182</v>
      </c>
      <c r="C4186" s="5">
        <f t="shared" si="64"/>
        <v>4182</v>
      </c>
      <c r="D4186" s="7"/>
    </row>
    <row r="4187" spans="1:4" x14ac:dyDescent="0.2">
      <c r="A4187" s="3">
        <v>4183</v>
      </c>
      <c r="C4187" s="5">
        <f t="shared" si="64"/>
        <v>4183</v>
      </c>
      <c r="D4187" s="7"/>
    </row>
    <row r="4188" spans="1:4" x14ac:dyDescent="0.2">
      <c r="A4188" s="3">
        <v>4184</v>
      </c>
      <c r="C4188" s="5">
        <f t="shared" si="64"/>
        <v>4184</v>
      </c>
      <c r="D4188" s="7"/>
    </row>
    <row r="4189" spans="1:4" x14ac:dyDescent="0.2">
      <c r="A4189" s="3">
        <v>4185</v>
      </c>
      <c r="C4189" s="5">
        <f t="shared" si="64"/>
        <v>4185</v>
      </c>
      <c r="D4189" s="7"/>
    </row>
    <row r="4190" spans="1:4" x14ac:dyDescent="0.2">
      <c r="A4190" s="3">
        <v>4186</v>
      </c>
      <c r="C4190" s="5">
        <f t="shared" si="64"/>
        <v>4186</v>
      </c>
      <c r="D4190" s="7"/>
    </row>
    <row r="4191" spans="1:4" x14ac:dyDescent="0.2">
      <c r="A4191" s="3">
        <v>4187</v>
      </c>
      <c r="C4191" s="5">
        <f t="shared" si="64"/>
        <v>4187</v>
      </c>
      <c r="D4191" s="7"/>
    </row>
    <row r="4192" spans="1:4" x14ac:dyDescent="0.2">
      <c r="A4192" s="3">
        <v>4188</v>
      </c>
      <c r="C4192" s="5">
        <f t="shared" si="64"/>
        <v>4188</v>
      </c>
      <c r="D4192" s="7"/>
    </row>
    <row r="4193" spans="1:4" x14ac:dyDescent="0.2">
      <c r="A4193" s="3">
        <v>4189</v>
      </c>
      <c r="C4193" s="5">
        <f t="shared" si="64"/>
        <v>4189</v>
      </c>
      <c r="D4193" s="7"/>
    </row>
    <row r="4194" spans="1:4" x14ac:dyDescent="0.2">
      <c r="A4194" s="3">
        <v>4190</v>
      </c>
      <c r="C4194" s="5">
        <f t="shared" si="64"/>
        <v>4190</v>
      </c>
      <c r="D4194" s="6" t="s">
        <v>346</v>
      </c>
    </row>
    <row r="4195" spans="1:4" x14ac:dyDescent="0.2">
      <c r="A4195" s="3">
        <v>4191</v>
      </c>
      <c r="C4195" s="5">
        <f t="shared" si="64"/>
        <v>4191</v>
      </c>
      <c r="D4195" s="6" t="s">
        <v>346</v>
      </c>
    </row>
    <row r="4196" spans="1:4" x14ac:dyDescent="0.2">
      <c r="A4196" s="3">
        <v>4192</v>
      </c>
      <c r="C4196" s="5">
        <f t="shared" si="64"/>
        <v>4192</v>
      </c>
      <c r="D4196" s="6" t="s">
        <v>346</v>
      </c>
    </row>
    <row r="4197" spans="1:4" x14ac:dyDescent="0.2">
      <c r="A4197" s="3">
        <v>4193</v>
      </c>
      <c r="C4197" s="5">
        <f t="shared" si="64"/>
        <v>4193</v>
      </c>
      <c r="D4197" s="6" t="s">
        <v>346</v>
      </c>
    </row>
    <row r="4198" spans="1:4" x14ac:dyDescent="0.2">
      <c r="A4198" s="3">
        <v>4194</v>
      </c>
      <c r="C4198" s="5">
        <f t="shared" si="64"/>
        <v>4194</v>
      </c>
      <c r="D4198" s="6" t="s">
        <v>346</v>
      </c>
    </row>
    <row r="4199" spans="1:4" x14ac:dyDescent="0.2">
      <c r="A4199" s="3">
        <v>4195</v>
      </c>
      <c r="C4199" s="5">
        <f t="shared" si="64"/>
        <v>4195</v>
      </c>
      <c r="D4199" s="6" t="s">
        <v>346</v>
      </c>
    </row>
    <row r="4200" spans="1:4" x14ac:dyDescent="0.2">
      <c r="A4200" s="3">
        <v>4196</v>
      </c>
      <c r="C4200" s="5">
        <f t="shared" si="64"/>
        <v>4196</v>
      </c>
      <c r="D4200" s="6" t="s">
        <v>346</v>
      </c>
    </row>
    <row r="4201" spans="1:4" x14ac:dyDescent="0.2">
      <c r="A4201" s="3">
        <v>4197</v>
      </c>
      <c r="C4201" s="5">
        <f t="shared" si="64"/>
        <v>4197</v>
      </c>
      <c r="D4201" s="7"/>
    </row>
    <row r="4202" spans="1:4" x14ac:dyDescent="0.2">
      <c r="A4202" s="3">
        <v>4198</v>
      </c>
      <c r="C4202" s="5">
        <f t="shared" si="64"/>
        <v>4198</v>
      </c>
      <c r="D4202" s="7"/>
    </row>
    <row r="4203" spans="1:4" x14ac:dyDescent="0.2">
      <c r="A4203" s="3">
        <v>4199</v>
      </c>
      <c r="C4203" s="5">
        <f t="shared" si="64"/>
        <v>4199</v>
      </c>
      <c r="D4203" s="7"/>
    </row>
    <row r="4204" spans="1:4" x14ac:dyDescent="0.2">
      <c r="A4204" s="3">
        <v>4200</v>
      </c>
      <c r="C4204" s="5">
        <f t="shared" si="64"/>
        <v>4200</v>
      </c>
      <c r="D4204" s="7"/>
    </row>
    <row r="4205" spans="1:4" x14ac:dyDescent="0.2">
      <c r="A4205" s="3">
        <v>4201</v>
      </c>
      <c r="C4205" s="5">
        <f t="shared" si="64"/>
        <v>4201</v>
      </c>
      <c r="D4205" s="6" t="s">
        <v>346</v>
      </c>
    </row>
    <row r="4206" spans="1:4" x14ac:dyDescent="0.2">
      <c r="A4206" s="3">
        <v>4202</v>
      </c>
      <c r="C4206" s="5">
        <f t="shared" si="64"/>
        <v>4202</v>
      </c>
      <c r="D4206" s="6" t="s">
        <v>346</v>
      </c>
    </row>
    <row r="4207" spans="1:4" x14ac:dyDescent="0.2">
      <c r="A4207" s="3">
        <v>4203</v>
      </c>
      <c r="C4207" s="5">
        <f t="shared" si="64"/>
        <v>4203</v>
      </c>
      <c r="D4207" s="7"/>
    </row>
    <row r="4208" spans="1:4" x14ac:dyDescent="0.2">
      <c r="A4208" s="3">
        <v>4204</v>
      </c>
      <c r="C4208" s="5">
        <f t="shared" si="64"/>
        <v>4204</v>
      </c>
      <c r="D4208" s="6"/>
    </row>
    <row r="4209" spans="1:4" x14ac:dyDescent="0.2">
      <c r="A4209" s="3">
        <v>4205</v>
      </c>
      <c r="C4209" s="5">
        <f t="shared" si="64"/>
        <v>4205</v>
      </c>
      <c r="D4209" s="6"/>
    </row>
    <row r="4210" spans="1:4" x14ac:dyDescent="0.2">
      <c r="A4210" s="3">
        <v>4206</v>
      </c>
      <c r="C4210" s="5">
        <f t="shared" si="64"/>
        <v>4206</v>
      </c>
      <c r="D4210" s="6"/>
    </row>
    <row r="4211" spans="1:4" x14ac:dyDescent="0.2">
      <c r="A4211" s="3">
        <v>4207</v>
      </c>
      <c r="C4211" s="5">
        <f t="shared" si="64"/>
        <v>4207</v>
      </c>
      <c r="D4211" s="6"/>
    </row>
    <row r="4212" spans="1:4" x14ac:dyDescent="0.2">
      <c r="A4212" s="3">
        <v>4208</v>
      </c>
      <c r="C4212" s="5">
        <f t="shared" si="64"/>
        <v>4208</v>
      </c>
      <c r="D4212" s="6"/>
    </row>
    <row r="4213" spans="1:4" x14ac:dyDescent="0.2">
      <c r="A4213" s="3">
        <v>4209</v>
      </c>
      <c r="C4213" s="5">
        <f t="shared" si="64"/>
        <v>4209</v>
      </c>
      <c r="D4213" s="6"/>
    </row>
    <row r="4214" spans="1:4" x14ac:dyDescent="0.2">
      <c r="A4214" s="3">
        <v>4210</v>
      </c>
      <c r="C4214" s="5">
        <f t="shared" si="64"/>
        <v>4210</v>
      </c>
      <c r="D4214" s="6"/>
    </row>
    <row r="4215" spans="1:4" x14ac:dyDescent="0.2">
      <c r="A4215" s="3">
        <v>4211</v>
      </c>
      <c r="C4215" s="5">
        <f t="shared" si="64"/>
        <v>4211</v>
      </c>
      <c r="D4215" s="6"/>
    </row>
    <row r="4216" spans="1:4" x14ac:dyDescent="0.2">
      <c r="A4216" s="3">
        <v>4212</v>
      </c>
      <c r="C4216" s="5">
        <f t="shared" si="64"/>
        <v>4212</v>
      </c>
      <c r="D4216" s="6"/>
    </row>
    <row r="4217" spans="1:4" x14ac:dyDescent="0.2">
      <c r="A4217" s="3">
        <v>4213</v>
      </c>
      <c r="C4217" s="5">
        <f t="shared" si="64"/>
        <v>4213</v>
      </c>
      <c r="D4217" s="7"/>
    </row>
    <row r="4218" spans="1:4" x14ac:dyDescent="0.2">
      <c r="A4218" s="3">
        <v>4214</v>
      </c>
      <c r="C4218" s="5">
        <f t="shared" si="64"/>
        <v>4214</v>
      </c>
      <c r="D4218" s="7"/>
    </row>
    <row r="4219" spans="1:4" x14ac:dyDescent="0.2">
      <c r="A4219" s="3">
        <v>4215</v>
      </c>
      <c r="C4219" s="5">
        <f t="shared" si="64"/>
        <v>4215</v>
      </c>
      <c r="D4219" s="7"/>
    </row>
    <row r="4220" spans="1:4" x14ac:dyDescent="0.2">
      <c r="A4220" s="3">
        <v>4216</v>
      </c>
      <c r="C4220" s="5">
        <f t="shared" si="64"/>
        <v>4216</v>
      </c>
      <c r="D4220" s="7"/>
    </row>
    <row r="4221" spans="1:4" x14ac:dyDescent="0.2">
      <c r="A4221" s="3">
        <v>4217</v>
      </c>
      <c r="C4221" s="5">
        <f t="shared" si="64"/>
        <v>4217</v>
      </c>
      <c r="D4221" s="7"/>
    </row>
    <row r="4222" spans="1:4" x14ac:dyDescent="0.2">
      <c r="A4222" s="3">
        <v>4218</v>
      </c>
      <c r="C4222" s="5">
        <f t="shared" si="64"/>
        <v>4218</v>
      </c>
      <c r="D4222" s="7"/>
    </row>
    <row r="4223" spans="1:4" x14ac:dyDescent="0.2">
      <c r="A4223" s="3">
        <v>4219</v>
      </c>
      <c r="C4223" s="5">
        <f t="shared" si="64"/>
        <v>4219</v>
      </c>
      <c r="D4223" s="7"/>
    </row>
    <row r="4224" spans="1:4" x14ac:dyDescent="0.2">
      <c r="A4224" s="3">
        <v>4220</v>
      </c>
      <c r="C4224" s="5">
        <f t="shared" si="64"/>
        <v>4220</v>
      </c>
      <c r="D4224" s="7"/>
    </row>
    <row r="4225" spans="1:4" x14ac:dyDescent="0.2">
      <c r="A4225" s="3">
        <v>4221</v>
      </c>
      <c r="C4225" s="5">
        <f t="shared" si="64"/>
        <v>4221</v>
      </c>
      <c r="D4225" s="7"/>
    </row>
    <row r="4226" spans="1:4" x14ac:dyDescent="0.2">
      <c r="A4226" s="3">
        <v>4222</v>
      </c>
      <c r="C4226" s="5">
        <f t="shared" si="64"/>
        <v>4222</v>
      </c>
      <c r="D4226" s="7"/>
    </row>
    <row r="4227" spans="1:4" x14ac:dyDescent="0.2">
      <c r="A4227" s="3">
        <v>4223</v>
      </c>
      <c r="C4227" s="5">
        <f t="shared" si="64"/>
        <v>4223</v>
      </c>
      <c r="D4227" s="7"/>
    </row>
    <row r="4228" spans="1:4" x14ac:dyDescent="0.2">
      <c r="A4228" s="3">
        <v>4224</v>
      </c>
      <c r="C4228" s="5">
        <f t="shared" si="64"/>
        <v>4224</v>
      </c>
      <c r="D4228" s="7"/>
    </row>
    <row r="4229" spans="1:4" x14ac:dyDescent="0.2">
      <c r="A4229" s="3">
        <v>4225</v>
      </c>
      <c r="C4229" s="5">
        <f t="shared" si="64"/>
        <v>4225</v>
      </c>
      <c r="D4229" s="7"/>
    </row>
    <row r="4230" spans="1:4" x14ac:dyDescent="0.2">
      <c r="A4230" s="3">
        <v>4226</v>
      </c>
      <c r="C4230" s="5">
        <f t="shared" si="64"/>
        <v>4226</v>
      </c>
      <c r="D4230" s="7"/>
    </row>
    <row r="4231" spans="1:4" x14ac:dyDescent="0.2">
      <c r="A4231" s="3">
        <v>4227</v>
      </c>
      <c r="C4231" s="5">
        <f t="shared" ref="C4231:C4294" si="65">A4231-B4231</f>
        <v>4227</v>
      </c>
      <c r="D4231" s="7"/>
    </row>
    <row r="4232" spans="1:4" x14ac:dyDescent="0.2">
      <c r="A4232" s="3">
        <v>4228</v>
      </c>
      <c r="C4232" s="5">
        <f t="shared" si="65"/>
        <v>4228</v>
      </c>
      <c r="D4232" s="7"/>
    </row>
    <row r="4233" spans="1:4" x14ac:dyDescent="0.2">
      <c r="A4233" s="3">
        <v>4229</v>
      </c>
      <c r="C4233" s="5">
        <f t="shared" si="65"/>
        <v>4229</v>
      </c>
      <c r="D4233" s="7"/>
    </row>
    <row r="4234" spans="1:4" x14ac:dyDescent="0.2">
      <c r="A4234" s="3">
        <v>4230</v>
      </c>
      <c r="C4234" s="5">
        <f t="shared" si="65"/>
        <v>4230</v>
      </c>
      <c r="D4234" s="7"/>
    </row>
    <row r="4235" spans="1:4" x14ac:dyDescent="0.2">
      <c r="A4235" s="3">
        <v>4231</v>
      </c>
      <c r="C4235" s="5">
        <f t="shared" si="65"/>
        <v>4231</v>
      </c>
      <c r="D4235" s="7"/>
    </row>
    <row r="4236" spans="1:4" x14ac:dyDescent="0.2">
      <c r="A4236" s="3">
        <v>4232</v>
      </c>
      <c r="C4236" s="5">
        <f t="shared" si="65"/>
        <v>4232</v>
      </c>
      <c r="D4236" s="7"/>
    </row>
    <row r="4237" spans="1:4" x14ac:dyDescent="0.2">
      <c r="A4237" s="3">
        <v>4233</v>
      </c>
      <c r="C4237" s="5">
        <f t="shared" si="65"/>
        <v>4233</v>
      </c>
      <c r="D4237" s="7"/>
    </row>
    <row r="4238" spans="1:4" x14ac:dyDescent="0.2">
      <c r="A4238" s="3">
        <v>4234</v>
      </c>
      <c r="C4238" s="5">
        <f t="shared" si="65"/>
        <v>4234</v>
      </c>
      <c r="D4238" s="7"/>
    </row>
    <row r="4239" spans="1:4" x14ac:dyDescent="0.2">
      <c r="A4239" s="3">
        <v>4235</v>
      </c>
      <c r="C4239" s="5">
        <f t="shared" si="65"/>
        <v>4235</v>
      </c>
      <c r="D4239" s="7"/>
    </row>
    <row r="4240" spans="1:4" x14ac:dyDescent="0.2">
      <c r="A4240" s="3">
        <v>4236</v>
      </c>
      <c r="C4240" s="5">
        <f t="shared" si="65"/>
        <v>4236</v>
      </c>
      <c r="D4240" s="7"/>
    </row>
    <row r="4241" spans="1:4" x14ac:dyDescent="0.2">
      <c r="A4241" s="3">
        <v>4237</v>
      </c>
      <c r="C4241" s="5">
        <f t="shared" si="65"/>
        <v>4237</v>
      </c>
      <c r="D4241" s="6"/>
    </row>
    <row r="4242" spans="1:4" x14ac:dyDescent="0.2">
      <c r="A4242" s="3">
        <v>4238</v>
      </c>
      <c r="C4242" s="5">
        <f t="shared" si="65"/>
        <v>4238</v>
      </c>
      <c r="D4242" s="6"/>
    </row>
    <row r="4243" spans="1:4" x14ac:dyDescent="0.2">
      <c r="A4243" s="3">
        <v>4239</v>
      </c>
      <c r="C4243" s="5">
        <f t="shared" si="65"/>
        <v>4239</v>
      </c>
      <c r="D4243" s="6"/>
    </row>
    <row r="4244" spans="1:4" x14ac:dyDescent="0.2">
      <c r="A4244" s="3">
        <v>4240</v>
      </c>
      <c r="C4244" s="5">
        <f t="shared" si="65"/>
        <v>4240</v>
      </c>
      <c r="D4244" s="6"/>
    </row>
    <row r="4245" spans="1:4" x14ac:dyDescent="0.2">
      <c r="A4245" s="3">
        <v>4241</v>
      </c>
      <c r="C4245" s="5">
        <f t="shared" si="65"/>
        <v>4241</v>
      </c>
      <c r="D4245" s="6"/>
    </row>
    <row r="4246" spans="1:4" x14ac:dyDescent="0.2">
      <c r="A4246" s="3">
        <v>4242</v>
      </c>
      <c r="C4246" s="5">
        <f t="shared" si="65"/>
        <v>4242</v>
      </c>
      <c r="D4246" s="6"/>
    </row>
    <row r="4247" spans="1:4" x14ac:dyDescent="0.2">
      <c r="A4247" s="3">
        <v>4243</v>
      </c>
      <c r="C4247" s="5">
        <f t="shared" si="65"/>
        <v>4243</v>
      </c>
      <c r="D4247" s="6"/>
    </row>
    <row r="4248" spans="1:4" x14ac:dyDescent="0.2">
      <c r="A4248" s="3">
        <v>4244</v>
      </c>
      <c r="C4248" s="5">
        <f t="shared" si="65"/>
        <v>4244</v>
      </c>
      <c r="D4248" s="6"/>
    </row>
    <row r="4249" spans="1:4" x14ac:dyDescent="0.2">
      <c r="A4249" s="3">
        <v>4245</v>
      </c>
      <c r="C4249" s="5">
        <f t="shared" si="65"/>
        <v>4245</v>
      </c>
      <c r="D4249" s="6"/>
    </row>
    <row r="4250" spans="1:4" x14ac:dyDescent="0.2">
      <c r="A4250" s="3">
        <v>4246</v>
      </c>
      <c r="C4250" s="5">
        <f t="shared" si="65"/>
        <v>4246</v>
      </c>
      <c r="D4250" s="6"/>
    </row>
    <row r="4251" spans="1:4" x14ac:dyDescent="0.2">
      <c r="A4251" s="3">
        <v>4247</v>
      </c>
      <c r="C4251" s="5">
        <f t="shared" si="65"/>
        <v>4247</v>
      </c>
      <c r="D4251" s="6"/>
    </row>
    <row r="4252" spans="1:4" x14ac:dyDescent="0.2">
      <c r="A4252">
        <v>4248</v>
      </c>
      <c r="B4252" s="14">
        <f>'EstRev 5-10'!C130</f>
        <v>0</v>
      </c>
      <c r="C4252" s="5">
        <f t="shared" si="65"/>
        <v>4248</v>
      </c>
      <c r="D4252" s="6"/>
    </row>
    <row r="4253" spans="1:4" x14ac:dyDescent="0.2">
      <c r="A4253">
        <v>4249</v>
      </c>
      <c r="B4253" s="14">
        <f>'EstRev 5-10'!D130</f>
        <v>0</v>
      </c>
      <c r="C4253" s="5">
        <f t="shared" si="65"/>
        <v>4249</v>
      </c>
      <c r="D4253" s="6"/>
    </row>
    <row r="4254" spans="1:4" x14ac:dyDescent="0.2">
      <c r="A4254">
        <v>4250</v>
      </c>
      <c r="B4254" s="14">
        <f>'EstRev 5-10'!F130</f>
        <v>0</v>
      </c>
      <c r="C4254" s="5">
        <f t="shared" si="65"/>
        <v>4250</v>
      </c>
      <c r="D4254" s="6"/>
    </row>
    <row r="4255" spans="1:4" x14ac:dyDescent="0.2">
      <c r="A4255">
        <v>4251</v>
      </c>
      <c r="B4255" s="14">
        <f>'EstRev 5-10'!C149</f>
        <v>0</v>
      </c>
      <c r="C4255" s="5">
        <f t="shared" si="65"/>
        <v>4251</v>
      </c>
      <c r="D4255" s="6"/>
    </row>
    <row r="4256" spans="1:4" x14ac:dyDescent="0.2">
      <c r="A4256">
        <v>4252</v>
      </c>
      <c r="B4256" s="14">
        <f>'EstRev 5-10'!D149</f>
        <v>0</v>
      </c>
      <c r="C4256" s="5">
        <f t="shared" si="65"/>
        <v>4252</v>
      </c>
      <c r="D4256" s="6"/>
    </row>
    <row r="4257" spans="1:4" x14ac:dyDescent="0.2">
      <c r="A4257">
        <v>4253</v>
      </c>
      <c r="B4257" s="14">
        <f>'EstRev 5-10'!C153</f>
        <v>0</v>
      </c>
      <c r="C4257" s="5">
        <f t="shared" si="65"/>
        <v>4253</v>
      </c>
      <c r="D4257" s="6"/>
    </row>
    <row r="4258" spans="1:4" x14ac:dyDescent="0.2">
      <c r="A4258">
        <v>4254</v>
      </c>
      <c r="B4258" s="14">
        <f>'EstRev 5-10'!D153</f>
        <v>0</v>
      </c>
      <c r="C4258" s="5">
        <f t="shared" si="65"/>
        <v>4254</v>
      </c>
      <c r="D4258" s="6"/>
    </row>
    <row r="4259" spans="1:4" x14ac:dyDescent="0.2">
      <c r="A4259">
        <v>4255</v>
      </c>
      <c r="B4259" s="14">
        <f>'EstRev 5-10'!F153</f>
        <v>0</v>
      </c>
      <c r="C4259" s="5">
        <f t="shared" si="65"/>
        <v>4255</v>
      </c>
      <c r="D4259" s="6"/>
    </row>
    <row r="4260" spans="1:4" x14ac:dyDescent="0.2">
      <c r="A4260">
        <v>4256</v>
      </c>
      <c r="B4260" s="14">
        <f>'EstRev 5-10'!C163</f>
        <v>0</v>
      </c>
      <c r="C4260" s="5">
        <f t="shared" si="65"/>
        <v>4256</v>
      </c>
      <c r="D4260" s="6"/>
    </row>
    <row r="4261" spans="1:4" x14ac:dyDescent="0.2">
      <c r="A4261">
        <v>4257</v>
      </c>
      <c r="B4261" s="14">
        <f>'EstRev 5-10'!F163</f>
        <v>0</v>
      </c>
      <c r="C4261" s="5">
        <f t="shared" si="65"/>
        <v>4257</v>
      </c>
      <c r="D4261" s="6"/>
    </row>
    <row r="4262" spans="1:4" x14ac:dyDescent="0.2">
      <c r="A4262" s="3">
        <v>4258</v>
      </c>
      <c r="C4262" s="5">
        <f t="shared" si="65"/>
        <v>4258</v>
      </c>
      <c r="D4262" s="7"/>
    </row>
    <row r="4263" spans="1:4" x14ac:dyDescent="0.2">
      <c r="A4263" s="3">
        <v>4259</v>
      </c>
      <c r="C4263" s="5">
        <f t="shared" si="65"/>
        <v>4259</v>
      </c>
      <c r="D4263" s="7"/>
    </row>
    <row r="4264" spans="1:4" x14ac:dyDescent="0.2">
      <c r="A4264">
        <v>4260</v>
      </c>
      <c r="B4264" s="14">
        <f>'EstRev 5-10'!C164</f>
        <v>0</v>
      </c>
      <c r="C4264" s="5">
        <f t="shared" si="65"/>
        <v>4260</v>
      </c>
      <c r="D4264" s="6"/>
    </row>
    <row r="4265" spans="1:4" x14ac:dyDescent="0.2">
      <c r="A4265">
        <v>4261</v>
      </c>
      <c r="B4265" s="14">
        <f>'EstRev 5-10'!F164</f>
        <v>0</v>
      </c>
      <c r="C4265" s="5">
        <f t="shared" si="65"/>
        <v>4261</v>
      </c>
      <c r="D4265" s="6"/>
    </row>
    <row r="4266" spans="1:4" x14ac:dyDescent="0.2">
      <c r="A4266" s="3">
        <v>4262</v>
      </c>
      <c r="C4266" s="5">
        <f t="shared" si="65"/>
        <v>4262</v>
      </c>
      <c r="D4266" s="6" t="s">
        <v>346</v>
      </c>
    </row>
    <row r="4267" spans="1:4" x14ac:dyDescent="0.2">
      <c r="A4267" s="3">
        <v>4263</v>
      </c>
      <c r="C4267" s="5">
        <f t="shared" si="65"/>
        <v>4263</v>
      </c>
      <c r="D4267" s="6" t="s">
        <v>346</v>
      </c>
    </row>
    <row r="4268" spans="1:4" x14ac:dyDescent="0.2">
      <c r="A4268" s="3">
        <v>4264</v>
      </c>
      <c r="C4268" s="5">
        <f t="shared" si="65"/>
        <v>4264</v>
      </c>
      <c r="D4268" s="7"/>
    </row>
    <row r="4269" spans="1:4" x14ac:dyDescent="0.2">
      <c r="A4269" s="3">
        <v>4265</v>
      </c>
      <c r="C4269" s="5">
        <f t="shared" si="65"/>
        <v>4265</v>
      </c>
      <c r="D4269" s="7"/>
    </row>
    <row r="4270" spans="1:4" x14ac:dyDescent="0.2">
      <c r="A4270">
        <v>4266</v>
      </c>
      <c r="B4270" s="14">
        <f>'EstRev 5-10'!D165</f>
        <v>0</v>
      </c>
      <c r="C4270" s="5">
        <f t="shared" si="65"/>
        <v>4266</v>
      </c>
      <c r="D4270" s="6"/>
    </row>
    <row r="4271" spans="1:4" x14ac:dyDescent="0.2">
      <c r="A4271">
        <v>4267</v>
      </c>
      <c r="B4271" s="14">
        <f>'EstRev 5-10'!H165</f>
        <v>0</v>
      </c>
      <c r="C4271" s="5">
        <f t="shared" si="65"/>
        <v>4267</v>
      </c>
      <c r="D4271" s="6"/>
    </row>
    <row r="4272" spans="1:4" x14ac:dyDescent="0.2">
      <c r="A4272">
        <v>4268</v>
      </c>
      <c r="B4272" s="14">
        <f>'EstRev 5-10'!D166</f>
        <v>0</v>
      </c>
      <c r="C4272" s="5">
        <f t="shared" si="65"/>
        <v>4268</v>
      </c>
      <c r="D4272" s="6"/>
    </row>
    <row r="4273" spans="1:4" x14ac:dyDescent="0.2">
      <c r="A4273">
        <v>4269</v>
      </c>
      <c r="B4273" s="14">
        <f>'EstRev 5-10'!K166</f>
        <v>0</v>
      </c>
      <c r="C4273" s="5">
        <f t="shared" si="65"/>
        <v>4269</v>
      </c>
      <c r="D4273" s="6"/>
    </row>
    <row r="4274" spans="1:4" x14ac:dyDescent="0.2">
      <c r="A4274">
        <v>4270</v>
      </c>
      <c r="B4274" s="14">
        <f>'EstRev 5-10'!C196</f>
        <v>0</v>
      </c>
      <c r="C4274" s="5">
        <f t="shared" si="65"/>
        <v>4270</v>
      </c>
      <c r="D4274" s="6"/>
    </row>
    <row r="4275" spans="1:4" x14ac:dyDescent="0.2">
      <c r="A4275">
        <v>4271</v>
      </c>
      <c r="B4275" s="14">
        <f>'EstRev 5-10'!C202</f>
        <v>0</v>
      </c>
      <c r="C4275" s="5">
        <f t="shared" si="65"/>
        <v>4271</v>
      </c>
      <c r="D4275" s="6"/>
    </row>
    <row r="4276" spans="1:4" x14ac:dyDescent="0.2">
      <c r="A4276">
        <v>4272</v>
      </c>
      <c r="B4276" s="14">
        <f>'EstRev 5-10'!D202</f>
        <v>0</v>
      </c>
      <c r="C4276" s="5">
        <f t="shared" si="65"/>
        <v>4272</v>
      </c>
      <c r="D4276" s="6"/>
    </row>
    <row r="4277" spans="1:4" x14ac:dyDescent="0.2">
      <c r="A4277">
        <v>4273</v>
      </c>
      <c r="B4277" s="14">
        <f>'EstRev 5-10'!F202</f>
        <v>0</v>
      </c>
      <c r="C4277" s="5">
        <f t="shared" si="65"/>
        <v>4273</v>
      </c>
      <c r="D4277" s="6"/>
    </row>
    <row r="4278" spans="1:4" x14ac:dyDescent="0.2">
      <c r="A4278">
        <v>4274</v>
      </c>
      <c r="B4278" s="14">
        <f>'EstRev 5-10'!G202</f>
        <v>0</v>
      </c>
      <c r="C4278" s="5">
        <f t="shared" si="65"/>
        <v>4274</v>
      </c>
      <c r="D4278" s="6"/>
    </row>
    <row r="4279" spans="1:4" x14ac:dyDescent="0.2">
      <c r="A4279">
        <v>4275</v>
      </c>
      <c r="B4279" s="14">
        <f>'EstRev 5-10'!C207</f>
        <v>0</v>
      </c>
      <c r="C4279" s="5">
        <f t="shared" si="65"/>
        <v>4275</v>
      </c>
      <c r="D4279" s="6"/>
    </row>
    <row r="4280" spans="1:4" x14ac:dyDescent="0.2">
      <c r="A4280">
        <v>4276</v>
      </c>
      <c r="B4280" s="14">
        <f>'EstRev 5-10'!D207</f>
        <v>0</v>
      </c>
      <c r="C4280" s="5">
        <f t="shared" si="65"/>
        <v>4276</v>
      </c>
      <c r="D4280" s="6"/>
    </row>
    <row r="4281" spans="1:4" x14ac:dyDescent="0.2">
      <c r="A4281">
        <v>4277</v>
      </c>
      <c r="B4281" s="14">
        <f>'EstRev 5-10'!F207</f>
        <v>0</v>
      </c>
      <c r="C4281" s="5">
        <f t="shared" si="65"/>
        <v>4277</v>
      </c>
      <c r="D4281" s="6"/>
    </row>
    <row r="4282" spans="1:4" x14ac:dyDescent="0.2">
      <c r="A4282">
        <v>4278</v>
      </c>
      <c r="B4282" s="14">
        <f>'EstRev 5-10'!G207</f>
        <v>0</v>
      </c>
      <c r="C4282" s="5">
        <f t="shared" si="65"/>
        <v>4278</v>
      </c>
      <c r="D4282" s="6"/>
    </row>
    <row r="4283" spans="1:4" x14ac:dyDescent="0.2">
      <c r="A4283">
        <v>4279</v>
      </c>
      <c r="B4283" s="14">
        <f>'EstRev 5-10'!C215</f>
        <v>0</v>
      </c>
      <c r="C4283" s="5">
        <f t="shared" si="65"/>
        <v>4279</v>
      </c>
      <c r="D4283" s="6"/>
    </row>
    <row r="4284" spans="1:4" x14ac:dyDescent="0.2">
      <c r="A4284">
        <v>4280</v>
      </c>
      <c r="B4284" s="14">
        <f>'EstRev 5-10'!D215</f>
        <v>0</v>
      </c>
      <c r="C4284" s="5">
        <f t="shared" si="65"/>
        <v>4280</v>
      </c>
      <c r="D4284" s="6"/>
    </row>
    <row r="4285" spans="1:4" x14ac:dyDescent="0.2">
      <c r="A4285">
        <v>4281</v>
      </c>
      <c r="B4285" s="14">
        <f>'EstRev 5-10'!F215</f>
        <v>0</v>
      </c>
      <c r="C4285" s="5">
        <f t="shared" si="65"/>
        <v>4281</v>
      </c>
      <c r="D4285" s="6"/>
    </row>
    <row r="4286" spans="1:4" x14ac:dyDescent="0.2">
      <c r="A4286">
        <v>4282</v>
      </c>
      <c r="B4286" s="14">
        <f>'EstRev 5-10'!G215</f>
        <v>0</v>
      </c>
      <c r="C4286" s="5">
        <f t="shared" si="65"/>
        <v>4282</v>
      </c>
      <c r="D4286" s="6"/>
    </row>
    <row r="4287" spans="1:4" x14ac:dyDescent="0.2">
      <c r="A4287">
        <v>4283</v>
      </c>
      <c r="B4287" s="14">
        <f>'EstRev 5-10'!C219</f>
        <v>0</v>
      </c>
      <c r="C4287" s="5">
        <f t="shared" si="65"/>
        <v>4283</v>
      </c>
      <c r="D4287" s="6"/>
    </row>
    <row r="4288" spans="1:4" x14ac:dyDescent="0.2">
      <c r="A4288">
        <v>4284</v>
      </c>
      <c r="B4288" s="14">
        <f>'EstRev 5-10'!D219</f>
        <v>0</v>
      </c>
      <c r="C4288" s="5">
        <f t="shared" si="65"/>
        <v>4284</v>
      </c>
      <c r="D4288" s="6"/>
    </row>
    <row r="4289" spans="1:4" x14ac:dyDescent="0.2">
      <c r="A4289">
        <v>4285</v>
      </c>
      <c r="B4289" s="14">
        <f>'EstRev 5-10'!G219</f>
        <v>0</v>
      </c>
      <c r="C4289" s="5">
        <f t="shared" si="65"/>
        <v>4285</v>
      </c>
      <c r="D4289" s="6"/>
    </row>
    <row r="4290" spans="1:4" x14ac:dyDescent="0.2">
      <c r="A4290" s="3">
        <v>4286</v>
      </c>
      <c r="C4290" s="5">
        <f t="shared" si="65"/>
        <v>4286</v>
      </c>
      <c r="D4290" s="7"/>
    </row>
    <row r="4291" spans="1:4" x14ac:dyDescent="0.2">
      <c r="A4291" s="3">
        <v>4287</v>
      </c>
      <c r="C4291" s="5">
        <f t="shared" si="65"/>
        <v>4287</v>
      </c>
      <c r="D4291" s="7"/>
    </row>
    <row r="4292" spans="1:4" x14ac:dyDescent="0.2">
      <c r="A4292" s="3">
        <v>4288</v>
      </c>
      <c r="C4292" s="5">
        <f t="shared" si="65"/>
        <v>4288</v>
      </c>
      <c r="D4292" s="7"/>
    </row>
    <row r="4293" spans="1:4" x14ac:dyDescent="0.2">
      <c r="A4293" s="3">
        <v>4289</v>
      </c>
      <c r="C4293" s="5">
        <f t="shared" si="65"/>
        <v>4289</v>
      </c>
      <c r="D4293" s="7"/>
    </row>
    <row r="4294" spans="1:4" x14ac:dyDescent="0.2">
      <c r="A4294">
        <v>4290</v>
      </c>
      <c r="B4294" s="14">
        <f>'EstRev 5-10'!C146</f>
        <v>0</v>
      </c>
      <c r="C4294" s="5">
        <f t="shared" si="65"/>
        <v>4290</v>
      </c>
      <c r="D4294" s="6"/>
    </row>
    <row r="4295" spans="1:4" x14ac:dyDescent="0.2">
      <c r="A4295">
        <v>4291</v>
      </c>
      <c r="B4295" s="14">
        <f>'EstRev 5-10'!D146</f>
        <v>0</v>
      </c>
      <c r="C4295" s="5">
        <f t="shared" ref="C4295:C4358" si="66">A4295-B4295</f>
        <v>4291</v>
      </c>
      <c r="D4295" s="6"/>
    </row>
    <row r="4296" spans="1:4" x14ac:dyDescent="0.2">
      <c r="A4296">
        <v>4292</v>
      </c>
      <c r="B4296" s="14">
        <f>'EstRev 5-10'!G146</f>
        <v>0</v>
      </c>
      <c r="C4296" s="5">
        <f t="shared" si="66"/>
        <v>4292</v>
      </c>
      <c r="D4296" s="6"/>
    </row>
    <row r="4297" spans="1:4" x14ac:dyDescent="0.2">
      <c r="A4297">
        <v>4293</v>
      </c>
      <c r="B4297" s="14">
        <f>'EstRev 5-10'!F149</f>
        <v>0</v>
      </c>
      <c r="C4297" s="5">
        <f t="shared" si="66"/>
        <v>4293</v>
      </c>
      <c r="D4297" s="6"/>
    </row>
    <row r="4298" spans="1:4" x14ac:dyDescent="0.2">
      <c r="A4298">
        <v>4294</v>
      </c>
      <c r="B4298" s="14">
        <f>'EstRev 5-10'!G149</f>
        <v>0</v>
      </c>
      <c r="C4298" s="5">
        <f t="shared" si="66"/>
        <v>4294</v>
      </c>
      <c r="D4298" s="6"/>
    </row>
    <row r="4299" spans="1:4" x14ac:dyDescent="0.2">
      <c r="A4299">
        <v>4295</v>
      </c>
      <c r="B4299" s="14">
        <f>'EstRev 5-10'!G153</f>
        <v>0</v>
      </c>
      <c r="C4299" s="5">
        <f t="shared" si="66"/>
        <v>4295</v>
      </c>
      <c r="D4299" s="6"/>
    </row>
    <row r="4300" spans="1:4" x14ac:dyDescent="0.2">
      <c r="A4300">
        <v>4296</v>
      </c>
      <c r="B4300" s="14">
        <f>'EstRev 5-10'!G154</f>
        <v>0</v>
      </c>
      <c r="C4300" s="5">
        <f t="shared" si="66"/>
        <v>4296</v>
      </c>
      <c r="D4300" s="6"/>
    </row>
    <row r="4301" spans="1:4" x14ac:dyDescent="0.2">
      <c r="A4301">
        <v>4297</v>
      </c>
      <c r="B4301" s="14">
        <f>'EstRev 5-10'!C262</f>
        <v>0</v>
      </c>
      <c r="C4301" s="5">
        <f t="shared" si="66"/>
        <v>4297</v>
      </c>
      <c r="D4301" s="6"/>
    </row>
    <row r="4302" spans="1:4" x14ac:dyDescent="0.2">
      <c r="A4302">
        <v>4298</v>
      </c>
      <c r="B4302" s="14">
        <f>'EstRev 5-10'!D262</f>
        <v>0</v>
      </c>
      <c r="C4302" s="5">
        <f t="shared" si="66"/>
        <v>4298</v>
      </c>
      <c r="D4302" s="6"/>
    </row>
    <row r="4303" spans="1:4" x14ac:dyDescent="0.2">
      <c r="A4303">
        <v>4299</v>
      </c>
      <c r="B4303" s="14">
        <f>'EstRev 5-10'!F262</f>
        <v>0</v>
      </c>
      <c r="C4303" s="5">
        <f t="shared" si="66"/>
        <v>4299</v>
      </c>
      <c r="D4303" s="6"/>
    </row>
    <row r="4304" spans="1:4" x14ac:dyDescent="0.2">
      <c r="A4304">
        <v>4300</v>
      </c>
      <c r="B4304" s="14">
        <f>'EstRev 5-10'!G262</f>
        <v>0</v>
      </c>
      <c r="C4304" s="5">
        <f t="shared" si="66"/>
        <v>4300</v>
      </c>
      <c r="D4304" s="6"/>
    </row>
    <row r="4305" spans="1:4" x14ac:dyDescent="0.2">
      <c r="A4305">
        <v>4301</v>
      </c>
      <c r="B4305" s="14">
        <f>'EstRev 5-10'!C263</f>
        <v>0</v>
      </c>
      <c r="C4305" s="5">
        <f t="shared" si="66"/>
        <v>4301</v>
      </c>
      <c r="D4305" s="6"/>
    </row>
    <row r="4306" spans="1:4" x14ac:dyDescent="0.2">
      <c r="A4306">
        <v>4302</v>
      </c>
      <c r="B4306" s="14">
        <f>'EstRev 5-10'!I168</f>
        <v>0</v>
      </c>
      <c r="C4306" s="5">
        <f t="shared" si="66"/>
        <v>4302</v>
      </c>
      <c r="D4306" s="6"/>
    </row>
    <row r="4307" spans="1:4" x14ac:dyDescent="0.2">
      <c r="A4307">
        <v>4303</v>
      </c>
      <c r="B4307" s="14">
        <f>'EstRev 5-10'!E172</f>
        <v>0</v>
      </c>
      <c r="C4307" s="5">
        <f t="shared" si="66"/>
        <v>4303</v>
      </c>
      <c r="D4307" s="6"/>
    </row>
    <row r="4308" spans="1:4" x14ac:dyDescent="0.2">
      <c r="A4308">
        <v>4304</v>
      </c>
      <c r="B4308" s="14">
        <f>'EstRev 5-10'!H172</f>
        <v>0</v>
      </c>
      <c r="C4308" s="5">
        <f t="shared" si="66"/>
        <v>4304</v>
      </c>
      <c r="D4308" s="6"/>
    </row>
    <row r="4309" spans="1:4" x14ac:dyDescent="0.2">
      <c r="A4309">
        <v>4305</v>
      </c>
      <c r="B4309" s="14">
        <f>'EstRev 5-10'!I172</f>
        <v>0</v>
      </c>
      <c r="C4309" s="5">
        <f t="shared" si="66"/>
        <v>4305</v>
      </c>
      <c r="D4309" s="6"/>
    </row>
    <row r="4310" spans="1:4" x14ac:dyDescent="0.2">
      <c r="A4310" s="3">
        <v>4306</v>
      </c>
      <c r="C4310" s="5">
        <f t="shared" si="66"/>
        <v>4306</v>
      </c>
      <c r="D4310" s="6" t="s">
        <v>346</v>
      </c>
    </row>
    <row r="4311" spans="1:4" x14ac:dyDescent="0.2">
      <c r="A4311">
        <v>4307</v>
      </c>
      <c r="B4311" s="14">
        <f>'EstRev 5-10'!K172</f>
        <v>0</v>
      </c>
      <c r="C4311" s="5">
        <f t="shared" si="66"/>
        <v>4307</v>
      </c>
      <c r="D4311" s="6"/>
    </row>
    <row r="4312" spans="1:4" x14ac:dyDescent="0.2">
      <c r="A4312">
        <v>4308</v>
      </c>
      <c r="B4312" s="14">
        <f>'EstRev 5-10'!E173</f>
        <v>0</v>
      </c>
      <c r="C4312" s="5">
        <f t="shared" si="66"/>
        <v>4308</v>
      </c>
      <c r="D4312" s="6"/>
    </row>
    <row r="4313" spans="1:4" x14ac:dyDescent="0.2">
      <c r="A4313">
        <v>4309</v>
      </c>
      <c r="B4313" s="14">
        <f>'EstRev 5-10'!I173</f>
        <v>0</v>
      </c>
      <c r="C4313" s="5">
        <f t="shared" si="66"/>
        <v>4309</v>
      </c>
      <c r="D4313" s="6"/>
    </row>
    <row r="4314" spans="1:4" x14ac:dyDescent="0.2">
      <c r="A4314" s="3">
        <v>4310</v>
      </c>
      <c r="C4314" s="5">
        <f t="shared" si="66"/>
        <v>4310</v>
      </c>
      <c r="D4314" s="6" t="s">
        <v>346</v>
      </c>
    </row>
    <row r="4315" spans="1:4" x14ac:dyDescent="0.2">
      <c r="A4315">
        <v>4311</v>
      </c>
      <c r="B4315" s="14">
        <f>'EstRev 5-10'!E174</f>
        <v>0</v>
      </c>
      <c r="C4315" s="5">
        <f t="shared" si="66"/>
        <v>4311</v>
      </c>
      <c r="D4315" s="6"/>
    </row>
    <row r="4316" spans="1:4" x14ac:dyDescent="0.2">
      <c r="A4316">
        <v>4312</v>
      </c>
      <c r="B4316" s="14">
        <f>'EstRev 5-10'!I174</f>
        <v>0</v>
      </c>
      <c r="C4316" s="5">
        <f t="shared" si="66"/>
        <v>4312</v>
      </c>
      <c r="D4316" s="6"/>
    </row>
    <row r="4317" spans="1:4" x14ac:dyDescent="0.2">
      <c r="A4317" s="3">
        <v>4313</v>
      </c>
      <c r="C4317" s="5">
        <f t="shared" si="66"/>
        <v>4313</v>
      </c>
      <c r="D4317" s="6" t="s">
        <v>346</v>
      </c>
    </row>
    <row r="4318" spans="1:4" x14ac:dyDescent="0.2">
      <c r="A4318">
        <v>4314</v>
      </c>
      <c r="B4318" s="14">
        <f>'EstRev 5-10'!C184</f>
        <v>0</v>
      </c>
      <c r="C4318" s="5">
        <f t="shared" si="66"/>
        <v>4314</v>
      </c>
      <c r="D4318" s="6"/>
    </row>
    <row r="4319" spans="1:4" x14ac:dyDescent="0.2">
      <c r="A4319">
        <v>4315</v>
      </c>
      <c r="B4319" s="14">
        <f>'EstRev 5-10'!D184</f>
        <v>0</v>
      </c>
      <c r="C4319" s="5">
        <f t="shared" si="66"/>
        <v>4315</v>
      </c>
      <c r="D4319" s="6"/>
    </row>
    <row r="4320" spans="1:4" x14ac:dyDescent="0.2">
      <c r="A4320">
        <v>4316</v>
      </c>
      <c r="B4320" s="14">
        <f>'EstRev 5-10'!F184</f>
        <v>0</v>
      </c>
      <c r="C4320" s="5">
        <f t="shared" si="66"/>
        <v>4316</v>
      </c>
      <c r="D4320" s="6"/>
    </row>
    <row r="4321" spans="1:4" x14ac:dyDescent="0.2">
      <c r="A4321">
        <v>4317</v>
      </c>
      <c r="B4321" s="14">
        <f>'EstRev 5-10'!G184</f>
        <v>0</v>
      </c>
      <c r="C4321" s="5">
        <f t="shared" si="66"/>
        <v>4317</v>
      </c>
      <c r="D4321" s="6"/>
    </row>
    <row r="4322" spans="1:4" x14ac:dyDescent="0.2">
      <c r="A4322">
        <v>4318</v>
      </c>
      <c r="B4322" s="14">
        <f>'EstRev 5-10'!C185</f>
        <v>0</v>
      </c>
      <c r="C4322" s="5">
        <f t="shared" si="66"/>
        <v>4318</v>
      </c>
      <c r="D4322" s="6"/>
    </row>
    <row r="4323" spans="1:4" x14ac:dyDescent="0.2">
      <c r="A4323">
        <v>4319</v>
      </c>
      <c r="B4323" s="14">
        <f>'EstRev 5-10'!D185</f>
        <v>0</v>
      </c>
      <c r="C4323" s="5">
        <f t="shared" si="66"/>
        <v>4319</v>
      </c>
      <c r="D4323" s="6"/>
    </row>
    <row r="4324" spans="1:4" x14ac:dyDescent="0.2">
      <c r="A4324">
        <v>4320</v>
      </c>
      <c r="B4324" s="14">
        <f>'EstRev 5-10'!F185</f>
        <v>0</v>
      </c>
      <c r="C4324" s="5">
        <f t="shared" si="66"/>
        <v>4320</v>
      </c>
      <c r="D4324" s="6"/>
    </row>
    <row r="4325" spans="1:4" x14ac:dyDescent="0.2">
      <c r="A4325">
        <v>4321</v>
      </c>
      <c r="B4325" s="14">
        <f>'EstRev 5-10'!G185</f>
        <v>0</v>
      </c>
      <c r="C4325" s="5">
        <f t="shared" si="66"/>
        <v>4321</v>
      </c>
      <c r="D4325" s="6"/>
    </row>
    <row r="4326" spans="1:4" x14ac:dyDescent="0.2">
      <c r="A4326" s="3">
        <v>4322</v>
      </c>
      <c r="C4326" s="5">
        <f t="shared" si="66"/>
        <v>4322</v>
      </c>
      <c r="D4326" s="6" t="s">
        <v>346</v>
      </c>
    </row>
    <row r="4327" spans="1:4" x14ac:dyDescent="0.2">
      <c r="A4327" s="3">
        <v>4323</v>
      </c>
      <c r="C4327" s="5">
        <f t="shared" si="66"/>
        <v>4323</v>
      </c>
      <c r="D4327" s="6" t="s">
        <v>346</v>
      </c>
    </row>
    <row r="4328" spans="1:4" x14ac:dyDescent="0.2">
      <c r="A4328" s="3">
        <v>4324</v>
      </c>
      <c r="C4328" s="5">
        <f t="shared" si="66"/>
        <v>4324</v>
      </c>
      <c r="D4328" s="6" t="s">
        <v>346</v>
      </c>
    </row>
    <row r="4329" spans="1:4" x14ac:dyDescent="0.2">
      <c r="A4329" s="3">
        <v>4325</v>
      </c>
      <c r="C4329" s="5">
        <f t="shared" si="66"/>
        <v>4325</v>
      </c>
      <c r="D4329" s="6" t="s">
        <v>346</v>
      </c>
    </row>
    <row r="4330" spans="1:4" x14ac:dyDescent="0.2">
      <c r="A4330" s="3">
        <v>4326</v>
      </c>
      <c r="C4330" s="5">
        <f t="shared" si="66"/>
        <v>4326</v>
      </c>
      <c r="D4330" s="6" t="s">
        <v>346</v>
      </c>
    </row>
    <row r="4331" spans="1:4" x14ac:dyDescent="0.2">
      <c r="A4331" s="3">
        <v>4327</v>
      </c>
      <c r="C4331" s="5">
        <f t="shared" si="66"/>
        <v>4327</v>
      </c>
      <c r="D4331" s="6" t="s">
        <v>346</v>
      </c>
    </row>
    <row r="4332" spans="1:4" x14ac:dyDescent="0.2">
      <c r="A4332" s="3">
        <v>4328</v>
      </c>
      <c r="C4332" s="5">
        <f t="shared" si="66"/>
        <v>4328</v>
      </c>
      <c r="D4332" s="6" t="s">
        <v>346</v>
      </c>
    </row>
    <row r="4333" spans="1:4" x14ac:dyDescent="0.2">
      <c r="A4333" s="3">
        <v>4329</v>
      </c>
      <c r="C4333" s="5">
        <f t="shared" si="66"/>
        <v>4329</v>
      </c>
      <c r="D4333" s="6" t="s">
        <v>346</v>
      </c>
    </row>
    <row r="4334" spans="1:4" x14ac:dyDescent="0.2">
      <c r="A4334">
        <v>4330</v>
      </c>
      <c r="B4334" s="14">
        <f>'EstRev 5-10'!C186</f>
        <v>0</v>
      </c>
      <c r="C4334" s="5">
        <f t="shared" si="66"/>
        <v>4330</v>
      </c>
      <c r="D4334" s="6"/>
    </row>
    <row r="4335" spans="1:4" x14ac:dyDescent="0.2">
      <c r="A4335">
        <v>4331</v>
      </c>
      <c r="B4335" s="14">
        <f>'EstRev 5-10'!D186</f>
        <v>0</v>
      </c>
      <c r="C4335" s="5">
        <f t="shared" si="66"/>
        <v>4331</v>
      </c>
      <c r="D4335" s="6"/>
    </row>
    <row r="4336" spans="1:4" x14ac:dyDescent="0.2">
      <c r="A4336">
        <v>4332</v>
      </c>
      <c r="B4336" s="14">
        <f>'EstRev 5-10'!F186</f>
        <v>0</v>
      </c>
      <c r="C4336" s="5">
        <f t="shared" si="66"/>
        <v>4332</v>
      </c>
      <c r="D4336" s="6"/>
    </row>
    <row r="4337" spans="1:4" x14ac:dyDescent="0.2">
      <c r="A4337">
        <v>4333</v>
      </c>
      <c r="B4337" s="14">
        <f>'EstRev 5-10'!G186</f>
        <v>0</v>
      </c>
      <c r="C4337" s="5">
        <f t="shared" si="66"/>
        <v>4333</v>
      </c>
      <c r="D4337" s="6"/>
    </row>
    <row r="4338" spans="1:4" x14ac:dyDescent="0.2">
      <c r="A4338">
        <v>4334</v>
      </c>
      <c r="B4338" s="14">
        <f>'EstRev 5-10'!C187</f>
        <v>0</v>
      </c>
      <c r="C4338" s="5">
        <f t="shared" si="66"/>
        <v>4334</v>
      </c>
      <c r="D4338" s="6"/>
    </row>
    <row r="4339" spans="1:4" x14ac:dyDescent="0.2">
      <c r="A4339">
        <v>4335</v>
      </c>
      <c r="B4339" s="14">
        <f>'EstRev 5-10'!D187</f>
        <v>0</v>
      </c>
      <c r="C4339" s="5">
        <f t="shared" si="66"/>
        <v>4335</v>
      </c>
      <c r="D4339" s="6"/>
    </row>
    <row r="4340" spans="1:4" x14ac:dyDescent="0.2">
      <c r="A4340">
        <v>4336</v>
      </c>
      <c r="B4340" s="14">
        <f>'EstRev 5-10'!F187</f>
        <v>0</v>
      </c>
      <c r="C4340" s="5">
        <f t="shared" si="66"/>
        <v>4336</v>
      </c>
      <c r="D4340" s="6"/>
    </row>
    <row r="4341" spans="1:4" x14ac:dyDescent="0.2">
      <c r="A4341">
        <v>4337</v>
      </c>
      <c r="B4341" s="14">
        <f>'EstRev 5-10'!G187</f>
        <v>0</v>
      </c>
      <c r="C4341" s="5">
        <f t="shared" si="66"/>
        <v>4337</v>
      </c>
      <c r="D4341" s="6"/>
    </row>
    <row r="4342" spans="1:4" x14ac:dyDescent="0.2">
      <c r="A4342" s="3">
        <v>4338</v>
      </c>
      <c r="C4342" s="5">
        <f t="shared" si="66"/>
        <v>4338</v>
      </c>
      <c r="D4342" s="6" t="s">
        <v>752</v>
      </c>
    </row>
    <row r="4343" spans="1:4" x14ac:dyDescent="0.2">
      <c r="A4343" s="3">
        <v>4339</v>
      </c>
      <c r="C4343" s="5">
        <f t="shared" si="66"/>
        <v>4339</v>
      </c>
      <c r="D4343" s="6" t="s">
        <v>752</v>
      </c>
    </row>
    <row r="4344" spans="1:4" x14ac:dyDescent="0.2">
      <c r="A4344" s="3">
        <v>4340</v>
      </c>
      <c r="C4344" s="5">
        <f t="shared" si="66"/>
        <v>4340</v>
      </c>
      <c r="D4344" s="6" t="s">
        <v>752</v>
      </c>
    </row>
    <row r="4345" spans="1:4" x14ac:dyDescent="0.2">
      <c r="A4345" s="3">
        <v>4341</v>
      </c>
      <c r="C4345" s="5">
        <f t="shared" si="66"/>
        <v>4341</v>
      </c>
      <c r="D4345" s="6" t="s">
        <v>752</v>
      </c>
    </row>
    <row r="4346" spans="1:4" x14ac:dyDescent="0.2">
      <c r="A4346" s="3">
        <v>4342</v>
      </c>
      <c r="C4346" s="5">
        <f t="shared" si="66"/>
        <v>4342</v>
      </c>
      <c r="D4346" s="6" t="s">
        <v>346</v>
      </c>
    </row>
    <row r="4347" spans="1:4" x14ac:dyDescent="0.2">
      <c r="A4347" s="3">
        <v>4343</v>
      </c>
      <c r="C4347" s="5">
        <f t="shared" si="66"/>
        <v>4343</v>
      </c>
      <c r="D4347" s="6" t="s">
        <v>346</v>
      </c>
    </row>
    <row r="4348" spans="1:4" x14ac:dyDescent="0.2">
      <c r="A4348" s="3">
        <v>4344</v>
      </c>
      <c r="C4348" s="5">
        <f t="shared" si="66"/>
        <v>4344</v>
      </c>
      <c r="D4348" s="6" t="s">
        <v>346</v>
      </c>
    </row>
    <row r="4349" spans="1:4" x14ac:dyDescent="0.2">
      <c r="A4349" s="3">
        <v>4345</v>
      </c>
      <c r="C4349" s="5">
        <f t="shared" si="66"/>
        <v>4345</v>
      </c>
      <c r="D4349" s="6" t="s">
        <v>346</v>
      </c>
    </row>
    <row r="4350" spans="1:4" x14ac:dyDescent="0.2">
      <c r="A4350">
        <v>4346</v>
      </c>
      <c r="B4350" s="14">
        <f>'EstRev 5-10'!C206</f>
        <v>0</v>
      </c>
      <c r="C4350" s="5">
        <f t="shared" si="66"/>
        <v>4346</v>
      </c>
      <c r="D4350" s="6"/>
    </row>
    <row r="4351" spans="1:4" x14ac:dyDescent="0.2">
      <c r="A4351">
        <v>4347</v>
      </c>
      <c r="B4351" s="14">
        <f>'EstRev 5-10'!D206</f>
        <v>0</v>
      </c>
      <c r="C4351" s="5">
        <f t="shared" si="66"/>
        <v>4347</v>
      </c>
      <c r="D4351" s="6"/>
    </row>
    <row r="4352" spans="1:4" x14ac:dyDescent="0.2">
      <c r="A4352">
        <v>4348</v>
      </c>
      <c r="B4352" s="14">
        <f>'EstRev 5-10'!F206</f>
        <v>0</v>
      </c>
      <c r="C4352" s="5">
        <f t="shared" si="66"/>
        <v>4348</v>
      </c>
      <c r="D4352" s="6"/>
    </row>
    <row r="4353" spans="1:4" x14ac:dyDescent="0.2">
      <c r="A4353">
        <v>4349</v>
      </c>
      <c r="B4353" s="14">
        <f>'EstRev 5-10'!G206</f>
        <v>0</v>
      </c>
      <c r="C4353" s="5">
        <f t="shared" si="66"/>
        <v>4349</v>
      </c>
      <c r="D4353" s="6"/>
    </row>
    <row r="4354" spans="1:4" x14ac:dyDescent="0.2">
      <c r="A4354">
        <v>4350</v>
      </c>
      <c r="B4354" s="14">
        <f>'EstRev 5-10'!C208</f>
        <v>0</v>
      </c>
      <c r="C4354" s="5">
        <f t="shared" si="66"/>
        <v>4350</v>
      </c>
      <c r="D4354" s="6"/>
    </row>
    <row r="4355" spans="1:4" x14ac:dyDescent="0.2">
      <c r="A4355">
        <v>4351</v>
      </c>
      <c r="B4355" s="14">
        <f>'EstRev 5-10'!D208</f>
        <v>0</v>
      </c>
      <c r="C4355" s="5">
        <f t="shared" si="66"/>
        <v>4351</v>
      </c>
      <c r="D4355" s="6"/>
    </row>
    <row r="4356" spans="1:4" x14ac:dyDescent="0.2">
      <c r="A4356">
        <v>4352</v>
      </c>
      <c r="B4356" s="14">
        <f>'EstRev 5-10'!F208</f>
        <v>0</v>
      </c>
      <c r="C4356" s="5">
        <f t="shared" si="66"/>
        <v>4352</v>
      </c>
      <c r="D4356" s="6"/>
    </row>
    <row r="4357" spans="1:4" x14ac:dyDescent="0.2">
      <c r="A4357">
        <v>4353</v>
      </c>
      <c r="B4357" s="14">
        <f>'EstRev 5-10'!G208</f>
        <v>0</v>
      </c>
      <c r="C4357" s="5">
        <f t="shared" si="66"/>
        <v>4353</v>
      </c>
      <c r="D4357" s="6"/>
    </row>
    <row r="4358" spans="1:4" x14ac:dyDescent="0.2">
      <c r="A4358">
        <v>4354</v>
      </c>
      <c r="B4358" s="14">
        <f>'EstRev 5-10'!C255</f>
        <v>0</v>
      </c>
      <c r="C4358" s="5">
        <f t="shared" si="66"/>
        <v>4354</v>
      </c>
      <c r="D4358" s="6"/>
    </row>
    <row r="4359" spans="1:4" x14ac:dyDescent="0.2">
      <c r="A4359">
        <v>4355</v>
      </c>
      <c r="B4359" s="14">
        <f>'EstRev 5-10'!F255</f>
        <v>0</v>
      </c>
      <c r="C4359" s="5">
        <f t="shared" ref="C4359:C4422" si="67">A4359-B4359</f>
        <v>4355</v>
      </c>
      <c r="D4359" s="6"/>
    </row>
    <row r="4360" spans="1:4" x14ac:dyDescent="0.2">
      <c r="A4360">
        <v>4356</v>
      </c>
      <c r="B4360" s="14">
        <f>'EstRev 5-10'!G255</f>
        <v>0</v>
      </c>
      <c r="C4360" s="5">
        <f t="shared" si="67"/>
        <v>4356</v>
      </c>
      <c r="D4360" s="6"/>
    </row>
    <row r="4361" spans="1:4" x14ac:dyDescent="0.2">
      <c r="A4361">
        <v>4357</v>
      </c>
      <c r="B4361" s="14">
        <f>'EstRev 5-10'!C258</f>
        <v>30000</v>
      </c>
      <c r="C4361" s="5">
        <f t="shared" si="67"/>
        <v>-25643</v>
      </c>
      <c r="D4361" s="6"/>
    </row>
    <row r="4362" spans="1:4" x14ac:dyDescent="0.2">
      <c r="A4362">
        <v>4358</v>
      </c>
      <c r="B4362" s="14">
        <f>'EstRev 5-10'!D258</f>
        <v>0</v>
      </c>
      <c r="C4362" s="5">
        <f t="shared" si="67"/>
        <v>4358</v>
      </c>
      <c r="D4362" s="6"/>
    </row>
    <row r="4363" spans="1:4" x14ac:dyDescent="0.2">
      <c r="A4363">
        <v>4359</v>
      </c>
      <c r="B4363" s="14">
        <f>'EstRev 5-10'!F258</f>
        <v>0</v>
      </c>
      <c r="C4363" s="5">
        <f t="shared" si="67"/>
        <v>4359</v>
      </c>
      <c r="D4363" s="6"/>
    </row>
    <row r="4364" spans="1:4" x14ac:dyDescent="0.2">
      <c r="A4364">
        <v>4360</v>
      </c>
      <c r="B4364" s="14">
        <f>'EstRev 5-10'!G258</f>
        <v>0</v>
      </c>
      <c r="C4364" s="5">
        <f t="shared" si="67"/>
        <v>4360</v>
      </c>
      <c r="D4364" s="6"/>
    </row>
    <row r="4365" spans="1:4" x14ac:dyDescent="0.2">
      <c r="A4365" s="3">
        <v>4361</v>
      </c>
      <c r="C4365" s="5">
        <f t="shared" si="67"/>
        <v>4361</v>
      </c>
      <c r="D4365" s="6" t="s">
        <v>346</v>
      </c>
    </row>
    <row r="4366" spans="1:4" x14ac:dyDescent="0.2">
      <c r="A4366" s="3">
        <v>4362</v>
      </c>
      <c r="C4366" s="5">
        <f t="shared" si="67"/>
        <v>4362</v>
      </c>
      <c r="D4366" s="6" t="s">
        <v>346</v>
      </c>
    </row>
    <row r="4367" spans="1:4" x14ac:dyDescent="0.2">
      <c r="A4367" s="3">
        <v>4363</v>
      </c>
      <c r="C4367" s="5">
        <f t="shared" si="67"/>
        <v>4363</v>
      </c>
      <c r="D4367" s="6" t="s">
        <v>346</v>
      </c>
    </row>
    <row r="4368" spans="1:4" x14ac:dyDescent="0.2">
      <c r="A4368" s="3">
        <v>4364</v>
      </c>
      <c r="C4368" s="5">
        <f t="shared" si="67"/>
        <v>4364</v>
      </c>
      <c r="D4368" s="6" t="s">
        <v>346</v>
      </c>
    </row>
    <row r="4369" spans="1:4" x14ac:dyDescent="0.2">
      <c r="A4369" s="3">
        <v>4365</v>
      </c>
      <c r="C4369" s="5">
        <f t="shared" si="67"/>
        <v>4365</v>
      </c>
      <c r="D4369" s="6" t="s">
        <v>346</v>
      </c>
    </row>
    <row r="4370" spans="1:4" x14ac:dyDescent="0.2">
      <c r="A4370" s="3">
        <v>4366</v>
      </c>
      <c r="C4370" s="5">
        <f t="shared" si="67"/>
        <v>4366</v>
      </c>
      <c r="D4370" s="6" t="s">
        <v>346</v>
      </c>
    </row>
    <row r="4371" spans="1:4" x14ac:dyDescent="0.2">
      <c r="A4371" s="3">
        <v>4367</v>
      </c>
      <c r="C4371" s="5">
        <f t="shared" si="67"/>
        <v>4367</v>
      </c>
      <c r="D4371" s="6" t="s">
        <v>346</v>
      </c>
    </row>
    <row r="4372" spans="1:4" x14ac:dyDescent="0.2">
      <c r="A4372" s="3">
        <v>4368</v>
      </c>
      <c r="C4372" s="5">
        <f t="shared" si="67"/>
        <v>4368</v>
      </c>
      <c r="D4372" s="6" t="s">
        <v>346</v>
      </c>
    </row>
    <row r="4373" spans="1:4" x14ac:dyDescent="0.2">
      <c r="A4373" s="3">
        <v>4369</v>
      </c>
      <c r="C4373" s="5">
        <f t="shared" si="67"/>
        <v>4369</v>
      </c>
      <c r="D4373" s="6" t="s">
        <v>346</v>
      </c>
    </row>
    <row r="4374" spans="1:4" x14ac:dyDescent="0.2">
      <c r="A4374" s="3">
        <v>4370</v>
      </c>
      <c r="C4374" s="5">
        <f t="shared" si="67"/>
        <v>4370</v>
      </c>
      <c r="D4374" s="6" t="s">
        <v>346</v>
      </c>
    </row>
    <row r="4375" spans="1:4" x14ac:dyDescent="0.2">
      <c r="A4375" s="3">
        <v>4371</v>
      </c>
      <c r="C4375" s="5">
        <f t="shared" si="67"/>
        <v>4371</v>
      </c>
      <c r="D4375" s="6" t="s">
        <v>346</v>
      </c>
    </row>
    <row r="4376" spans="1:4" x14ac:dyDescent="0.2">
      <c r="A4376" s="3">
        <v>4372</v>
      </c>
      <c r="C4376" s="5">
        <f t="shared" si="67"/>
        <v>4372</v>
      </c>
      <c r="D4376" s="6" t="s">
        <v>346</v>
      </c>
    </row>
    <row r="4377" spans="1:4" x14ac:dyDescent="0.2">
      <c r="A4377">
        <v>4373</v>
      </c>
      <c r="B4377" s="14">
        <f>'EstRev 5-10'!E266</f>
        <v>0</v>
      </c>
      <c r="C4377" s="5">
        <f t="shared" si="67"/>
        <v>4373</v>
      </c>
      <c r="D4377" s="6"/>
    </row>
    <row r="4378" spans="1:4" x14ac:dyDescent="0.2">
      <c r="A4378">
        <v>4374</v>
      </c>
      <c r="B4378" s="14">
        <f>'EstRev 5-10'!I266</f>
        <v>0</v>
      </c>
      <c r="C4378" s="5">
        <f t="shared" si="67"/>
        <v>4374</v>
      </c>
      <c r="D4378" s="6"/>
    </row>
    <row r="4379" spans="1:4" x14ac:dyDescent="0.2">
      <c r="A4379" s="3">
        <v>4375</v>
      </c>
      <c r="C4379" s="5">
        <f t="shared" si="67"/>
        <v>4375</v>
      </c>
      <c r="D4379" s="6" t="s">
        <v>346</v>
      </c>
    </row>
    <row r="4380" spans="1:4" x14ac:dyDescent="0.2">
      <c r="A4380" s="3">
        <v>4376</v>
      </c>
      <c r="C4380" s="5">
        <f t="shared" si="67"/>
        <v>4376</v>
      </c>
      <c r="D4380" s="6"/>
    </row>
    <row r="4381" spans="1:4" x14ac:dyDescent="0.2">
      <c r="A4381" s="3">
        <v>4377</v>
      </c>
      <c r="C4381" s="5">
        <f t="shared" si="67"/>
        <v>4377</v>
      </c>
      <c r="D4381" s="6" t="s">
        <v>346</v>
      </c>
    </row>
    <row r="4382" spans="1:4" x14ac:dyDescent="0.2">
      <c r="A4382" s="3">
        <v>4378</v>
      </c>
      <c r="C4382" s="5">
        <f t="shared" si="67"/>
        <v>4378</v>
      </c>
      <c r="D4382" s="6" t="s">
        <v>346</v>
      </c>
    </row>
    <row r="4383" spans="1:4" x14ac:dyDescent="0.2">
      <c r="A4383" s="3">
        <v>4379</v>
      </c>
      <c r="C4383" s="5">
        <f t="shared" si="67"/>
        <v>4379</v>
      </c>
      <c r="D4383" s="6" t="s">
        <v>346</v>
      </c>
    </row>
    <row r="4384" spans="1:4" x14ac:dyDescent="0.2">
      <c r="A4384">
        <v>4380</v>
      </c>
      <c r="B4384" s="14">
        <f>'EstRev 5-10'!H265</f>
        <v>0</v>
      </c>
      <c r="C4384" s="5">
        <f t="shared" si="67"/>
        <v>4380</v>
      </c>
      <c r="D4384" s="6"/>
    </row>
    <row r="4385" spans="1:4" x14ac:dyDescent="0.2">
      <c r="A4385">
        <v>4381</v>
      </c>
      <c r="B4385" s="14">
        <f>'EstRev 5-10'!K265</f>
        <v>0</v>
      </c>
      <c r="C4385" s="5">
        <f t="shared" si="67"/>
        <v>4381</v>
      </c>
      <c r="D4385" s="6"/>
    </row>
    <row r="4386" spans="1:4" x14ac:dyDescent="0.2">
      <c r="A4386">
        <v>4382</v>
      </c>
      <c r="B4386" s="14">
        <f>'BudgetSum 2-3'!E8</f>
        <v>0</v>
      </c>
      <c r="C4386" s="5">
        <f t="shared" si="67"/>
        <v>4382</v>
      </c>
      <c r="D4386" s="6"/>
    </row>
    <row r="4387" spans="1:4" x14ac:dyDescent="0.2">
      <c r="A4387">
        <v>4383</v>
      </c>
      <c r="B4387" s="14">
        <f>'BudgetSum 2-3'!I8</f>
        <v>0</v>
      </c>
      <c r="C4387" s="5">
        <f t="shared" si="67"/>
        <v>4383</v>
      </c>
      <c r="D4387" s="6"/>
    </row>
    <row r="4388" spans="1:4" x14ac:dyDescent="0.2">
      <c r="A4388" s="3">
        <v>4384</v>
      </c>
      <c r="C4388" s="5">
        <f t="shared" si="67"/>
        <v>4384</v>
      </c>
      <c r="D4388" s="6" t="s">
        <v>346</v>
      </c>
    </row>
    <row r="4389" spans="1:4" x14ac:dyDescent="0.2">
      <c r="A4389">
        <v>4385</v>
      </c>
      <c r="B4389" s="14">
        <f>'EstRev 5-10'!D263</f>
        <v>0</v>
      </c>
      <c r="C4389" s="5">
        <f t="shared" si="67"/>
        <v>4385</v>
      </c>
      <c r="D4389" s="6"/>
    </row>
    <row r="4390" spans="1:4" x14ac:dyDescent="0.2">
      <c r="A4390">
        <v>4386</v>
      </c>
      <c r="B4390" s="14">
        <f>'EstRev 5-10'!F263</f>
        <v>0</v>
      </c>
      <c r="C4390" s="5">
        <f t="shared" si="67"/>
        <v>4386</v>
      </c>
      <c r="D4390" s="6"/>
    </row>
    <row r="4391" spans="1:4" x14ac:dyDescent="0.2">
      <c r="A4391">
        <v>4387</v>
      </c>
      <c r="B4391" s="14">
        <f>'EstRev 5-10'!G263</f>
        <v>0</v>
      </c>
      <c r="C4391" s="5">
        <f t="shared" si="67"/>
        <v>4387</v>
      </c>
      <c r="D4391" s="6"/>
    </row>
    <row r="4392" spans="1:4" x14ac:dyDescent="0.2">
      <c r="A4392" s="3">
        <v>4388</v>
      </c>
      <c r="C4392" s="5">
        <f t="shared" si="67"/>
        <v>4388</v>
      </c>
      <c r="D4392" s="7"/>
    </row>
    <row r="4393" spans="1:4" x14ac:dyDescent="0.2">
      <c r="A4393" s="3">
        <v>4389</v>
      </c>
      <c r="C4393" s="5">
        <f t="shared" si="67"/>
        <v>4389</v>
      </c>
      <c r="D4393" s="7"/>
    </row>
    <row r="4394" spans="1:4" x14ac:dyDescent="0.2">
      <c r="A4394" s="3">
        <v>4390</v>
      </c>
      <c r="C4394" s="5">
        <f t="shared" si="67"/>
        <v>4390</v>
      </c>
      <c r="D4394" s="7"/>
    </row>
    <row r="4395" spans="1:4" x14ac:dyDescent="0.2">
      <c r="A4395" s="3">
        <v>4391</v>
      </c>
      <c r="C4395" s="5">
        <f t="shared" si="67"/>
        <v>4391</v>
      </c>
      <c r="D4395" s="7"/>
    </row>
    <row r="4396" spans="1:4" x14ac:dyDescent="0.2">
      <c r="A4396" s="3">
        <v>4392</v>
      </c>
      <c r="C4396" s="5">
        <f t="shared" si="67"/>
        <v>4392</v>
      </c>
      <c r="D4396" s="7"/>
    </row>
    <row r="4397" spans="1:4" x14ac:dyDescent="0.2">
      <c r="A4397" s="3">
        <v>4393</v>
      </c>
      <c r="C4397" s="5">
        <f t="shared" si="67"/>
        <v>4393</v>
      </c>
      <c r="D4397" s="7"/>
    </row>
    <row r="4398" spans="1:4" x14ac:dyDescent="0.2">
      <c r="A4398" s="3">
        <v>4394</v>
      </c>
      <c r="C4398" s="5">
        <f t="shared" si="67"/>
        <v>4394</v>
      </c>
      <c r="D4398" s="7"/>
    </row>
    <row r="4399" spans="1:4" x14ac:dyDescent="0.2">
      <c r="A4399" s="3">
        <v>4395</v>
      </c>
      <c r="C4399" s="5">
        <f t="shared" si="67"/>
        <v>4395</v>
      </c>
      <c r="D4399" s="7"/>
    </row>
    <row r="4400" spans="1:4" x14ac:dyDescent="0.2">
      <c r="A4400" s="3">
        <v>4396</v>
      </c>
      <c r="C4400" s="5">
        <f t="shared" si="67"/>
        <v>4396</v>
      </c>
      <c r="D4400" s="7"/>
    </row>
    <row r="4401" spans="1:4" x14ac:dyDescent="0.2">
      <c r="A4401" s="3">
        <v>4397</v>
      </c>
      <c r="C4401" s="5">
        <f t="shared" si="67"/>
        <v>4397</v>
      </c>
      <c r="D4401" s="7"/>
    </row>
    <row r="4402" spans="1:4" x14ac:dyDescent="0.2">
      <c r="A4402" s="3">
        <v>4398</v>
      </c>
      <c r="C4402" s="5">
        <f t="shared" si="67"/>
        <v>4398</v>
      </c>
      <c r="D4402" s="7"/>
    </row>
    <row r="4403" spans="1:4" x14ac:dyDescent="0.2">
      <c r="A4403" s="3">
        <v>4399</v>
      </c>
      <c r="C4403" s="5">
        <f t="shared" si="67"/>
        <v>4399</v>
      </c>
      <c r="D4403" s="7"/>
    </row>
    <row r="4404" spans="1:4" x14ac:dyDescent="0.2">
      <c r="A4404" s="3">
        <v>4400</v>
      </c>
      <c r="C4404" s="5">
        <f t="shared" si="67"/>
        <v>4400</v>
      </c>
      <c r="D4404" s="7"/>
    </row>
    <row r="4405" spans="1:4" x14ac:dyDescent="0.2">
      <c r="A4405" s="3">
        <v>4401</v>
      </c>
      <c r="C4405" s="5">
        <f t="shared" si="67"/>
        <v>4401</v>
      </c>
      <c r="D4405" s="7"/>
    </row>
    <row r="4406" spans="1:4" x14ac:dyDescent="0.2">
      <c r="A4406" s="3">
        <v>4402</v>
      </c>
      <c r="C4406" s="5">
        <f t="shared" si="67"/>
        <v>4402</v>
      </c>
      <c r="D4406" s="7"/>
    </row>
    <row r="4407" spans="1:4" x14ac:dyDescent="0.2">
      <c r="A4407" s="3">
        <v>4403</v>
      </c>
      <c r="C4407" s="5">
        <f t="shared" si="67"/>
        <v>4403</v>
      </c>
      <c r="D4407" s="7"/>
    </row>
    <row r="4408" spans="1:4" x14ac:dyDescent="0.2">
      <c r="A4408" s="3">
        <v>4404</v>
      </c>
      <c r="C4408" s="5">
        <f t="shared" si="67"/>
        <v>4404</v>
      </c>
      <c r="D4408" s="7"/>
    </row>
    <row r="4409" spans="1:4" x14ac:dyDescent="0.2">
      <c r="A4409" s="3">
        <v>4405</v>
      </c>
      <c r="C4409" s="5">
        <f t="shared" si="67"/>
        <v>4405</v>
      </c>
      <c r="D4409" s="7"/>
    </row>
    <row r="4410" spans="1:4" x14ac:dyDescent="0.2">
      <c r="A4410" s="3">
        <v>4406</v>
      </c>
      <c r="C4410" s="5">
        <f t="shared" si="67"/>
        <v>4406</v>
      </c>
      <c r="D4410" s="7"/>
    </row>
    <row r="4411" spans="1:4" x14ac:dyDescent="0.2">
      <c r="A4411" s="3">
        <v>4407</v>
      </c>
      <c r="C4411" s="5">
        <f t="shared" si="67"/>
        <v>4407</v>
      </c>
      <c r="D4411" s="7"/>
    </row>
    <row r="4412" spans="1:4" x14ac:dyDescent="0.2">
      <c r="A4412" s="3">
        <v>4408</v>
      </c>
      <c r="C4412" s="5">
        <f t="shared" si="67"/>
        <v>4408</v>
      </c>
      <c r="D4412" s="7"/>
    </row>
    <row r="4413" spans="1:4" x14ac:dyDescent="0.2">
      <c r="A4413" s="3">
        <v>4409</v>
      </c>
      <c r="C4413" s="5">
        <f t="shared" si="67"/>
        <v>4409</v>
      </c>
      <c r="D4413" s="7"/>
    </row>
    <row r="4414" spans="1:4" x14ac:dyDescent="0.2">
      <c r="A4414" s="3">
        <v>4410</v>
      </c>
      <c r="C4414" s="5">
        <f t="shared" si="67"/>
        <v>4410</v>
      </c>
      <c r="D4414" s="7"/>
    </row>
    <row r="4415" spans="1:4" x14ac:dyDescent="0.2">
      <c r="A4415" s="3">
        <v>4411</v>
      </c>
      <c r="C4415" s="5">
        <f t="shared" si="67"/>
        <v>4411</v>
      </c>
      <c r="D4415" s="7"/>
    </row>
    <row r="4416" spans="1:4" x14ac:dyDescent="0.2">
      <c r="A4416" s="3">
        <v>4412</v>
      </c>
      <c r="C4416" s="5">
        <f t="shared" si="67"/>
        <v>4412</v>
      </c>
      <c r="D4416" s="7"/>
    </row>
    <row r="4417" spans="1:4" x14ac:dyDescent="0.2">
      <c r="A4417" s="3">
        <v>4413</v>
      </c>
      <c r="C4417" s="5">
        <f t="shared" si="67"/>
        <v>4413</v>
      </c>
      <c r="D4417" s="7"/>
    </row>
    <row r="4418" spans="1:4" x14ac:dyDescent="0.2">
      <c r="A4418" s="3">
        <v>4414</v>
      </c>
      <c r="C4418" s="5">
        <f t="shared" si="67"/>
        <v>4414</v>
      </c>
      <c r="D4418" s="7"/>
    </row>
    <row r="4419" spans="1:4" x14ac:dyDescent="0.2">
      <c r="A4419" s="3">
        <v>4415</v>
      </c>
      <c r="C4419" s="5">
        <f t="shared" si="67"/>
        <v>4415</v>
      </c>
      <c r="D4419" s="7"/>
    </row>
    <row r="4420" spans="1:4" x14ac:dyDescent="0.2">
      <c r="A4420" s="3">
        <v>4416</v>
      </c>
      <c r="C4420" s="5">
        <f t="shared" si="67"/>
        <v>4416</v>
      </c>
      <c r="D4420" s="7"/>
    </row>
    <row r="4421" spans="1:4" x14ac:dyDescent="0.2">
      <c r="A4421" s="3">
        <v>4417</v>
      </c>
      <c r="C4421" s="5">
        <f t="shared" si="67"/>
        <v>4417</v>
      </c>
      <c r="D4421" s="7"/>
    </row>
    <row r="4422" spans="1:4" x14ac:dyDescent="0.2">
      <c r="A4422" s="3">
        <v>4418</v>
      </c>
      <c r="C4422" s="5">
        <f t="shared" si="67"/>
        <v>4418</v>
      </c>
      <c r="D4422" s="7"/>
    </row>
    <row r="4423" spans="1:4" x14ac:dyDescent="0.2">
      <c r="A4423" s="3">
        <v>4419</v>
      </c>
      <c r="C4423" s="5">
        <f t="shared" ref="C4423:C4486" si="68">A4423-B4423</f>
        <v>4419</v>
      </c>
      <c r="D4423" s="7"/>
    </row>
    <row r="4424" spans="1:4" x14ac:dyDescent="0.2">
      <c r="A4424" s="3">
        <v>4420</v>
      </c>
      <c r="C4424" s="5">
        <f t="shared" si="68"/>
        <v>4420</v>
      </c>
      <c r="D4424" s="7"/>
    </row>
    <row r="4425" spans="1:4" x14ac:dyDescent="0.2">
      <c r="A4425" s="3">
        <v>4421</v>
      </c>
      <c r="C4425" s="5">
        <f t="shared" si="68"/>
        <v>4421</v>
      </c>
      <c r="D4425" s="7"/>
    </row>
    <row r="4426" spans="1:4" x14ac:dyDescent="0.2">
      <c r="A4426" s="3">
        <v>4422</v>
      </c>
      <c r="C4426" s="5">
        <f t="shared" si="68"/>
        <v>4422</v>
      </c>
      <c r="D4426" s="7"/>
    </row>
    <row r="4427" spans="1:4" x14ac:dyDescent="0.2">
      <c r="A4427" s="3">
        <v>4423</v>
      </c>
      <c r="C4427" s="5">
        <f t="shared" si="68"/>
        <v>4423</v>
      </c>
      <c r="D4427" s="7"/>
    </row>
    <row r="4428" spans="1:4" x14ac:dyDescent="0.2">
      <c r="A4428" s="3">
        <v>4424</v>
      </c>
      <c r="C4428" s="5">
        <f t="shared" si="68"/>
        <v>4424</v>
      </c>
      <c r="D4428" s="7"/>
    </row>
    <row r="4429" spans="1:4" x14ac:dyDescent="0.2">
      <c r="A4429" s="3">
        <v>4425</v>
      </c>
      <c r="C4429" s="5">
        <f t="shared" si="68"/>
        <v>4425</v>
      </c>
      <c r="D4429" s="7"/>
    </row>
    <row r="4430" spans="1:4" x14ac:dyDescent="0.2">
      <c r="A4430" s="3">
        <v>4426</v>
      </c>
      <c r="C4430" s="5">
        <f t="shared" si="68"/>
        <v>4426</v>
      </c>
      <c r="D4430" s="7"/>
    </row>
    <row r="4431" spans="1:4" x14ac:dyDescent="0.2">
      <c r="A4431" s="3">
        <v>4427</v>
      </c>
      <c r="C4431" s="5">
        <f t="shared" si="68"/>
        <v>4427</v>
      </c>
      <c r="D4431" s="7"/>
    </row>
    <row r="4432" spans="1:4" x14ac:dyDescent="0.2">
      <c r="A4432" s="3">
        <v>4428</v>
      </c>
      <c r="C4432" s="5">
        <f t="shared" si="68"/>
        <v>4428</v>
      </c>
      <c r="D4432" s="7"/>
    </row>
    <row r="4433" spans="1:4" x14ac:dyDescent="0.2">
      <c r="A4433" s="3">
        <v>4429</v>
      </c>
      <c r="C4433" s="5">
        <f t="shared" si="68"/>
        <v>4429</v>
      </c>
      <c r="D4433" s="7"/>
    </row>
    <row r="4434" spans="1:4" x14ac:dyDescent="0.2">
      <c r="A4434" s="3">
        <v>4430</v>
      </c>
      <c r="C4434" s="5">
        <f t="shared" si="68"/>
        <v>4430</v>
      </c>
      <c r="D4434" s="7"/>
    </row>
    <row r="4435" spans="1:4" x14ac:dyDescent="0.2">
      <c r="A4435" s="3">
        <v>4431</v>
      </c>
      <c r="C4435" s="5">
        <f t="shared" si="68"/>
        <v>4431</v>
      </c>
      <c r="D4435" s="7"/>
    </row>
    <row r="4436" spans="1:4" x14ac:dyDescent="0.2">
      <c r="A4436" s="3">
        <v>4432</v>
      </c>
      <c r="C4436" s="5">
        <f t="shared" si="68"/>
        <v>4432</v>
      </c>
      <c r="D4436" s="7"/>
    </row>
    <row r="4437" spans="1:4" x14ac:dyDescent="0.2">
      <c r="A4437" s="3">
        <v>4433</v>
      </c>
      <c r="C4437" s="5">
        <f t="shared" si="68"/>
        <v>4433</v>
      </c>
      <c r="D4437" s="7"/>
    </row>
    <row r="4438" spans="1:4" x14ac:dyDescent="0.2">
      <c r="A4438" s="3">
        <v>4434</v>
      </c>
      <c r="C4438" s="5">
        <f t="shared" si="68"/>
        <v>4434</v>
      </c>
      <c r="D4438" s="7"/>
    </row>
    <row r="4439" spans="1:4" x14ac:dyDescent="0.2">
      <c r="A4439" s="3">
        <v>4435</v>
      </c>
      <c r="C4439" s="5">
        <f t="shared" si="68"/>
        <v>4435</v>
      </c>
      <c r="D4439" s="7"/>
    </row>
    <row r="4440" spans="1:4" x14ac:dyDescent="0.2">
      <c r="A4440" s="3">
        <v>4436</v>
      </c>
      <c r="C4440" s="5">
        <f t="shared" si="68"/>
        <v>4436</v>
      </c>
      <c r="D4440" s="7"/>
    </row>
    <row r="4441" spans="1:4" x14ac:dyDescent="0.2">
      <c r="A4441" s="3">
        <v>4437</v>
      </c>
      <c r="C4441" s="5">
        <f t="shared" si="68"/>
        <v>4437</v>
      </c>
      <c r="D4441" s="7"/>
    </row>
    <row r="4442" spans="1:4" x14ac:dyDescent="0.2">
      <c r="A4442" s="3">
        <v>4438</v>
      </c>
      <c r="C4442" s="5">
        <f t="shared" si="68"/>
        <v>4438</v>
      </c>
      <c r="D4442" s="7"/>
    </row>
    <row r="4443" spans="1:4" x14ac:dyDescent="0.2">
      <c r="A4443" s="3">
        <v>4439</v>
      </c>
      <c r="C4443" s="5">
        <f t="shared" si="68"/>
        <v>4439</v>
      </c>
      <c r="D4443" s="7"/>
    </row>
    <row r="4444" spans="1:4" x14ac:dyDescent="0.2">
      <c r="A4444" s="3">
        <v>4440</v>
      </c>
      <c r="C4444" s="5">
        <f t="shared" si="68"/>
        <v>4440</v>
      </c>
      <c r="D4444" s="7"/>
    </row>
    <row r="4445" spans="1:4" x14ac:dyDescent="0.2">
      <c r="A4445" s="3">
        <v>4441</v>
      </c>
      <c r="C4445" s="5">
        <f t="shared" si="68"/>
        <v>4441</v>
      </c>
      <c r="D4445" s="7"/>
    </row>
    <row r="4446" spans="1:4" x14ac:dyDescent="0.2">
      <c r="A4446" s="3">
        <v>4442</v>
      </c>
      <c r="C4446" s="5">
        <f t="shared" si="68"/>
        <v>4442</v>
      </c>
      <c r="D4446" s="7"/>
    </row>
    <row r="4447" spans="1:4" x14ac:dyDescent="0.2">
      <c r="A4447" s="3">
        <v>4443</v>
      </c>
      <c r="C4447" s="5">
        <f t="shared" si="68"/>
        <v>4443</v>
      </c>
      <c r="D4447" s="7"/>
    </row>
    <row r="4448" spans="1:4" x14ac:dyDescent="0.2">
      <c r="A4448" s="3">
        <v>4444</v>
      </c>
      <c r="C4448" s="5">
        <f t="shared" si="68"/>
        <v>4444</v>
      </c>
      <c r="D4448" s="7"/>
    </row>
    <row r="4449" spans="1:4" x14ac:dyDescent="0.2">
      <c r="A4449" s="3">
        <v>4445</v>
      </c>
      <c r="C4449" s="5">
        <f t="shared" si="68"/>
        <v>4445</v>
      </c>
      <c r="D4449" s="7"/>
    </row>
    <row r="4450" spans="1:4" x14ac:dyDescent="0.2">
      <c r="A4450" s="3">
        <v>4446</v>
      </c>
      <c r="C4450" s="5">
        <f t="shared" si="68"/>
        <v>4446</v>
      </c>
      <c r="D4450" s="7"/>
    </row>
    <row r="4451" spans="1:4" x14ac:dyDescent="0.2">
      <c r="A4451" s="3">
        <v>4447</v>
      </c>
      <c r="C4451" s="5">
        <f t="shared" si="68"/>
        <v>4447</v>
      </c>
      <c r="D4451" s="7"/>
    </row>
    <row r="4452" spans="1:4" x14ac:dyDescent="0.2">
      <c r="A4452" s="3">
        <v>4448</v>
      </c>
      <c r="C4452" s="5">
        <f t="shared" si="68"/>
        <v>4448</v>
      </c>
      <c r="D4452" s="7"/>
    </row>
    <row r="4453" spans="1:4" x14ac:dyDescent="0.2">
      <c r="A4453" s="3">
        <v>4449</v>
      </c>
      <c r="C4453" s="5">
        <f t="shared" si="68"/>
        <v>4449</v>
      </c>
      <c r="D4453" s="7"/>
    </row>
    <row r="4454" spans="1:4" x14ac:dyDescent="0.2">
      <c r="A4454" s="3">
        <v>4450</v>
      </c>
      <c r="C4454" s="5">
        <f t="shared" si="68"/>
        <v>4450</v>
      </c>
      <c r="D4454" s="7"/>
    </row>
    <row r="4455" spans="1:4" x14ac:dyDescent="0.2">
      <c r="A4455" s="3">
        <v>4451</v>
      </c>
      <c r="C4455" s="5">
        <f t="shared" si="68"/>
        <v>4451</v>
      </c>
      <c r="D4455" s="7"/>
    </row>
    <row r="4456" spans="1:4" x14ac:dyDescent="0.2">
      <c r="A4456" s="3">
        <v>4452</v>
      </c>
      <c r="C4456" s="5">
        <f t="shared" si="68"/>
        <v>4452</v>
      </c>
      <c r="D4456" s="7"/>
    </row>
    <row r="4457" spans="1:4" x14ac:dyDescent="0.2">
      <c r="A4457" s="3">
        <v>4453</v>
      </c>
      <c r="C4457" s="5">
        <f t="shared" si="68"/>
        <v>4453</v>
      </c>
      <c r="D4457" s="7"/>
    </row>
    <row r="4458" spans="1:4" x14ac:dyDescent="0.2">
      <c r="A4458" s="3">
        <v>4454</v>
      </c>
      <c r="C4458" s="5">
        <f t="shared" si="68"/>
        <v>4454</v>
      </c>
      <c r="D4458" s="7"/>
    </row>
    <row r="4459" spans="1:4" x14ac:dyDescent="0.2">
      <c r="A4459" s="3">
        <v>4455</v>
      </c>
      <c r="C4459" s="5">
        <f t="shared" si="68"/>
        <v>4455</v>
      </c>
      <c r="D4459" s="7"/>
    </row>
    <row r="4460" spans="1:4" x14ac:dyDescent="0.2">
      <c r="A4460" s="3">
        <v>4456</v>
      </c>
      <c r="C4460" s="5">
        <f t="shared" si="68"/>
        <v>4456</v>
      </c>
      <c r="D4460" s="7"/>
    </row>
    <row r="4461" spans="1:4" x14ac:dyDescent="0.2">
      <c r="A4461" s="3">
        <v>4457</v>
      </c>
      <c r="C4461" s="5">
        <f t="shared" si="68"/>
        <v>4457</v>
      </c>
      <c r="D4461" s="7"/>
    </row>
    <row r="4462" spans="1:4" x14ac:dyDescent="0.2">
      <c r="A4462" s="3">
        <v>4458</v>
      </c>
      <c r="C4462" s="5">
        <f t="shared" si="68"/>
        <v>4458</v>
      </c>
      <c r="D4462" s="7"/>
    </row>
    <row r="4463" spans="1:4" x14ac:dyDescent="0.2">
      <c r="A4463" s="3">
        <v>4459</v>
      </c>
      <c r="C4463" s="5">
        <f t="shared" si="68"/>
        <v>4459</v>
      </c>
      <c r="D4463" s="7"/>
    </row>
    <row r="4464" spans="1:4" x14ac:dyDescent="0.2">
      <c r="A4464" s="3">
        <v>4460</v>
      </c>
      <c r="C4464" s="5">
        <f t="shared" si="68"/>
        <v>4460</v>
      </c>
      <c r="D4464" s="7"/>
    </row>
    <row r="4465" spans="1:4" x14ac:dyDescent="0.2">
      <c r="A4465" s="3">
        <v>4461</v>
      </c>
      <c r="C4465" s="5">
        <f t="shared" si="68"/>
        <v>4461</v>
      </c>
      <c r="D4465" s="7"/>
    </row>
    <row r="4466" spans="1:4" x14ac:dyDescent="0.2">
      <c r="A4466" s="3">
        <v>4462</v>
      </c>
      <c r="C4466" s="5">
        <f t="shared" si="68"/>
        <v>4462</v>
      </c>
      <c r="D4466" s="7"/>
    </row>
    <row r="4467" spans="1:4" x14ac:dyDescent="0.2">
      <c r="A4467" s="3">
        <v>4463</v>
      </c>
      <c r="C4467" s="5">
        <f t="shared" si="68"/>
        <v>4463</v>
      </c>
      <c r="D4467" s="7"/>
    </row>
    <row r="4468" spans="1:4" x14ac:dyDescent="0.2">
      <c r="A4468" s="3">
        <v>4464</v>
      </c>
      <c r="C4468" s="5">
        <f t="shared" si="68"/>
        <v>4464</v>
      </c>
      <c r="D4468" s="7"/>
    </row>
    <row r="4469" spans="1:4" x14ac:dyDescent="0.2">
      <c r="A4469" s="3">
        <v>4465</v>
      </c>
      <c r="C4469" s="5">
        <f t="shared" si="68"/>
        <v>4465</v>
      </c>
      <c r="D4469" s="7"/>
    </row>
    <row r="4470" spans="1:4" x14ac:dyDescent="0.2">
      <c r="A4470" s="3">
        <v>4466</v>
      </c>
      <c r="C4470" s="5">
        <f t="shared" si="68"/>
        <v>4466</v>
      </c>
      <c r="D4470" s="7"/>
    </row>
    <row r="4471" spans="1:4" x14ac:dyDescent="0.2">
      <c r="A4471" s="3">
        <v>4467</v>
      </c>
      <c r="C4471" s="5">
        <f t="shared" si="68"/>
        <v>4467</v>
      </c>
      <c r="D4471" s="7"/>
    </row>
    <row r="4472" spans="1:4" x14ac:dyDescent="0.2">
      <c r="A4472" s="3">
        <v>4468</v>
      </c>
      <c r="C4472" s="5">
        <f t="shared" si="68"/>
        <v>4468</v>
      </c>
      <c r="D4472" s="7"/>
    </row>
    <row r="4473" spans="1:4" x14ac:dyDescent="0.2">
      <c r="A4473" s="3">
        <v>4469</v>
      </c>
      <c r="C4473" s="5">
        <f t="shared" si="68"/>
        <v>4469</v>
      </c>
      <c r="D4473" s="7"/>
    </row>
    <row r="4474" spans="1:4" x14ac:dyDescent="0.2">
      <c r="A4474" s="3">
        <v>4470</v>
      </c>
      <c r="C4474" s="5">
        <f t="shared" si="68"/>
        <v>4470</v>
      </c>
      <c r="D4474" s="7"/>
    </row>
    <row r="4475" spans="1:4" x14ac:dyDescent="0.2">
      <c r="A4475" s="3">
        <v>4471</v>
      </c>
      <c r="C4475" s="5">
        <f t="shared" si="68"/>
        <v>4471</v>
      </c>
      <c r="D4475" s="7"/>
    </row>
    <row r="4476" spans="1:4" x14ac:dyDescent="0.2">
      <c r="A4476" s="3">
        <v>4472</v>
      </c>
      <c r="C4476" s="5">
        <f t="shared" si="68"/>
        <v>4472</v>
      </c>
      <c r="D4476" s="7"/>
    </row>
    <row r="4477" spans="1:4" x14ac:dyDescent="0.2">
      <c r="A4477" s="3">
        <v>4473</v>
      </c>
      <c r="C4477" s="5">
        <f t="shared" si="68"/>
        <v>4473</v>
      </c>
      <c r="D4477" s="7"/>
    </row>
    <row r="4478" spans="1:4" x14ac:dyDescent="0.2">
      <c r="A4478" s="3">
        <v>4474</v>
      </c>
      <c r="C4478" s="5">
        <f t="shared" si="68"/>
        <v>4474</v>
      </c>
      <c r="D4478" s="7"/>
    </row>
    <row r="4479" spans="1:4" x14ac:dyDescent="0.2">
      <c r="A4479" s="3">
        <v>4475</v>
      </c>
      <c r="C4479" s="5">
        <f t="shared" si="68"/>
        <v>4475</v>
      </c>
      <c r="D4479" s="7"/>
    </row>
    <row r="4480" spans="1:4" x14ac:dyDescent="0.2">
      <c r="A4480" s="3">
        <v>4476</v>
      </c>
      <c r="C4480" s="5">
        <f t="shared" si="68"/>
        <v>4476</v>
      </c>
      <c r="D4480" s="7"/>
    </row>
    <row r="4481" spans="1:4" x14ac:dyDescent="0.2">
      <c r="A4481" s="3">
        <v>4477</v>
      </c>
      <c r="C4481" s="5">
        <f t="shared" si="68"/>
        <v>4477</v>
      </c>
      <c r="D4481" s="7"/>
    </row>
    <row r="4482" spans="1:4" x14ac:dyDescent="0.2">
      <c r="A4482" s="3">
        <v>4478</v>
      </c>
      <c r="C4482" s="5">
        <f t="shared" si="68"/>
        <v>4478</v>
      </c>
      <c r="D4482" s="7"/>
    </row>
    <row r="4483" spans="1:4" x14ac:dyDescent="0.2">
      <c r="A4483" s="3">
        <v>4479</v>
      </c>
      <c r="C4483" s="5">
        <f t="shared" si="68"/>
        <v>4479</v>
      </c>
      <c r="D4483" s="7"/>
    </row>
    <row r="4484" spans="1:4" x14ac:dyDescent="0.2">
      <c r="A4484" s="3">
        <v>4480</v>
      </c>
      <c r="C4484" s="5">
        <f t="shared" si="68"/>
        <v>4480</v>
      </c>
      <c r="D4484" s="7"/>
    </row>
    <row r="4485" spans="1:4" x14ac:dyDescent="0.2">
      <c r="A4485" s="3">
        <v>4481</v>
      </c>
      <c r="C4485" s="5">
        <f t="shared" si="68"/>
        <v>4481</v>
      </c>
      <c r="D4485" s="7"/>
    </row>
    <row r="4486" spans="1:4" x14ac:dyDescent="0.2">
      <c r="A4486" s="3">
        <v>4482</v>
      </c>
      <c r="C4486" s="5">
        <f t="shared" si="68"/>
        <v>4482</v>
      </c>
      <c r="D4486" s="7"/>
    </row>
    <row r="4487" spans="1:4" x14ac:dyDescent="0.2">
      <c r="A4487" s="3">
        <v>4483</v>
      </c>
      <c r="C4487" s="5">
        <f t="shared" ref="C4487:C4550" si="69">A4487-B4487</f>
        <v>4483</v>
      </c>
      <c r="D4487" s="7"/>
    </row>
    <row r="4488" spans="1:4" x14ac:dyDescent="0.2">
      <c r="A4488" s="3">
        <v>4484</v>
      </c>
      <c r="C4488" s="5">
        <f t="shared" si="69"/>
        <v>4484</v>
      </c>
      <c r="D4488" s="7"/>
    </row>
    <row r="4489" spans="1:4" x14ac:dyDescent="0.2">
      <c r="A4489" s="3">
        <v>4485</v>
      </c>
      <c r="C4489" s="5">
        <f t="shared" si="69"/>
        <v>4485</v>
      </c>
      <c r="D4489" s="7"/>
    </row>
    <row r="4490" spans="1:4" x14ac:dyDescent="0.2">
      <c r="A4490" s="3">
        <v>4486</v>
      </c>
      <c r="C4490" s="5">
        <f t="shared" si="69"/>
        <v>4486</v>
      </c>
      <c r="D4490" s="7"/>
    </row>
    <row r="4491" spans="1:4" x14ac:dyDescent="0.2">
      <c r="A4491" s="3">
        <v>4487</v>
      </c>
      <c r="C4491" s="5">
        <f t="shared" si="69"/>
        <v>4487</v>
      </c>
      <c r="D4491" s="7"/>
    </row>
    <row r="4492" spans="1:4" x14ac:dyDescent="0.2">
      <c r="A4492" s="3">
        <v>4488</v>
      </c>
      <c r="C4492" s="5">
        <f t="shared" si="69"/>
        <v>4488</v>
      </c>
      <c r="D4492" s="7"/>
    </row>
    <row r="4493" spans="1:4" x14ac:dyDescent="0.2">
      <c r="A4493" s="3">
        <v>4489</v>
      </c>
      <c r="C4493" s="5">
        <f t="shared" si="69"/>
        <v>4489</v>
      </c>
      <c r="D4493" s="7"/>
    </row>
    <row r="4494" spans="1:4" x14ac:dyDescent="0.2">
      <c r="A4494" s="3">
        <v>4490</v>
      </c>
      <c r="C4494" s="5">
        <f t="shared" si="69"/>
        <v>4490</v>
      </c>
      <c r="D4494" s="7"/>
    </row>
    <row r="4495" spans="1:4" x14ac:dyDescent="0.2">
      <c r="A4495" s="3">
        <v>4491</v>
      </c>
      <c r="C4495" s="5">
        <f t="shared" si="69"/>
        <v>4491</v>
      </c>
      <c r="D4495" s="7"/>
    </row>
    <row r="4496" spans="1:4" x14ac:dyDescent="0.2">
      <c r="A4496" s="3">
        <v>4492</v>
      </c>
      <c r="C4496" s="5">
        <f t="shared" si="69"/>
        <v>4492</v>
      </c>
      <c r="D4496" s="7"/>
    </row>
    <row r="4497" spans="1:4" x14ac:dyDescent="0.2">
      <c r="A4497" s="3">
        <v>4493</v>
      </c>
      <c r="C4497" s="5">
        <f t="shared" si="69"/>
        <v>4493</v>
      </c>
      <c r="D4497" s="7"/>
    </row>
    <row r="4498" spans="1:4" x14ac:dyDescent="0.2">
      <c r="A4498" s="3">
        <v>4494</v>
      </c>
      <c r="C4498" s="5">
        <f t="shared" si="69"/>
        <v>4494</v>
      </c>
      <c r="D4498" s="7"/>
    </row>
    <row r="4499" spans="1:4" x14ac:dyDescent="0.2">
      <c r="A4499" s="3">
        <v>4495</v>
      </c>
      <c r="C4499" s="5">
        <f t="shared" si="69"/>
        <v>4495</v>
      </c>
      <c r="D4499" s="7"/>
    </row>
    <row r="4500" spans="1:4" x14ac:dyDescent="0.2">
      <c r="A4500" s="3">
        <v>4496</v>
      </c>
      <c r="C4500" s="5">
        <f t="shared" si="69"/>
        <v>4496</v>
      </c>
      <c r="D4500" s="7"/>
    </row>
    <row r="4501" spans="1:4" x14ac:dyDescent="0.2">
      <c r="A4501" s="3">
        <v>4497</v>
      </c>
      <c r="C4501" s="5">
        <f t="shared" si="69"/>
        <v>4497</v>
      </c>
      <c r="D4501" s="7"/>
    </row>
    <row r="4502" spans="1:4" x14ac:dyDescent="0.2">
      <c r="A4502" s="3">
        <v>4498</v>
      </c>
      <c r="C4502" s="5">
        <f t="shared" si="69"/>
        <v>4498</v>
      </c>
      <c r="D4502" s="7"/>
    </row>
    <row r="4503" spans="1:4" x14ac:dyDescent="0.2">
      <c r="A4503" s="3">
        <v>4499</v>
      </c>
      <c r="C4503" s="5">
        <f t="shared" si="69"/>
        <v>4499</v>
      </c>
      <c r="D4503" s="7"/>
    </row>
    <row r="4504" spans="1:4" x14ac:dyDescent="0.2">
      <c r="A4504" s="3">
        <v>4500</v>
      </c>
      <c r="C4504" s="5">
        <f t="shared" si="69"/>
        <v>4500</v>
      </c>
      <c r="D4504" s="7"/>
    </row>
    <row r="4505" spans="1:4" x14ac:dyDescent="0.2">
      <c r="A4505" s="3">
        <v>4501</v>
      </c>
      <c r="C4505" s="5">
        <f t="shared" si="69"/>
        <v>4501</v>
      </c>
      <c r="D4505" s="7"/>
    </row>
    <row r="4506" spans="1:4" x14ac:dyDescent="0.2">
      <c r="A4506" s="3">
        <v>4502</v>
      </c>
      <c r="C4506" s="5">
        <f t="shared" si="69"/>
        <v>4502</v>
      </c>
      <c r="D4506" s="7"/>
    </row>
    <row r="4507" spans="1:4" x14ac:dyDescent="0.2">
      <c r="A4507" s="3">
        <v>4503</v>
      </c>
      <c r="C4507" s="5">
        <f t="shared" si="69"/>
        <v>4503</v>
      </c>
      <c r="D4507" s="7"/>
    </row>
    <row r="4508" spans="1:4" x14ac:dyDescent="0.2">
      <c r="A4508" s="3">
        <v>4504</v>
      </c>
      <c r="C4508" s="5">
        <f t="shared" si="69"/>
        <v>4504</v>
      </c>
      <c r="D4508" s="7"/>
    </row>
    <row r="4509" spans="1:4" x14ac:dyDescent="0.2">
      <c r="A4509" s="3">
        <v>4505</v>
      </c>
      <c r="C4509" s="5">
        <f t="shared" si="69"/>
        <v>4505</v>
      </c>
      <c r="D4509" s="7"/>
    </row>
    <row r="4510" spans="1:4" x14ac:dyDescent="0.2">
      <c r="A4510" s="3">
        <v>4506</v>
      </c>
      <c r="C4510" s="5">
        <f t="shared" si="69"/>
        <v>4506</v>
      </c>
      <c r="D4510" s="7"/>
    </row>
    <row r="4511" spans="1:4" x14ac:dyDescent="0.2">
      <c r="A4511" s="3">
        <v>4507</v>
      </c>
      <c r="C4511" s="5">
        <f t="shared" si="69"/>
        <v>4507</v>
      </c>
      <c r="D4511" s="7"/>
    </row>
    <row r="4512" spans="1:4" x14ac:dyDescent="0.2">
      <c r="A4512" s="3">
        <v>4508</v>
      </c>
      <c r="C4512" s="5">
        <f t="shared" si="69"/>
        <v>4508</v>
      </c>
      <c r="D4512" s="7"/>
    </row>
    <row r="4513" spans="1:4" x14ac:dyDescent="0.2">
      <c r="A4513" s="3">
        <v>4509</v>
      </c>
      <c r="C4513" s="5">
        <f t="shared" si="69"/>
        <v>4509</v>
      </c>
      <c r="D4513" s="7"/>
    </row>
    <row r="4514" spans="1:4" x14ac:dyDescent="0.2">
      <c r="A4514" s="3">
        <v>4510</v>
      </c>
      <c r="C4514" s="5">
        <f t="shared" si="69"/>
        <v>4510</v>
      </c>
      <c r="D4514" s="7"/>
    </row>
    <row r="4515" spans="1:4" x14ac:dyDescent="0.2">
      <c r="A4515" s="3">
        <v>4511</v>
      </c>
      <c r="C4515" s="5">
        <f t="shared" si="69"/>
        <v>4511</v>
      </c>
      <c r="D4515" s="7"/>
    </row>
    <row r="4516" spans="1:4" x14ac:dyDescent="0.2">
      <c r="A4516" s="3">
        <v>4512</v>
      </c>
      <c r="C4516" s="5">
        <f t="shared" si="69"/>
        <v>4512</v>
      </c>
      <c r="D4516" s="7"/>
    </row>
    <row r="4517" spans="1:4" x14ac:dyDescent="0.2">
      <c r="A4517" s="3">
        <v>4513</v>
      </c>
      <c r="C4517" s="5">
        <f t="shared" si="69"/>
        <v>4513</v>
      </c>
      <c r="D4517" s="7"/>
    </row>
    <row r="4518" spans="1:4" x14ac:dyDescent="0.2">
      <c r="A4518" s="3">
        <v>4514</v>
      </c>
      <c r="C4518" s="5">
        <f t="shared" si="69"/>
        <v>4514</v>
      </c>
      <c r="D4518" s="7"/>
    </row>
    <row r="4519" spans="1:4" x14ac:dyDescent="0.2">
      <c r="A4519" s="3">
        <v>4515</v>
      </c>
      <c r="C4519" s="5">
        <f t="shared" si="69"/>
        <v>4515</v>
      </c>
      <c r="D4519" s="7"/>
    </row>
    <row r="4520" spans="1:4" x14ac:dyDescent="0.2">
      <c r="A4520" s="3">
        <v>4516</v>
      </c>
      <c r="C4520" s="5">
        <f t="shared" si="69"/>
        <v>4516</v>
      </c>
      <c r="D4520" s="7"/>
    </row>
    <row r="4521" spans="1:4" x14ac:dyDescent="0.2">
      <c r="A4521" s="3">
        <v>4517</v>
      </c>
      <c r="C4521" s="5">
        <f t="shared" si="69"/>
        <v>4517</v>
      </c>
      <c r="D4521" s="7"/>
    </row>
    <row r="4522" spans="1:4" x14ac:dyDescent="0.2">
      <c r="A4522" s="3">
        <v>4518</v>
      </c>
      <c r="C4522" s="5">
        <f t="shared" si="69"/>
        <v>4518</v>
      </c>
      <c r="D4522" s="7"/>
    </row>
    <row r="4523" spans="1:4" x14ac:dyDescent="0.2">
      <c r="A4523" s="3">
        <v>4519</v>
      </c>
      <c r="C4523" s="5">
        <f t="shared" si="69"/>
        <v>4519</v>
      </c>
      <c r="D4523" s="7"/>
    </row>
    <row r="4524" spans="1:4" x14ac:dyDescent="0.2">
      <c r="A4524" s="3">
        <v>4520</v>
      </c>
      <c r="C4524" s="5">
        <f t="shared" si="69"/>
        <v>4520</v>
      </c>
      <c r="D4524" s="7"/>
    </row>
    <row r="4525" spans="1:4" x14ac:dyDescent="0.2">
      <c r="A4525" s="3">
        <v>4521</v>
      </c>
      <c r="C4525" s="5">
        <f t="shared" si="69"/>
        <v>4521</v>
      </c>
      <c r="D4525" s="7"/>
    </row>
    <row r="4526" spans="1:4" x14ac:dyDescent="0.2">
      <c r="A4526" s="3">
        <v>4522</v>
      </c>
      <c r="C4526" s="5">
        <f t="shared" si="69"/>
        <v>4522</v>
      </c>
      <c r="D4526" s="7"/>
    </row>
    <row r="4527" spans="1:4" x14ac:dyDescent="0.2">
      <c r="A4527" s="3">
        <v>4523</v>
      </c>
      <c r="C4527" s="5">
        <f t="shared" si="69"/>
        <v>4523</v>
      </c>
      <c r="D4527" s="7"/>
    </row>
    <row r="4528" spans="1:4" x14ac:dyDescent="0.2">
      <c r="A4528" s="3">
        <v>4524</v>
      </c>
      <c r="C4528" s="5">
        <f t="shared" si="69"/>
        <v>4524</v>
      </c>
      <c r="D4528" s="7"/>
    </row>
    <row r="4529" spans="1:4" x14ac:dyDescent="0.2">
      <c r="A4529" s="3">
        <v>4525</v>
      </c>
      <c r="C4529" s="5">
        <f t="shared" si="69"/>
        <v>4525</v>
      </c>
      <c r="D4529" s="7"/>
    </row>
    <row r="4530" spans="1:4" x14ac:dyDescent="0.2">
      <c r="A4530" s="3">
        <v>4526</v>
      </c>
      <c r="C4530" s="5">
        <f t="shared" si="69"/>
        <v>4526</v>
      </c>
      <c r="D4530" s="7"/>
    </row>
    <row r="4531" spans="1:4" x14ac:dyDescent="0.2">
      <c r="A4531" s="3">
        <v>4527</v>
      </c>
      <c r="C4531" s="5">
        <f t="shared" si="69"/>
        <v>4527</v>
      </c>
      <c r="D4531" s="7"/>
    </row>
    <row r="4532" spans="1:4" x14ac:dyDescent="0.2">
      <c r="A4532" s="3">
        <v>4528</v>
      </c>
      <c r="C4532" s="5">
        <f t="shared" si="69"/>
        <v>4528</v>
      </c>
      <c r="D4532" s="7"/>
    </row>
    <row r="4533" spans="1:4" x14ac:dyDescent="0.2">
      <c r="A4533" s="3">
        <v>4529</v>
      </c>
      <c r="C4533" s="5">
        <f t="shared" si="69"/>
        <v>4529</v>
      </c>
      <c r="D4533" s="7"/>
    </row>
    <row r="4534" spans="1:4" x14ac:dyDescent="0.2">
      <c r="A4534" s="3">
        <v>4530</v>
      </c>
      <c r="C4534" s="5">
        <f t="shared" si="69"/>
        <v>4530</v>
      </c>
      <c r="D4534" s="7"/>
    </row>
    <row r="4535" spans="1:4" x14ac:dyDescent="0.2">
      <c r="A4535" s="3">
        <v>4531</v>
      </c>
      <c r="C4535" s="5">
        <f t="shared" si="69"/>
        <v>4531</v>
      </c>
      <c r="D4535" s="7"/>
    </row>
    <row r="4536" spans="1:4" x14ac:dyDescent="0.2">
      <c r="A4536" s="3">
        <v>4532</v>
      </c>
      <c r="C4536" s="5">
        <f t="shared" si="69"/>
        <v>4532</v>
      </c>
      <c r="D4536" s="7"/>
    </row>
    <row r="4537" spans="1:4" x14ac:dyDescent="0.2">
      <c r="A4537" s="3">
        <v>4533</v>
      </c>
      <c r="C4537" s="5">
        <f t="shared" si="69"/>
        <v>4533</v>
      </c>
      <c r="D4537" s="7"/>
    </row>
    <row r="4538" spans="1:4" x14ac:dyDescent="0.2">
      <c r="A4538" s="3">
        <v>4534</v>
      </c>
      <c r="C4538" s="5">
        <f t="shared" si="69"/>
        <v>4534</v>
      </c>
      <c r="D4538" s="7"/>
    </row>
    <row r="4539" spans="1:4" x14ac:dyDescent="0.2">
      <c r="A4539" s="3">
        <v>4535</v>
      </c>
      <c r="C4539" s="5">
        <f t="shared" si="69"/>
        <v>4535</v>
      </c>
      <c r="D4539" s="7"/>
    </row>
    <row r="4540" spans="1:4" x14ac:dyDescent="0.2">
      <c r="A4540" s="3">
        <v>4536</v>
      </c>
      <c r="C4540" s="5">
        <f t="shared" si="69"/>
        <v>4536</v>
      </c>
      <c r="D4540" s="7"/>
    </row>
    <row r="4541" spans="1:4" x14ac:dyDescent="0.2">
      <c r="A4541" s="3">
        <v>4537</v>
      </c>
      <c r="C4541" s="5">
        <f t="shared" si="69"/>
        <v>4537</v>
      </c>
      <c r="D4541" s="7"/>
    </row>
    <row r="4542" spans="1:4" x14ac:dyDescent="0.2">
      <c r="A4542" s="3">
        <v>4538</v>
      </c>
      <c r="C4542" s="5">
        <f t="shared" si="69"/>
        <v>4538</v>
      </c>
      <c r="D4542" s="7"/>
    </row>
    <row r="4543" spans="1:4" x14ac:dyDescent="0.2">
      <c r="A4543" s="3">
        <v>4539</v>
      </c>
      <c r="C4543" s="5">
        <f t="shared" si="69"/>
        <v>4539</v>
      </c>
      <c r="D4543" s="7"/>
    </row>
    <row r="4544" spans="1:4" x14ac:dyDescent="0.2">
      <c r="A4544" s="3">
        <v>4540</v>
      </c>
      <c r="C4544" s="5">
        <f t="shared" si="69"/>
        <v>4540</v>
      </c>
      <c r="D4544" s="7"/>
    </row>
    <row r="4545" spans="1:4" x14ac:dyDescent="0.2">
      <c r="A4545" s="3">
        <v>4541</v>
      </c>
      <c r="C4545" s="5">
        <f t="shared" si="69"/>
        <v>4541</v>
      </c>
      <c r="D4545" s="7"/>
    </row>
    <row r="4546" spans="1:4" x14ac:dyDescent="0.2">
      <c r="A4546" s="3">
        <v>4542</v>
      </c>
      <c r="C4546" s="5">
        <f t="shared" si="69"/>
        <v>4542</v>
      </c>
      <c r="D4546" s="7"/>
    </row>
    <row r="4547" spans="1:4" x14ac:dyDescent="0.2">
      <c r="A4547" s="3">
        <v>4543</v>
      </c>
      <c r="C4547" s="5">
        <f t="shared" si="69"/>
        <v>4543</v>
      </c>
      <c r="D4547" s="7"/>
    </row>
    <row r="4548" spans="1:4" x14ac:dyDescent="0.2">
      <c r="A4548" s="3">
        <v>4544</v>
      </c>
      <c r="C4548" s="5">
        <f t="shared" si="69"/>
        <v>4544</v>
      </c>
      <c r="D4548" s="7"/>
    </row>
    <row r="4549" spans="1:4" x14ac:dyDescent="0.2">
      <c r="A4549" s="3">
        <v>4545</v>
      </c>
      <c r="C4549" s="5">
        <f t="shared" si="69"/>
        <v>4545</v>
      </c>
      <c r="D4549" s="7"/>
    </row>
    <row r="4550" spans="1:4" x14ac:dyDescent="0.2">
      <c r="A4550" s="3">
        <v>4546</v>
      </c>
      <c r="C4550" s="5">
        <f t="shared" si="69"/>
        <v>4546</v>
      </c>
      <c r="D4550" s="7"/>
    </row>
    <row r="4551" spans="1:4" x14ac:dyDescent="0.2">
      <c r="A4551" s="3">
        <v>4547</v>
      </c>
      <c r="C4551" s="5">
        <f t="shared" ref="C4551:C4614" si="70">A4551-B4551</f>
        <v>4547</v>
      </c>
      <c r="D4551" s="7"/>
    </row>
    <row r="4552" spans="1:4" x14ac:dyDescent="0.2">
      <c r="A4552" s="3">
        <v>4548</v>
      </c>
      <c r="C4552" s="5">
        <f t="shared" si="70"/>
        <v>4548</v>
      </c>
      <c r="D4552" s="7"/>
    </row>
    <row r="4553" spans="1:4" x14ac:dyDescent="0.2">
      <c r="A4553" s="3">
        <v>4549</v>
      </c>
      <c r="C4553" s="5">
        <f t="shared" si="70"/>
        <v>4549</v>
      </c>
      <c r="D4553" s="7"/>
    </row>
    <row r="4554" spans="1:4" x14ac:dyDescent="0.2">
      <c r="A4554" s="3">
        <v>4550</v>
      </c>
      <c r="C4554" s="5">
        <f t="shared" si="70"/>
        <v>4550</v>
      </c>
      <c r="D4554" s="7"/>
    </row>
    <row r="4555" spans="1:4" x14ac:dyDescent="0.2">
      <c r="A4555" s="3">
        <v>4551</v>
      </c>
      <c r="C4555" s="5">
        <f t="shared" si="70"/>
        <v>4551</v>
      </c>
      <c r="D4555" s="7"/>
    </row>
    <row r="4556" spans="1:4" x14ac:dyDescent="0.2">
      <c r="A4556" s="3">
        <v>4552</v>
      </c>
      <c r="C4556" s="5">
        <f t="shared" si="70"/>
        <v>4552</v>
      </c>
      <c r="D4556" s="7"/>
    </row>
    <row r="4557" spans="1:4" x14ac:dyDescent="0.2">
      <c r="A4557" s="3">
        <v>4553</v>
      </c>
      <c r="C4557" s="5">
        <f t="shared" si="70"/>
        <v>4553</v>
      </c>
      <c r="D4557" s="7"/>
    </row>
    <row r="4558" spans="1:4" x14ac:dyDescent="0.2">
      <c r="A4558" s="3">
        <v>4554</v>
      </c>
      <c r="C4558" s="5">
        <f t="shared" si="70"/>
        <v>4554</v>
      </c>
      <c r="D4558" s="7"/>
    </row>
    <row r="4559" spans="1:4" x14ac:dyDescent="0.2">
      <c r="A4559" s="3">
        <v>4555</v>
      </c>
      <c r="C4559" s="5">
        <f t="shared" si="70"/>
        <v>4555</v>
      </c>
      <c r="D4559" s="7"/>
    </row>
    <row r="4560" spans="1:4" x14ac:dyDescent="0.2">
      <c r="A4560" s="3">
        <v>4556</v>
      </c>
      <c r="C4560" s="5">
        <f t="shared" si="70"/>
        <v>4556</v>
      </c>
      <c r="D4560" s="7"/>
    </row>
    <row r="4561" spans="1:4" x14ac:dyDescent="0.2">
      <c r="A4561" s="3">
        <v>4557</v>
      </c>
      <c r="C4561" s="5">
        <f t="shared" si="70"/>
        <v>4557</v>
      </c>
      <c r="D4561" s="7"/>
    </row>
    <row r="4562" spans="1:4" x14ac:dyDescent="0.2">
      <c r="A4562" s="3">
        <v>4558</v>
      </c>
      <c r="C4562" s="5">
        <f t="shared" si="70"/>
        <v>4558</v>
      </c>
      <c r="D4562" s="7"/>
    </row>
    <row r="4563" spans="1:4" x14ac:dyDescent="0.2">
      <c r="A4563" s="3">
        <v>4559</v>
      </c>
      <c r="C4563" s="5">
        <f t="shared" si="70"/>
        <v>4559</v>
      </c>
      <c r="D4563" s="7"/>
    </row>
    <row r="4564" spans="1:4" x14ac:dyDescent="0.2">
      <c r="A4564" s="3">
        <v>4560</v>
      </c>
      <c r="C4564" s="5">
        <f t="shared" si="70"/>
        <v>4560</v>
      </c>
      <c r="D4564" s="7"/>
    </row>
    <row r="4565" spans="1:4" x14ac:dyDescent="0.2">
      <c r="A4565" s="3">
        <v>4561</v>
      </c>
      <c r="C4565" s="5">
        <f t="shared" si="70"/>
        <v>4561</v>
      </c>
      <c r="D4565" s="7"/>
    </row>
    <row r="4566" spans="1:4" x14ac:dyDescent="0.2">
      <c r="A4566" s="3">
        <v>4562</v>
      </c>
      <c r="C4566" s="5">
        <f t="shared" si="70"/>
        <v>4562</v>
      </c>
      <c r="D4566" s="7"/>
    </row>
    <row r="4567" spans="1:4" x14ac:dyDescent="0.2">
      <c r="A4567" s="3">
        <v>4563</v>
      </c>
      <c r="C4567" s="5">
        <f t="shared" si="70"/>
        <v>4563</v>
      </c>
      <c r="D4567" s="7"/>
    </row>
    <row r="4568" spans="1:4" x14ac:dyDescent="0.2">
      <c r="A4568" s="3">
        <v>4564</v>
      </c>
      <c r="C4568" s="5">
        <f t="shared" si="70"/>
        <v>4564</v>
      </c>
      <c r="D4568" s="7"/>
    </row>
    <row r="4569" spans="1:4" x14ac:dyDescent="0.2">
      <c r="A4569" s="3">
        <v>4565</v>
      </c>
      <c r="C4569" s="5">
        <f t="shared" si="70"/>
        <v>4565</v>
      </c>
      <c r="D4569" s="7"/>
    </row>
    <row r="4570" spans="1:4" x14ac:dyDescent="0.2">
      <c r="A4570" s="3">
        <v>4566</v>
      </c>
      <c r="C4570" s="5">
        <f t="shared" si="70"/>
        <v>4566</v>
      </c>
      <c r="D4570" s="7"/>
    </row>
    <row r="4571" spans="1:4" x14ac:dyDescent="0.2">
      <c r="A4571" s="3">
        <v>4567</v>
      </c>
      <c r="C4571" s="5">
        <f t="shared" si="70"/>
        <v>4567</v>
      </c>
      <c r="D4571" s="7"/>
    </row>
    <row r="4572" spans="1:4" x14ac:dyDescent="0.2">
      <c r="A4572" s="3">
        <v>4568</v>
      </c>
      <c r="C4572" s="5">
        <f t="shared" si="70"/>
        <v>4568</v>
      </c>
      <c r="D4572" s="7"/>
    </row>
    <row r="4573" spans="1:4" x14ac:dyDescent="0.2">
      <c r="A4573" s="3">
        <v>4569</v>
      </c>
      <c r="C4573" s="5">
        <f t="shared" si="70"/>
        <v>4569</v>
      </c>
      <c r="D4573" s="7"/>
    </row>
    <row r="4574" spans="1:4" x14ac:dyDescent="0.2">
      <c r="A4574" s="3">
        <v>4570</v>
      </c>
      <c r="C4574" s="5">
        <f t="shared" si="70"/>
        <v>4570</v>
      </c>
      <c r="D4574" s="7"/>
    </row>
    <row r="4575" spans="1:4" x14ac:dyDescent="0.2">
      <c r="A4575" s="3">
        <v>4571</v>
      </c>
      <c r="C4575" s="5">
        <f t="shared" si="70"/>
        <v>4571</v>
      </c>
      <c r="D4575" s="7"/>
    </row>
    <row r="4576" spans="1:4" x14ac:dyDescent="0.2">
      <c r="A4576" s="3">
        <v>4572</v>
      </c>
      <c r="C4576" s="5">
        <f t="shared" si="70"/>
        <v>4572</v>
      </c>
      <c r="D4576" s="7"/>
    </row>
    <row r="4577" spans="1:4" x14ac:dyDescent="0.2">
      <c r="A4577" s="3">
        <v>4573</v>
      </c>
      <c r="C4577" s="5">
        <f t="shared" si="70"/>
        <v>4573</v>
      </c>
      <c r="D4577" s="7"/>
    </row>
    <row r="4578" spans="1:4" x14ac:dyDescent="0.2">
      <c r="A4578" s="3">
        <v>4574</v>
      </c>
      <c r="C4578" s="5">
        <f t="shared" si="70"/>
        <v>4574</v>
      </c>
      <c r="D4578" s="7"/>
    </row>
    <row r="4579" spans="1:4" x14ac:dyDescent="0.2">
      <c r="A4579" s="3">
        <v>4575</v>
      </c>
      <c r="C4579" s="5">
        <f t="shared" si="70"/>
        <v>4575</v>
      </c>
      <c r="D4579" s="7"/>
    </row>
    <row r="4580" spans="1:4" x14ac:dyDescent="0.2">
      <c r="A4580" s="3">
        <v>4576</v>
      </c>
      <c r="C4580" s="5">
        <f t="shared" si="70"/>
        <v>4576</v>
      </c>
      <c r="D4580" s="7"/>
    </row>
    <row r="4581" spans="1:4" x14ac:dyDescent="0.2">
      <c r="A4581" s="3">
        <v>4577</v>
      </c>
      <c r="C4581" s="5">
        <f t="shared" si="70"/>
        <v>4577</v>
      </c>
      <c r="D4581" s="7"/>
    </row>
    <row r="4582" spans="1:4" x14ac:dyDescent="0.2">
      <c r="A4582" s="3">
        <v>4578</v>
      </c>
      <c r="C4582" s="5">
        <f t="shared" si="70"/>
        <v>4578</v>
      </c>
      <c r="D4582" s="7"/>
    </row>
    <row r="4583" spans="1:4" x14ac:dyDescent="0.2">
      <c r="A4583" s="3">
        <v>4579</v>
      </c>
      <c r="C4583" s="5">
        <f t="shared" si="70"/>
        <v>4579</v>
      </c>
      <c r="D4583" s="7"/>
    </row>
    <row r="4584" spans="1:4" x14ac:dyDescent="0.2">
      <c r="A4584" s="3">
        <v>4580</v>
      </c>
      <c r="C4584" s="5">
        <f t="shared" si="70"/>
        <v>4580</v>
      </c>
      <c r="D4584" s="7"/>
    </row>
    <row r="4585" spans="1:4" x14ac:dyDescent="0.2">
      <c r="A4585" s="3">
        <v>4581</v>
      </c>
      <c r="C4585" s="5">
        <f t="shared" si="70"/>
        <v>4581</v>
      </c>
      <c r="D4585" s="7"/>
    </row>
    <row r="4586" spans="1:4" x14ac:dyDescent="0.2">
      <c r="A4586" s="3">
        <v>4582</v>
      </c>
      <c r="C4586" s="5">
        <f t="shared" si="70"/>
        <v>4582</v>
      </c>
      <c r="D4586" s="7"/>
    </row>
    <row r="4587" spans="1:4" x14ac:dyDescent="0.2">
      <c r="A4587" s="3">
        <v>4583</v>
      </c>
      <c r="C4587" s="5">
        <f t="shared" si="70"/>
        <v>4583</v>
      </c>
      <c r="D4587" s="7"/>
    </row>
    <row r="4588" spans="1:4" x14ac:dyDescent="0.2">
      <c r="A4588" s="3">
        <v>4584</v>
      </c>
      <c r="C4588" s="5">
        <f t="shared" si="70"/>
        <v>4584</v>
      </c>
      <c r="D4588" s="7"/>
    </row>
    <row r="4589" spans="1:4" x14ac:dyDescent="0.2">
      <c r="A4589" s="3">
        <v>4585</v>
      </c>
      <c r="C4589" s="5">
        <f t="shared" si="70"/>
        <v>4585</v>
      </c>
      <c r="D4589" s="7"/>
    </row>
    <row r="4590" spans="1:4" x14ac:dyDescent="0.2">
      <c r="A4590" s="3">
        <v>4586</v>
      </c>
      <c r="C4590" s="5">
        <f t="shared" si="70"/>
        <v>4586</v>
      </c>
      <c r="D4590" s="7"/>
    </row>
    <row r="4591" spans="1:4" x14ac:dyDescent="0.2">
      <c r="A4591" s="3">
        <v>4587</v>
      </c>
      <c r="C4591" s="5">
        <f t="shared" si="70"/>
        <v>4587</v>
      </c>
      <c r="D4591" s="7"/>
    </row>
    <row r="4592" spans="1:4" x14ac:dyDescent="0.2">
      <c r="A4592" s="3">
        <v>4588</v>
      </c>
      <c r="C4592" s="5">
        <f t="shared" si="70"/>
        <v>4588</v>
      </c>
      <c r="D4592" s="7"/>
    </row>
    <row r="4593" spans="1:4" x14ac:dyDescent="0.2">
      <c r="A4593" s="3">
        <v>4589</v>
      </c>
      <c r="C4593" s="5">
        <f t="shared" si="70"/>
        <v>4589</v>
      </c>
      <c r="D4593" s="7"/>
    </row>
    <row r="4594" spans="1:4" x14ac:dyDescent="0.2">
      <c r="A4594" s="3">
        <v>4590</v>
      </c>
      <c r="C4594" s="5">
        <f t="shared" si="70"/>
        <v>4590</v>
      </c>
      <c r="D4594" s="7"/>
    </row>
    <row r="4595" spans="1:4" x14ac:dyDescent="0.2">
      <c r="A4595" s="3">
        <v>4591</v>
      </c>
      <c r="C4595" s="5">
        <f t="shared" si="70"/>
        <v>4591</v>
      </c>
      <c r="D4595" s="7"/>
    </row>
    <row r="4596" spans="1:4" x14ac:dyDescent="0.2">
      <c r="A4596" s="3">
        <v>4592</v>
      </c>
      <c r="C4596" s="5">
        <f t="shared" si="70"/>
        <v>4592</v>
      </c>
      <c r="D4596" s="7"/>
    </row>
    <row r="4597" spans="1:4" x14ac:dyDescent="0.2">
      <c r="A4597" s="3">
        <v>4593</v>
      </c>
      <c r="C4597" s="5">
        <f t="shared" si="70"/>
        <v>4593</v>
      </c>
      <c r="D4597" s="7"/>
    </row>
    <row r="4598" spans="1:4" x14ac:dyDescent="0.2">
      <c r="A4598" s="3">
        <v>4594</v>
      </c>
      <c r="C4598" s="5">
        <f t="shared" si="70"/>
        <v>4594</v>
      </c>
      <c r="D4598" s="7"/>
    </row>
    <row r="4599" spans="1:4" x14ac:dyDescent="0.2">
      <c r="A4599" s="3">
        <v>4595</v>
      </c>
      <c r="C4599" s="5">
        <f t="shared" si="70"/>
        <v>4595</v>
      </c>
      <c r="D4599" s="7"/>
    </row>
    <row r="4600" spans="1:4" x14ac:dyDescent="0.2">
      <c r="A4600" s="3">
        <v>4596</v>
      </c>
      <c r="C4600" s="5">
        <f t="shared" si="70"/>
        <v>4596</v>
      </c>
      <c r="D4600" s="7"/>
    </row>
    <row r="4601" spans="1:4" x14ac:dyDescent="0.2">
      <c r="A4601" s="3">
        <v>4597</v>
      </c>
      <c r="C4601" s="5">
        <f t="shared" si="70"/>
        <v>4597</v>
      </c>
      <c r="D4601" s="7"/>
    </row>
    <row r="4602" spans="1:4" x14ac:dyDescent="0.2">
      <c r="A4602" s="3">
        <v>4598</v>
      </c>
      <c r="C4602" s="5">
        <f t="shared" si="70"/>
        <v>4598</v>
      </c>
      <c r="D4602" s="7"/>
    </row>
    <row r="4603" spans="1:4" x14ac:dyDescent="0.2">
      <c r="A4603" s="3">
        <v>4599</v>
      </c>
      <c r="C4603" s="5">
        <f t="shared" si="70"/>
        <v>4599</v>
      </c>
      <c r="D4603" s="7"/>
    </row>
    <row r="4604" spans="1:4" x14ac:dyDescent="0.2">
      <c r="A4604" s="3">
        <v>4600</v>
      </c>
      <c r="C4604" s="5">
        <f t="shared" si="70"/>
        <v>4600</v>
      </c>
      <c r="D4604" s="7"/>
    </row>
    <row r="4605" spans="1:4" x14ac:dyDescent="0.2">
      <c r="A4605" s="3">
        <v>4601</v>
      </c>
      <c r="C4605" s="5">
        <f t="shared" si="70"/>
        <v>4601</v>
      </c>
      <c r="D4605" s="7"/>
    </row>
    <row r="4606" spans="1:4" x14ac:dyDescent="0.2">
      <c r="A4606" s="3">
        <v>4602</v>
      </c>
      <c r="C4606" s="5">
        <f t="shared" si="70"/>
        <v>4602</v>
      </c>
      <c r="D4606" s="7"/>
    </row>
    <row r="4607" spans="1:4" x14ac:dyDescent="0.2">
      <c r="A4607" s="3">
        <v>4603</v>
      </c>
      <c r="C4607" s="5">
        <f t="shared" si="70"/>
        <v>4603</v>
      </c>
      <c r="D4607" s="7"/>
    </row>
    <row r="4608" spans="1:4" x14ac:dyDescent="0.2">
      <c r="A4608" s="3">
        <v>4604</v>
      </c>
      <c r="C4608" s="5">
        <f t="shared" si="70"/>
        <v>4604</v>
      </c>
      <c r="D4608" s="7"/>
    </row>
    <row r="4609" spans="1:4" x14ac:dyDescent="0.2">
      <c r="A4609" s="3">
        <v>4605</v>
      </c>
      <c r="C4609" s="5">
        <f t="shared" si="70"/>
        <v>4605</v>
      </c>
      <c r="D4609" s="7"/>
    </row>
    <row r="4610" spans="1:4" x14ac:dyDescent="0.2">
      <c r="A4610" s="3">
        <v>4606</v>
      </c>
      <c r="C4610" s="5">
        <f t="shared" si="70"/>
        <v>4606</v>
      </c>
      <c r="D4610" s="7"/>
    </row>
    <row r="4611" spans="1:4" x14ac:dyDescent="0.2">
      <c r="A4611" s="3">
        <v>4607</v>
      </c>
      <c r="C4611" s="5">
        <f t="shared" si="70"/>
        <v>4607</v>
      </c>
      <c r="D4611" s="7"/>
    </row>
    <row r="4612" spans="1:4" x14ac:dyDescent="0.2">
      <c r="A4612" s="3">
        <v>4608</v>
      </c>
      <c r="C4612" s="5">
        <f t="shared" si="70"/>
        <v>4608</v>
      </c>
      <c r="D4612" s="7"/>
    </row>
    <row r="4613" spans="1:4" x14ac:dyDescent="0.2">
      <c r="A4613" s="3">
        <v>4609</v>
      </c>
      <c r="C4613" s="5">
        <f t="shared" si="70"/>
        <v>4609</v>
      </c>
      <c r="D4613" s="7"/>
    </row>
    <row r="4614" spans="1:4" x14ac:dyDescent="0.2">
      <c r="A4614" s="3">
        <v>4610</v>
      </c>
      <c r="C4614" s="5">
        <f t="shared" si="70"/>
        <v>4610</v>
      </c>
      <c r="D4614" s="7"/>
    </row>
    <row r="4615" spans="1:4" x14ac:dyDescent="0.2">
      <c r="A4615" s="3">
        <v>4611</v>
      </c>
      <c r="C4615" s="5">
        <f t="shared" ref="C4615:C4678" si="71">A4615-B4615</f>
        <v>4611</v>
      </c>
      <c r="D4615" s="7"/>
    </row>
    <row r="4616" spans="1:4" x14ac:dyDescent="0.2">
      <c r="A4616" s="3">
        <v>4612</v>
      </c>
      <c r="C4616" s="5">
        <f t="shared" si="71"/>
        <v>4612</v>
      </c>
      <c r="D4616" s="7"/>
    </row>
    <row r="4617" spans="1:4" x14ac:dyDescent="0.2">
      <c r="A4617" s="3">
        <v>4613</v>
      </c>
      <c r="C4617" s="5">
        <f t="shared" si="71"/>
        <v>4613</v>
      </c>
      <c r="D4617" s="7"/>
    </row>
    <row r="4618" spans="1:4" x14ac:dyDescent="0.2">
      <c r="A4618" s="3">
        <v>4614</v>
      </c>
      <c r="C4618" s="5">
        <f t="shared" si="71"/>
        <v>4614</v>
      </c>
      <c r="D4618" s="7"/>
    </row>
    <row r="4619" spans="1:4" x14ac:dyDescent="0.2">
      <c r="A4619" s="3">
        <v>4615</v>
      </c>
      <c r="C4619" s="5">
        <f t="shared" si="71"/>
        <v>4615</v>
      </c>
      <c r="D4619" s="7"/>
    </row>
    <row r="4620" spans="1:4" x14ac:dyDescent="0.2">
      <c r="A4620" s="3">
        <v>4616</v>
      </c>
      <c r="C4620" s="5">
        <f t="shared" si="71"/>
        <v>4616</v>
      </c>
      <c r="D4620" s="7"/>
    </row>
    <row r="4621" spans="1:4" x14ac:dyDescent="0.2">
      <c r="A4621" s="3">
        <v>4617</v>
      </c>
      <c r="C4621" s="5">
        <f t="shared" si="71"/>
        <v>4617</v>
      </c>
      <c r="D4621" s="7"/>
    </row>
    <row r="4622" spans="1:4" x14ac:dyDescent="0.2">
      <c r="A4622" s="3">
        <v>4618</v>
      </c>
      <c r="C4622" s="5">
        <f t="shared" si="71"/>
        <v>4618</v>
      </c>
      <c r="D4622" s="7"/>
    </row>
    <row r="4623" spans="1:4" x14ac:dyDescent="0.2">
      <c r="A4623" s="3">
        <v>4619</v>
      </c>
      <c r="C4623" s="5">
        <f t="shared" si="71"/>
        <v>4619</v>
      </c>
      <c r="D4623" s="7"/>
    </row>
    <row r="4624" spans="1:4" x14ac:dyDescent="0.2">
      <c r="A4624" s="3">
        <v>4620</v>
      </c>
      <c r="C4624" s="5">
        <f t="shared" si="71"/>
        <v>4620</v>
      </c>
      <c r="D4624" s="7"/>
    </row>
    <row r="4625" spans="1:4" x14ac:dyDescent="0.2">
      <c r="A4625" s="3">
        <v>4621</v>
      </c>
      <c r="C4625" s="5">
        <f t="shared" si="71"/>
        <v>4621</v>
      </c>
      <c r="D4625" s="7"/>
    </row>
    <row r="4626" spans="1:4" x14ac:dyDescent="0.2">
      <c r="A4626" s="3">
        <v>4622</v>
      </c>
      <c r="C4626" s="5">
        <f t="shared" si="71"/>
        <v>4622</v>
      </c>
      <c r="D4626" s="7"/>
    </row>
    <row r="4627" spans="1:4" x14ac:dyDescent="0.2">
      <c r="A4627" s="3">
        <v>4623</v>
      </c>
      <c r="C4627" s="5">
        <f t="shared" si="71"/>
        <v>4623</v>
      </c>
      <c r="D4627" s="7"/>
    </row>
    <row r="4628" spans="1:4" x14ac:dyDescent="0.2">
      <c r="A4628" s="3">
        <v>4624</v>
      </c>
      <c r="C4628" s="5">
        <f t="shared" si="71"/>
        <v>4624</v>
      </c>
      <c r="D4628" s="7"/>
    </row>
    <row r="4629" spans="1:4" x14ac:dyDescent="0.2">
      <c r="A4629" s="3">
        <v>4625</v>
      </c>
      <c r="C4629" s="5">
        <f t="shared" si="71"/>
        <v>4625</v>
      </c>
      <c r="D4629" s="7"/>
    </row>
    <row r="4630" spans="1:4" x14ac:dyDescent="0.2">
      <c r="A4630" s="3">
        <v>4626</v>
      </c>
      <c r="C4630" s="5">
        <f t="shared" si="71"/>
        <v>4626</v>
      </c>
      <c r="D4630" s="7"/>
    </row>
    <row r="4631" spans="1:4" x14ac:dyDescent="0.2">
      <c r="A4631" s="3">
        <v>4627</v>
      </c>
      <c r="C4631" s="5">
        <f t="shared" si="71"/>
        <v>4627</v>
      </c>
      <c r="D4631" s="7"/>
    </row>
    <row r="4632" spans="1:4" x14ac:dyDescent="0.2">
      <c r="A4632" s="3">
        <v>4628</v>
      </c>
      <c r="C4632" s="5">
        <f t="shared" si="71"/>
        <v>4628</v>
      </c>
      <c r="D4632" s="7"/>
    </row>
    <row r="4633" spans="1:4" x14ac:dyDescent="0.2">
      <c r="A4633" s="3">
        <v>4629</v>
      </c>
      <c r="C4633" s="5">
        <f t="shared" si="71"/>
        <v>4629</v>
      </c>
      <c r="D4633" s="7"/>
    </row>
    <row r="4634" spans="1:4" x14ac:dyDescent="0.2">
      <c r="A4634" s="3">
        <v>4630</v>
      </c>
      <c r="C4634" s="5">
        <f t="shared" si="71"/>
        <v>4630</v>
      </c>
      <c r="D4634" s="7"/>
    </row>
    <row r="4635" spans="1:4" x14ac:dyDescent="0.2">
      <c r="A4635" s="3">
        <v>4631</v>
      </c>
      <c r="C4635" s="5">
        <f t="shared" si="71"/>
        <v>4631</v>
      </c>
      <c r="D4635" s="7"/>
    </row>
    <row r="4636" spans="1:4" x14ac:dyDescent="0.2">
      <c r="A4636" s="3">
        <v>4632</v>
      </c>
      <c r="C4636" s="5">
        <f t="shared" si="71"/>
        <v>4632</v>
      </c>
      <c r="D4636" s="7"/>
    </row>
    <row r="4637" spans="1:4" x14ac:dyDescent="0.2">
      <c r="A4637" s="3">
        <v>4633</v>
      </c>
      <c r="C4637" s="5">
        <f t="shared" si="71"/>
        <v>4633</v>
      </c>
      <c r="D4637" s="7"/>
    </row>
    <row r="4638" spans="1:4" x14ac:dyDescent="0.2">
      <c r="A4638" s="3">
        <v>4634</v>
      </c>
      <c r="C4638" s="5">
        <f t="shared" si="71"/>
        <v>4634</v>
      </c>
      <c r="D4638" s="7"/>
    </row>
    <row r="4639" spans="1:4" x14ac:dyDescent="0.2">
      <c r="A4639" s="3">
        <v>4635</v>
      </c>
      <c r="C4639" s="5">
        <f t="shared" si="71"/>
        <v>4635</v>
      </c>
      <c r="D4639" s="7"/>
    </row>
    <row r="4640" spans="1:4" x14ac:dyDescent="0.2">
      <c r="A4640" s="3">
        <v>4636</v>
      </c>
      <c r="C4640" s="5">
        <f t="shared" si="71"/>
        <v>4636</v>
      </c>
      <c r="D4640" s="7"/>
    </row>
    <row r="4641" spans="1:4" x14ac:dyDescent="0.2">
      <c r="A4641" s="3">
        <v>4637</v>
      </c>
      <c r="C4641" s="5">
        <f t="shared" si="71"/>
        <v>4637</v>
      </c>
      <c r="D4641" s="7"/>
    </row>
    <row r="4642" spans="1:4" x14ac:dyDescent="0.2">
      <c r="A4642" s="3">
        <v>4638</v>
      </c>
      <c r="C4642" s="5">
        <f t="shared" si="71"/>
        <v>4638</v>
      </c>
      <c r="D4642" s="7"/>
    </row>
    <row r="4643" spans="1:4" x14ac:dyDescent="0.2">
      <c r="A4643" s="3">
        <v>4639</v>
      </c>
      <c r="C4643" s="5">
        <f t="shared" si="71"/>
        <v>4639</v>
      </c>
      <c r="D4643" s="7"/>
    </row>
    <row r="4644" spans="1:4" x14ac:dyDescent="0.2">
      <c r="A4644" s="3">
        <v>4640</v>
      </c>
      <c r="C4644" s="5">
        <f t="shared" si="71"/>
        <v>4640</v>
      </c>
      <c r="D4644" s="7"/>
    </row>
    <row r="4645" spans="1:4" x14ac:dyDescent="0.2">
      <c r="A4645" s="3">
        <v>4641</v>
      </c>
      <c r="C4645" s="5">
        <f t="shared" si="71"/>
        <v>4641</v>
      </c>
      <c r="D4645" s="7"/>
    </row>
    <row r="4646" spans="1:4" x14ac:dyDescent="0.2">
      <c r="A4646" s="3">
        <v>4642</v>
      </c>
      <c r="C4646" s="5">
        <f t="shared" si="71"/>
        <v>4642</v>
      </c>
      <c r="D4646" s="7"/>
    </row>
    <row r="4647" spans="1:4" x14ac:dyDescent="0.2">
      <c r="A4647" s="3">
        <v>4643</v>
      </c>
      <c r="C4647" s="5">
        <f t="shared" si="71"/>
        <v>4643</v>
      </c>
      <c r="D4647" s="7"/>
    </row>
    <row r="4648" spans="1:4" x14ac:dyDescent="0.2">
      <c r="A4648" s="3">
        <v>4644</v>
      </c>
      <c r="C4648" s="5">
        <f t="shared" si="71"/>
        <v>4644</v>
      </c>
      <c r="D4648" s="7"/>
    </row>
    <row r="4649" spans="1:4" x14ac:dyDescent="0.2">
      <c r="A4649" s="3">
        <v>4645</v>
      </c>
      <c r="C4649" s="5">
        <f t="shared" si="71"/>
        <v>4645</v>
      </c>
      <c r="D4649" s="7"/>
    </row>
    <row r="4650" spans="1:4" x14ac:dyDescent="0.2">
      <c r="A4650" s="3">
        <v>4646</v>
      </c>
      <c r="C4650" s="5">
        <f t="shared" si="71"/>
        <v>4646</v>
      </c>
      <c r="D4650" s="7"/>
    </row>
    <row r="4651" spans="1:4" x14ac:dyDescent="0.2">
      <c r="A4651" s="3">
        <v>4647</v>
      </c>
      <c r="C4651" s="5">
        <f t="shared" si="71"/>
        <v>4647</v>
      </c>
      <c r="D4651" s="7"/>
    </row>
    <row r="4652" spans="1:4" x14ac:dyDescent="0.2">
      <c r="A4652" s="3">
        <v>4648</v>
      </c>
      <c r="C4652" s="5">
        <f t="shared" si="71"/>
        <v>4648</v>
      </c>
      <c r="D4652" s="7"/>
    </row>
    <row r="4653" spans="1:4" x14ac:dyDescent="0.2">
      <c r="A4653" s="3">
        <v>4649</v>
      </c>
      <c r="C4653" s="5">
        <f t="shared" si="71"/>
        <v>4649</v>
      </c>
      <c r="D4653" s="7"/>
    </row>
    <row r="4654" spans="1:4" x14ac:dyDescent="0.2">
      <c r="A4654" s="3">
        <v>4650</v>
      </c>
      <c r="C4654" s="5">
        <f t="shared" si="71"/>
        <v>4650</v>
      </c>
      <c r="D4654" s="7"/>
    </row>
    <row r="4655" spans="1:4" x14ac:dyDescent="0.2">
      <c r="A4655" s="3">
        <v>4651</v>
      </c>
      <c r="C4655" s="5">
        <f t="shared" si="71"/>
        <v>4651</v>
      </c>
      <c r="D4655" s="7"/>
    </row>
    <row r="4656" spans="1:4" x14ac:dyDescent="0.2">
      <c r="A4656" s="3">
        <v>4652</v>
      </c>
      <c r="C4656" s="5">
        <f t="shared" si="71"/>
        <v>4652</v>
      </c>
      <c r="D4656" s="7"/>
    </row>
    <row r="4657" spans="1:4" x14ac:dyDescent="0.2">
      <c r="A4657" s="3">
        <v>4653</v>
      </c>
      <c r="C4657" s="5">
        <f t="shared" si="71"/>
        <v>4653</v>
      </c>
      <c r="D4657" s="7"/>
    </row>
    <row r="4658" spans="1:4" x14ac:dyDescent="0.2">
      <c r="A4658" s="3">
        <v>4654</v>
      </c>
      <c r="C4658" s="5">
        <f t="shared" si="71"/>
        <v>4654</v>
      </c>
      <c r="D4658" s="7"/>
    </row>
    <row r="4659" spans="1:4" x14ac:dyDescent="0.2">
      <c r="A4659" s="3">
        <v>4655</v>
      </c>
      <c r="C4659" s="5">
        <f t="shared" si="71"/>
        <v>4655</v>
      </c>
      <c r="D4659" s="7"/>
    </row>
    <row r="4660" spans="1:4" x14ac:dyDescent="0.2">
      <c r="A4660" s="3">
        <v>4656</v>
      </c>
      <c r="C4660" s="5">
        <f t="shared" si="71"/>
        <v>4656</v>
      </c>
      <c r="D4660" s="7"/>
    </row>
    <row r="4661" spans="1:4" x14ac:dyDescent="0.2">
      <c r="A4661" s="3">
        <v>4657</v>
      </c>
      <c r="C4661" s="5">
        <f t="shared" si="71"/>
        <v>4657</v>
      </c>
      <c r="D4661" s="7"/>
    </row>
    <row r="4662" spans="1:4" x14ac:dyDescent="0.2">
      <c r="A4662" s="3">
        <v>4658</v>
      </c>
      <c r="C4662" s="5">
        <f t="shared" si="71"/>
        <v>4658</v>
      </c>
      <c r="D4662" s="7"/>
    </row>
    <row r="4663" spans="1:4" x14ac:dyDescent="0.2">
      <c r="A4663" s="3">
        <v>4659</v>
      </c>
      <c r="C4663" s="5">
        <f t="shared" si="71"/>
        <v>4659</v>
      </c>
      <c r="D4663" s="7"/>
    </row>
    <row r="4664" spans="1:4" x14ac:dyDescent="0.2">
      <c r="A4664" s="3">
        <v>4660</v>
      </c>
      <c r="C4664" s="5">
        <f t="shared" si="71"/>
        <v>4660</v>
      </c>
      <c r="D4664" s="7"/>
    </row>
    <row r="4665" spans="1:4" x14ac:dyDescent="0.2">
      <c r="A4665" s="3">
        <v>4661</v>
      </c>
      <c r="C4665" s="5">
        <f t="shared" si="71"/>
        <v>4661</v>
      </c>
      <c r="D4665" s="7"/>
    </row>
    <row r="4666" spans="1:4" x14ac:dyDescent="0.2">
      <c r="A4666" s="3">
        <v>4662</v>
      </c>
      <c r="C4666" s="5">
        <f t="shared" si="71"/>
        <v>4662</v>
      </c>
      <c r="D4666" s="7"/>
    </row>
    <row r="4667" spans="1:4" x14ac:dyDescent="0.2">
      <c r="A4667" s="3">
        <v>4663</v>
      </c>
      <c r="C4667" s="5">
        <f t="shared" si="71"/>
        <v>4663</v>
      </c>
      <c r="D4667" s="7"/>
    </row>
    <row r="4668" spans="1:4" x14ac:dyDescent="0.2">
      <c r="A4668" s="3">
        <v>4664</v>
      </c>
      <c r="C4668" s="5">
        <f t="shared" si="71"/>
        <v>4664</v>
      </c>
      <c r="D4668" s="7"/>
    </row>
    <row r="4669" spans="1:4" x14ac:dyDescent="0.2">
      <c r="A4669" s="3">
        <v>4665</v>
      </c>
      <c r="C4669" s="5">
        <f t="shared" si="71"/>
        <v>4665</v>
      </c>
      <c r="D4669" s="7"/>
    </row>
    <row r="4670" spans="1:4" x14ac:dyDescent="0.2">
      <c r="A4670" s="3">
        <v>4666</v>
      </c>
      <c r="C4670" s="5">
        <f t="shared" si="71"/>
        <v>4666</v>
      </c>
      <c r="D4670" s="7"/>
    </row>
    <row r="4671" spans="1:4" x14ac:dyDescent="0.2">
      <c r="A4671" s="3">
        <v>4667</v>
      </c>
      <c r="C4671" s="5">
        <f t="shared" si="71"/>
        <v>4667</v>
      </c>
      <c r="D4671" s="7"/>
    </row>
    <row r="4672" spans="1:4" x14ac:dyDescent="0.2">
      <c r="A4672" s="3">
        <v>4668</v>
      </c>
      <c r="C4672" s="5">
        <f t="shared" si="71"/>
        <v>4668</v>
      </c>
      <c r="D4672" s="7"/>
    </row>
    <row r="4673" spans="1:4" x14ac:dyDescent="0.2">
      <c r="A4673" s="3">
        <v>4669</v>
      </c>
      <c r="C4673" s="5">
        <f t="shared" si="71"/>
        <v>4669</v>
      </c>
      <c r="D4673" s="7"/>
    </row>
    <row r="4674" spans="1:4" x14ac:dyDescent="0.2">
      <c r="A4674" s="3">
        <v>4670</v>
      </c>
      <c r="C4674" s="5">
        <f t="shared" si="71"/>
        <v>4670</v>
      </c>
      <c r="D4674" s="7"/>
    </row>
    <row r="4675" spans="1:4" x14ac:dyDescent="0.2">
      <c r="A4675" s="3">
        <v>4671</v>
      </c>
      <c r="C4675" s="5">
        <f t="shared" si="71"/>
        <v>4671</v>
      </c>
      <c r="D4675" s="7"/>
    </row>
    <row r="4676" spans="1:4" x14ac:dyDescent="0.2">
      <c r="A4676" s="3">
        <v>4672</v>
      </c>
      <c r="C4676" s="5">
        <f t="shared" si="71"/>
        <v>4672</v>
      </c>
      <c r="D4676" s="7"/>
    </row>
    <row r="4677" spans="1:4" x14ac:dyDescent="0.2">
      <c r="A4677" s="3">
        <v>4673</v>
      </c>
      <c r="C4677" s="5">
        <f t="shared" si="71"/>
        <v>4673</v>
      </c>
      <c r="D4677" s="7"/>
    </row>
    <row r="4678" spans="1:4" x14ac:dyDescent="0.2">
      <c r="A4678" s="3">
        <v>4674</v>
      </c>
      <c r="C4678" s="5">
        <f t="shared" si="71"/>
        <v>4674</v>
      </c>
      <c r="D4678" s="7"/>
    </row>
    <row r="4679" spans="1:4" x14ac:dyDescent="0.2">
      <c r="A4679" s="3">
        <v>4675</v>
      </c>
      <c r="C4679" s="5">
        <f t="shared" ref="C4679:C4742" si="72">A4679-B4679</f>
        <v>4675</v>
      </c>
      <c r="D4679" s="7"/>
    </row>
    <row r="4680" spans="1:4" x14ac:dyDescent="0.2">
      <c r="A4680" s="3">
        <v>4676</v>
      </c>
      <c r="C4680" s="5">
        <f t="shared" si="72"/>
        <v>4676</v>
      </c>
      <c r="D4680" s="7"/>
    </row>
    <row r="4681" spans="1:4" x14ac:dyDescent="0.2">
      <c r="A4681" s="3">
        <v>4677</v>
      </c>
      <c r="C4681" s="5">
        <f t="shared" si="72"/>
        <v>4677</v>
      </c>
      <c r="D4681" s="7"/>
    </row>
    <row r="4682" spans="1:4" x14ac:dyDescent="0.2">
      <c r="A4682" s="3">
        <v>4678</v>
      </c>
      <c r="C4682" s="5">
        <f t="shared" si="72"/>
        <v>4678</v>
      </c>
      <c r="D4682" s="7"/>
    </row>
    <row r="4683" spans="1:4" x14ac:dyDescent="0.2">
      <c r="A4683" s="3">
        <v>4679</v>
      </c>
      <c r="C4683" s="5">
        <f t="shared" si="72"/>
        <v>4679</v>
      </c>
      <c r="D4683" s="7"/>
    </row>
    <row r="4684" spans="1:4" x14ac:dyDescent="0.2">
      <c r="A4684" s="3">
        <v>4680</v>
      </c>
      <c r="C4684" s="5">
        <f t="shared" si="72"/>
        <v>4680</v>
      </c>
      <c r="D4684" s="7"/>
    </row>
    <row r="4685" spans="1:4" x14ac:dyDescent="0.2">
      <c r="A4685" s="3">
        <v>4681</v>
      </c>
      <c r="C4685" s="5">
        <f t="shared" si="72"/>
        <v>4681</v>
      </c>
      <c r="D4685" s="7"/>
    </row>
    <row r="4686" spans="1:4" x14ac:dyDescent="0.2">
      <c r="A4686" s="3">
        <v>4682</v>
      </c>
      <c r="C4686" s="5">
        <f t="shared" si="72"/>
        <v>4682</v>
      </c>
      <c r="D4686" s="7"/>
    </row>
    <row r="4687" spans="1:4" x14ac:dyDescent="0.2">
      <c r="A4687" s="3">
        <v>4683</v>
      </c>
      <c r="C4687" s="5">
        <f t="shared" si="72"/>
        <v>4683</v>
      </c>
      <c r="D4687" s="7"/>
    </row>
    <row r="4688" spans="1:4" x14ac:dyDescent="0.2">
      <c r="A4688" s="3">
        <v>4684</v>
      </c>
      <c r="C4688" s="5">
        <f t="shared" si="72"/>
        <v>4684</v>
      </c>
      <c r="D4688" s="7"/>
    </row>
    <row r="4689" spans="1:4" x14ac:dyDescent="0.2">
      <c r="A4689" s="3">
        <v>4685</v>
      </c>
      <c r="C4689" s="5">
        <f t="shared" si="72"/>
        <v>4685</v>
      </c>
      <c r="D4689" s="7"/>
    </row>
    <row r="4690" spans="1:4" x14ac:dyDescent="0.2">
      <c r="A4690" s="3">
        <v>4686</v>
      </c>
      <c r="C4690" s="5">
        <f t="shared" si="72"/>
        <v>4686</v>
      </c>
      <c r="D4690" s="7"/>
    </row>
    <row r="4691" spans="1:4" x14ac:dyDescent="0.2">
      <c r="A4691" s="3">
        <v>4687</v>
      </c>
      <c r="C4691" s="5">
        <f t="shared" si="72"/>
        <v>4687</v>
      </c>
      <c r="D4691" s="7"/>
    </row>
    <row r="4692" spans="1:4" x14ac:dyDescent="0.2">
      <c r="A4692" s="3">
        <v>4688</v>
      </c>
      <c r="C4692" s="5">
        <f t="shared" si="72"/>
        <v>4688</v>
      </c>
      <c r="D4692" s="7"/>
    </row>
    <row r="4693" spans="1:4" x14ac:dyDescent="0.2">
      <c r="A4693" s="3">
        <v>4689</v>
      </c>
      <c r="C4693" s="5">
        <f t="shared" si="72"/>
        <v>4689</v>
      </c>
      <c r="D4693" s="7"/>
    </row>
    <row r="4694" spans="1:4" x14ac:dyDescent="0.2">
      <c r="A4694" s="3">
        <v>4690</v>
      </c>
      <c r="C4694" s="5">
        <f t="shared" si="72"/>
        <v>4690</v>
      </c>
      <c r="D4694" s="7"/>
    </row>
    <row r="4695" spans="1:4" x14ac:dyDescent="0.2">
      <c r="A4695" s="3">
        <v>4691</v>
      </c>
      <c r="C4695" s="5">
        <f t="shared" si="72"/>
        <v>4691</v>
      </c>
      <c r="D4695" s="7"/>
    </row>
    <row r="4696" spans="1:4" x14ac:dyDescent="0.2">
      <c r="A4696" s="3">
        <v>4692</v>
      </c>
      <c r="C4696" s="5">
        <f t="shared" si="72"/>
        <v>4692</v>
      </c>
      <c r="D4696" s="7"/>
    </row>
    <row r="4697" spans="1:4" x14ac:dyDescent="0.2">
      <c r="A4697" s="3">
        <v>4693</v>
      </c>
      <c r="C4697" s="5">
        <f t="shared" si="72"/>
        <v>4693</v>
      </c>
      <c r="D4697" s="7"/>
    </row>
    <row r="4698" spans="1:4" x14ac:dyDescent="0.2">
      <c r="A4698" s="3">
        <v>4694</v>
      </c>
      <c r="C4698" s="5">
        <f t="shared" si="72"/>
        <v>4694</v>
      </c>
      <c r="D4698" s="7"/>
    </row>
    <row r="4699" spans="1:4" x14ac:dyDescent="0.2">
      <c r="A4699" s="3">
        <v>4695</v>
      </c>
      <c r="C4699" s="5">
        <f t="shared" si="72"/>
        <v>4695</v>
      </c>
      <c r="D4699" s="7"/>
    </row>
    <row r="4700" spans="1:4" x14ac:dyDescent="0.2">
      <c r="A4700" s="3">
        <v>4696</v>
      </c>
      <c r="C4700" s="5">
        <f t="shared" si="72"/>
        <v>4696</v>
      </c>
      <c r="D4700" s="7"/>
    </row>
    <row r="4701" spans="1:4" x14ac:dyDescent="0.2">
      <c r="A4701" s="3">
        <v>4697</v>
      </c>
      <c r="C4701" s="5">
        <f t="shared" si="72"/>
        <v>4697</v>
      </c>
      <c r="D4701" s="7"/>
    </row>
    <row r="4702" spans="1:4" x14ac:dyDescent="0.2">
      <c r="A4702" s="3">
        <v>4698</v>
      </c>
      <c r="C4702" s="5">
        <f t="shared" si="72"/>
        <v>4698</v>
      </c>
      <c r="D4702" s="7"/>
    </row>
    <row r="4703" spans="1:4" x14ac:dyDescent="0.2">
      <c r="A4703" s="3">
        <v>4699</v>
      </c>
      <c r="C4703" s="5">
        <f t="shared" si="72"/>
        <v>4699</v>
      </c>
      <c r="D4703" s="7"/>
    </row>
    <row r="4704" spans="1:4" x14ac:dyDescent="0.2">
      <c r="A4704">
        <v>4700</v>
      </c>
      <c r="B4704" s="14">
        <f>'EstRev 5-10'!C104</f>
        <v>0</v>
      </c>
      <c r="C4704" s="5">
        <f t="shared" si="72"/>
        <v>4700</v>
      </c>
      <c r="D4704" s="6"/>
    </row>
    <row r="4705" spans="1:4" x14ac:dyDescent="0.2">
      <c r="A4705" s="3">
        <v>4701</v>
      </c>
      <c r="C4705" s="5">
        <f t="shared" si="72"/>
        <v>4701</v>
      </c>
      <c r="D4705" s="7"/>
    </row>
    <row r="4706" spans="1:4" x14ac:dyDescent="0.2">
      <c r="A4706" s="3">
        <v>4702</v>
      </c>
      <c r="C4706" s="5">
        <f t="shared" si="72"/>
        <v>4702</v>
      </c>
      <c r="D4706" s="7"/>
    </row>
    <row r="4707" spans="1:4" x14ac:dyDescent="0.2">
      <c r="A4707" s="3">
        <v>4703</v>
      </c>
      <c r="C4707" s="5">
        <f t="shared" si="72"/>
        <v>4703</v>
      </c>
      <c r="D4707" s="7"/>
    </row>
    <row r="4708" spans="1:4" x14ac:dyDescent="0.2">
      <c r="A4708" s="3">
        <v>4704</v>
      </c>
      <c r="C4708" s="5">
        <f t="shared" si="72"/>
        <v>4704</v>
      </c>
      <c r="D4708" s="7"/>
    </row>
    <row r="4709" spans="1:4" x14ac:dyDescent="0.2">
      <c r="A4709" s="3">
        <v>4705</v>
      </c>
      <c r="C4709" s="5">
        <f t="shared" si="72"/>
        <v>4705</v>
      </c>
      <c r="D4709" s="7"/>
    </row>
    <row r="4710" spans="1:4" x14ac:dyDescent="0.2">
      <c r="A4710" s="3">
        <v>4706</v>
      </c>
      <c r="C4710" s="5">
        <f t="shared" si="72"/>
        <v>4706</v>
      </c>
      <c r="D4710" s="6" t="s">
        <v>345</v>
      </c>
    </row>
    <row r="4711" spans="1:4" x14ac:dyDescent="0.2">
      <c r="A4711" s="3">
        <v>4707</v>
      </c>
      <c r="C4711" s="5">
        <f t="shared" si="72"/>
        <v>4707</v>
      </c>
      <c r="D4711" s="6" t="s">
        <v>345</v>
      </c>
    </row>
    <row r="4712" spans="1:4" x14ac:dyDescent="0.2">
      <c r="A4712" s="3">
        <v>4708</v>
      </c>
      <c r="C4712" s="5">
        <f t="shared" si="72"/>
        <v>4708</v>
      </c>
      <c r="D4712" s="6" t="s">
        <v>345</v>
      </c>
    </row>
    <row r="4713" spans="1:4" x14ac:dyDescent="0.2">
      <c r="A4713" s="3">
        <v>4709</v>
      </c>
      <c r="C4713" s="5">
        <f t="shared" si="72"/>
        <v>4709</v>
      </c>
      <c r="D4713" s="6" t="s">
        <v>345</v>
      </c>
    </row>
    <row r="4714" spans="1:4" x14ac:dyDescent="0.2">
      <c r="A4714">
        <v>4710</v>
      </c>
      <c r="B4714" s="14">
        <f>'EstRev 5-10'!G135</f>
        <v>0</v>
      </c>
      <c r="C4714" s="5">
        <f t="shared" si="72"/>
        <v>4710</v>
      </c>
      <c r="D4714" s="6"/>
    </row>
    <row r="4715" spans="1:4" x14ac:dyDescent="0.2">
      <c r="A4715" s="3">
        <v>4711</v>
      </c>
      <c r="C4715" s="5">
        <f t="shared" si="72"/>
        <v>4711</v>
      </c>
      <c r="D4715" s="7"/>
    </row>
    <row r="4716" spans="1:4" x14ac:dyDescent="0.2">
      <c r="A4716" s="3">
        <v>4712</v>
      </c>
      <c r="C4716" s="5">
        <f t="shared" si="72"/>
        <v>4712</v>
      </c>
      <c r="D4716" s="7"/>
    </row>
    <row r="4717" spans="1:4" x14ac:dyDescent="0.2">
      <c r="A4717" s="3">
        <v>4713</v>
      </c>
      <c r="C4717" s="5">
        <f t="shared" si="72"/>
        <v>4713</v>
      </c>
      <c r="D4717" s="7"/>
    </row>
    <row r="4718" spans="1:4" x14ac:dyDescent="0.2">
      <c r="A4718" s="3">
        <v>4714</v>
      </c>
      <c r="C4718" s="5">
        <f t="shared" si="72"/>
        <v>4714</v>
      </c>
      <c r="D4718" s="7"/>
    </row>
    <row r="4719" spans="1:4" x14ac:dyDescent="0.2">
      <c r="A4719" s="3">
        <v>4715</v>
      </c>
      <c r="C4719" s="5">
        <f t="shared" si="72"/>
        <v>4715</v>
      </c>
      <c r="D4719" s="7"/>
    </row>
    <row r="4720" spans="1:4" x14ac:dyDescent="0.2">
      <c r="A4720" s="3">
        <v>4716</v>
      </c>
      <c r="C4720" s="5">
        <f t="shared" si="72"/>
        <v>4716</v>
      </c>
      <c r="D4720" s="7"/>
    </row>
    <row r="4721" spans="1:4" x14ac:dyDescent="0.2">
      <c r="A4721" s="3">
        <v>4717</v>
      </c>
      <c r="C4721" s="5">
        <f t="shared" si="72"/>
        <v>4717</v>
      </c>
      <c r="D4721" s="7"/>
    </row>
    <row r="4722" spans="1:4" x14ac:dyDescent="0.2">
      <c r="A4722" s="3">
        <v>4718</v>
      </c>
      <c r="C4722" s="5">
        <f t="shared" si="72"/>
        <v>4718</v>
      </c>
      <c r="D4722" s="7"/>
    </row>
    <row r="4723" spans="1:4" x14ac:dyDescent="0.2">
      <c r="A4723" s="3">
        <v>4719</v>
      </c>
      <c r="C4723" s="5">
        <f t="shared" si="72"/>
        <v>4719</v>
      </c>
      <c r="D4723" s="7"/>
    </row>
    <row r="4724" spans="1:4" x14ac:dyDescent="0.2">
      <c r="A4724" s="3">
        <v>4720</v>
      </c>
      <c r="C4724" s="5">
        <f t="shared" si="72"/>
        <v>4720</v>
      </c>
      <c r="D4724" s="7"/>
    </row>
    <row r="4725" spans="1:4" x14ac:dyDescent="0.2">
      <c r="A4725" s="3">
        <v>4721</v>
      </c>
      <c r="C4725" s="5">
        <f t="shared" si="72"/>
        <v>4721</v>
      </c>
      <c r="D4725" s="7"/>
    </row>
    <row r="4726" spans="1:4" x14ac:dyDescent="0.2">
      <c r="A4726" s="3">
        <v>4722</v>
      </c>
      <c r="C4726" s="5">
        <f t="shared" si="72"/>
        <v>4722</v>
      </c>
      <c r="D4726" s="7"/>
    </row>
    <row r="4727" spans="1:4" x14ac:dyDescent="0.2">
      <c r="A4727" s="3">
        <v>4723</v>
      </c>
      <c r="C4727" s="5">
        <f t="shared" si="72"/>
        <v>4723</v>
      </c>
      <c r="D4727" s="7"/>
    </row>
    <row r="4728" spans="1:4" x14ac:dyDescent="0.2">
      <c r="A4728" s="3">
        <v>4724</v>
      </c>
      <c r="C4728" s="5">
        <f t="shared" si="72"/>
        <v>4724</v>
      </c>
      <c r="D4728" s="7"/>
    </row>
    <row r="4729" spans="1:4" x14ac:dyDescent="0.2">
      <c r="A4729" s="3">
        <v>4725</v>
      </c>
      <c r="C4729" s="5">
        <f t="shared" si="72"/>
        <v>4725</v>
      </c>
      <c r="D4729" s="7"/>
    </row>
    <row r="4730" spans="1:4" x14ac:dyDescent="0.2">
      <c r="A4730" s="3">
        <v>4726</v>
      </c>
      <c r="C4730" s="5">
        <f t="shared" si="72"/>
        <v>4726</v>
      </c>
      <c r="D4730" s="7"/>
    </row>
    <row r="4731" spans="1:4" x14ac:dyDescent="0.2">
      <c r="A4731" s="3">
        <v>4727</v>
      </c>
      <c r="C4731" s="5">
        <f t="shared" si="72"/>
        <v>4727</v>
      </c>
      <c r="D4731" s="7"/>
    </row>
    <row r="4732" spans="1:4" x14ac:dyDescent="0.2">
      <c r="A4732" s="3">
        <v>4728</v>
      </c>
      <c r="C4732" s="5">
        <f t="shared" si="72"/>
        <v>4728</v>
      </c>
      <c r="D4732" s="7"/>
    </row>
    <row r="4733" spans="1:4" x14ac:dyDescent="0.2">
      <c r="A4733" s="3">
        <v>4729</v>
      </c>
      <c r="C4733" s="5">
        <f t="shared" si="72"/>
        <v>4729</v>
      </c>
      <c r="D4733" s="6" t="s">
        <v>345</v>
      </c>
    </row>
    <row r="4734" spans="1:4" x14ac:dyDescent="0.2">
      <c r="A4734" s="3">
        <v>4730</v>
      </c>
      <c r="C4734" s="5">
        <f t="shared" si="72"/>
        <v>4730</v>
      </c>
      <c r="D4734" s="6" t="s">
        <v>345</v>
      </c>
    </row>
    <row r="4735" spans="1:4" x14ac:dyDescent="0.2">
      <c r="A4735">
        <v>4731</v>
      </c>
      <c r="B4735" s="14">
        <f>'EstRev 5-10'!C167</f>
        <v>0</v>
      </c>
      <c r="C4735" s="5">
        <f t="shared" si="72"/>
        <v>4731</v>
      </c>
      <c r="D4735" s="6"/>
    </row>
    <row r="4736" spans="1:4" x14ac:dyDescent="0.2">
      <c r="A4736">
        <v>4732</v>
      </c>
      <c r="B4736" s="14">
        <f>'EstRev 5-10'!D167</f>
        <v>0</v>
      </c>
      <c r="C4736" s="5">
        <f t="shared" si="72"/>
        <v>4732</v>
      </c>
      <c r="D4736" s="6"/>
    </row>
    <row r="4737" spans="1:4" x14ac:dyDescent="0.2">
      <c r="A4737">
        <v>4733</v>
      </c>
      <c r="B4737" s="14">
        <f>'EstRev 5-10'!E167</f>
        <v>0</v>
      </c>
      <c r="C4737" s="5">
        <f t="shared" si="72"/>
        <v>4733</v>
      </c>
      <c r="D4737" s="6"/>
    </row>
    <row r="4738" spans="1:4" x14ac:dyDescent="0.2">
      <c r="A4738">
        <v>4734</v>
      </c>
      <c r="B4738" s="14">
        <f>'EstRev 5-10'!F167</f>
        <v>0</v>
      </c>
      <c r="C4738" s="5">
        <f t="shared" si="72"/>
        <v>4734</v>
      </c>
      <c r="D4738" s="6"/>
    </row>
    <row r="4739" spans="1:4" x14ac:dyDescent="0.2">
      <c r="A4739">
        <v>4735</v>
      </c>
      <c r="B4739" s="14">
        <f>'EstRev 5-10'!G167</f>
        <v>0</v>
      </c>
      <c r="C4739" s="5">
        <f t="shared" si="72"/>
        <v>4735</v>
      </c>
      <c r="D4739" s="6"/>
    </row>
    <row r="4740" spans="1:4" x14ac:dyDescent="0.2">
      <c r="A4740">
        <v>4736</v>
      </c>
      <c r="B4740" s="14">
        <f>'EstRev 5-10'!H167</f>
        <v>0</v>
      </c>
      <c r="C4740" s="5">
        <f t="shared" si="72"/>
        <v>4736</v>
      </c>
      <c r="D4740" s="6"/>
    </row>
    <row r="4741" spans="1:4" x14ac:dyDescent="0.2">
      <c r="A4741" s="3">
        <v>4737</v>
      </c>
      <c r="C4741" s="5">
        <f t="shared" si="72"/>
        <v>4737</v>
      </c>
      <c r="D4741" s="6" t="s">
        <v>345</v>
      </c>
    </row>
    <row r="4742" spans="1:4" x14ac:dyDescent="0.2">
      <c r="A4742">
        <v>4738</v>
      </c>
      <c r="B4742" s="14">
        <f>'EstRev 5-10'!K167</f>
        <v>0</v>
      </c>
      <c r="C4742" s="5">
        <f t="shared" si="72"/>
        <v>4738</v>
      </c>
      <c r="D4742" s="6"/>
    </row>
    <row r="4743" spans="1:4" x14ac:dyDescent="0.2">
      <c r="A4743" s="3">
        <v>4739</v>
      </c>
      <c r="C4743" s="5">
        <f t="shared" ref="C4743:C4806" si="73">A4743-B4743</f>
        <v>4739</v>
      </c>
      <c r="D4743" s="6" t="s">
        <v>345</v>
      </c>
    </row>
    <row r="4744" spans="1:4" x14ac:dyDescent="0.2">
      <c r="A4744">
        <v>4740</v>
      </c>
      <c r="B4744" s="14">
        <f>'EstRev 5-10'!C178</f>
        <v>0</v>
      </c>
      <c r="C4744" s="5">
        <f t="shared" si="73"/>
        <v>4740</v>
      </c>
      <c r="D4744" s="6"/>
    </row>
    <row r="4745" spans="1:4" x14ac:dyDescent="0.2">
      <c r="A4745">
        <v>4741</v>
      </c>
      <c r="B4745" s="14">
        <f>'EstRev 5-10'!D178</f>
        <v>0</v>
      </c>
      <c r="C4745" s="5">
        <f t="shared" si="73"/>
        <v>4741</v>
      </c>
      <c r="D4745" s="6"/>
    </row>
    <row r="4746" spans="1:4" x14ac:dyDescent="0.2">
      <c r="A4746" s="3">
        <v>4742</v>
      </c>
      <c r="C4746" s="5">
        <f t="shared" si="73"/>
        <v>4742</v>
      </c>
      <c r="D4746" s="7"/>
    </row>
    <row r="4747" spans="1:4" x14ac:dyDescent="0.2">
      <c r="A4747">
        <v>4743</v>
      </c>
      <c r="B4747" s="14">
        <f>'EstRev 5-10'!F178</f>
        <v>0</v>
      </c>
      <c r="C4747" s="5">
        <f t="shared" si="73"/>
        <v>4743</v>
      </c>
      <c r="D4747" s="6"/>
    </row>
    <row r="4748" spans="1:4" x14ac:dyDescent="0.2">
      <c r="A4748">
        <v>4744</v>
      </c>
      <c r="B4748" s="14">
        <f>'EstRev 5-10'!C179</f>
        <v>0</v>
      </c>
      <c r="C4748" s="5">
        <f t="shared" si="73"/>
        <v>4744</v>
      </c>
      <c r="D4748" s="6"/>
    </row>
    <row r="4749" spans="1:4" x14ac:dyDescent="0.2">
      <c r="A4749">
        <v>4745</v>
      </c>
      <c r="B4749" s="14">
        <f>'EstRev 5-10'!D179</f>
        <v>0</v>
      </c>
      <c r="C4749" s="5">
        <f t="shared" si="73"/>
        <v>4745</v>
      </c>
      <c r="D4749" s="6"/>
    </row>
    <row r="4750" spans="1:4" x14ac:dyDescent="0.2">
      <c r="A4750" s="3">
        <v>4746</v>
      </c>
      <c r="C4750" s="5">
        <f t="shared" si="73"/>
        <v>4746</v>
      </c>
      <c r="D4750" s="7"/>
    </row>
    <row r="4751" spans="1:4" x14ac:dyDescent="0.2">
      <c r="A4751">
        <v>4747</v>
      </c>
      <c r="B4751" s="14">
        <f>'EstRev 5-10'!F179</f>
        <v>0</v>
      </c>
      <c r="C4751" s="5">
        <f t="shared" si="73"/>
        <v>4747</v>
      </c>
      <c r="D4751" s="7"/>
    </row>
    <row r="4752" spans="1:4" x14ac:dyDescent="0.2">
      <c r="A4752" s="3">
        <v>4748</v>
      </c>
      <c r="C4752" s="5">
        <f t="shared" si="73"/>
        <v>4748</v>
      </c>
      <c r="D4752" s="6"/>
    </row>
    <row r="4753" spans="1:4" x14ac:dyDescent="0.2">
      <c r="A4753">
        <v>4749</v>
      </c>
      <c r="B4753" s="14">
        <f>'EstRev 5-10'!G178</f>
        <v>0</v>
      </c>
      <c r="C4753" s="5">
        <f t="shared" si="73"/>
        <v>4749</v>
      </c>
      <c r="D4753" s="6"/>
    </row>
    <row r="4754" spans="1:4" x14ac:dyDescent="0.2">
      <c r="A4754">
        <v>4750</v>
      </c>
      <c r="B4754" s="14">
        <f>'EstRev 5-10'!H178</f>
        <v>0</v>
      </c>
      <c r="C4754" s="5">
        <f t="shared" si="73"/>
        <v>4750</v>
      </c>
      <c r="D4754" s="6"/>
    </row>
    <row r="4755" spans="1:4" x14ac:dyDescent="0.2">
      <c r="A4755" s="3">
        <v>4751</v>
      </c>
      <c r="C4755" s="5">
        <f t="shared" si="73"/>
        <v>4751</v>
      </c>
      <c r="D4755" s="7"/>
    </row>
    <row r="4756" spans="1:4" x14ac:dyDescent="0.2">
      <c r="A4756">
        <v>4752</v>
      </c>
      <c r="B4756" s="14">
        <f>'EstRev 5-10'!G179</f>
        <v>0</v>
      </c>
      <c r="C4756" s="5">
        <f t="shared" si="73"/>
        <v>4752</v>
      </c>
      <c r="D4756" s="6"/>
    </row>
    <row r="4757" spans="1:4" x14ac:dyDescent="0.2">
      <c r="A4757">
        <v>4753</v>
      </c>
      <c r="B4757" s="14">
        <f>'EstRev 5-10'!H179</f>
        <v>0</v>
      </c>
      <c r="C4757" s="5">
        <f t="shared" si="73"/>
        <v>4753</v>
      </c>
      <c r="D4757" s="6"/>
    </row>
    <row r="4758" spans="1:4" x14ac:dyDescent="0.2">
      <c r="A4758" s="3">
        <v>4754</v>
      </c>
      <c r="C4758" s="5">
        <f t="shared" si="73"/>
        <v>4754</v>
      </c>
      <c r="D4758" s="7"/>
    </row>
    <row r="4759" spans="1:4" x14ac:dyDescent="0.2">
      <c r="A4759">
        <v>4755</v>
      </c>
      <c r="B4759" s="14">
        <f>'EstRev 5-10'!K179</f>
        <v>0</v>
      </c>
      <c r="C4759" s="5">
        <f t="shared" si="73"/>
        <v>4755</v>
      </c>
      <c r="D4759" s="6"/>
    </row>
    <row r="4760" spans="1:4" x14ac:dyDescent="0.2">
      <c r="A4760" s="3">
        <v>4756</v>
      </c>
      <c r="C4760" s="5">
        <f t="shared" si="73"/>
        <v>4756</v>
      </c>
      <c r="D4760" s="7"/>
    </row>
    <row r="4761" spans="1:4" x14ac:dyDescent="0.2">
      <c r="A4761" s="3">
        <v>4757</v>
      </c>
      <c r="C4761" s="5">
        <f t="shared" si="73"/>
        <v>4757</v>
      </c>
      <c r="D4761" s="7"/>
    </row>
    <row r="4762" spans="1:4" x14ac:dyDescent="0.2">
      <c r="A4762" s="3">
        <v>4758</v>
      </c>
      <c r="C4762" s="5">
        <f t="shared" si="73"/>
        <v>4758</v>
      </c>
      <c r="D4762" s="7"/>
    </row>
    <row r="4763" spans="1:4" x14ac:dyDescent="0.2">
      <c r="A4763" s="3">
        <v>4759</v>
      </c>
      <c r="C4763" s="5">
        <f t="shared" si="73"/>
        <v>4759</v>
      </c>
      <c r="D4763" s="7"/>
    </row>
    <row r="4764" spans="1:4" x14ac:dyDescent="0.2">
      <c r="A4764" s="3">
        <v>4760</v>
      </c>
      <c r="C4764" s="5">
        <f t="shared" si="73"/>
        <v>4760</v>
      </c>
      <c r="D4764" s="7"/>
    </row>
    <row r="4765" spans="1:4" x14ac:dyDescent="0.2">
      <c r="A4765" s="3">
        <v>4761</v>
      </c>
      <c r="C4765" s="5">
        <f t="shared" si="73"/>
        <v>4761</v>
      </c>
      <c r="D4765" s="7"/>
    </row>
    <row r="4766" spans="1:4" x14ac:dyDescent="0.2">
      <c r="A4766" s="3">
        <v>4762</v>
      </c>
      <c r="C4766" s="5">
        <f t="shared" si="73"/>
        <v>4762</v>
      </c>
      <c r="D4766" s="7"/>
    </row>
    <row r="4767" spans="1:4" x14ac:dyDescent="0.2">
      <c r="A4767" s="3">
        <v>4763</v>
      </c>
      <c r="C4767" s="5">
        <f t="shared" si="73"/>
        <v>4763</v>
      </c>
      <c r="D4767" s="7"/>
    </row>
    <row r="4768" spans="1:4" x14ac:dyDescent="0.2">
      <c r="A4768" s="3">
        <v>4764</v>
      </c>
      <c r="C4768" s="5">
        <f t="shared" si="73"/>
        <v>4764</v>
      </c>
      <c r="D4768" s="7"/>
    </row>
    <row r="4769" spans="1:4" x14ac:dyDescent="0.2">
      <c r="A4769" s="3">
        <v>4765</v>
      </c>
      <c r="C4769" s="5">
        <f t="shared" si="73"/>
        <v>4765</v>
      </c>
      <c r="D4769" s="7"/>
    </row>
    <row r="4770" spans="1:4" x14ac:dyDescent="0.2">
      <c r="A4770" s="3">
        <v>4766</v>
      </c>
      <c r="C4770" s="5">
        <f t="shared" si="73"/>
        <v>4766</v>
      </c>
      <c r="D4770" s="7"/>
    </row>
    <row r="4771" spans="1:4" x14ac:dyDescent="0.2">
      <c r="A4771" s="3">
        <v>4767</v>
      </c>
      <c r="C4771" s="5">
        <f t="shared" si="73"/>
        <v>4767</v>
      </c>
      <c r="D4771" s="7"/>
    </row>
    <row r="4772" spans="1:4" x14ac:dyDescent="0.2">
      <c r="A4772" s="3">
        <v>4768</v>
      </c>
      <c r="C4772" s="5">
        <f t="shared" si="73"/>
        <v>4768</v>
      </c>
      <c r="D4772" s="7"/>
    </row>
    <row r="4773" spans="1:4" x14ac:dyDescent="0.2">
      <c r="A4773" s="3">
        <v>4769</v>
      </c>
      <c r="C4773" s="5">
        <f t="shared" si="73"/>
        <v>4769</v>
      </c>
      <c r="D4773" s="7"/>
    </row>
    <row r="4774" spans="1:4" x14ac:dyDescent="0.2">
      <c r="A4774" s="3">
        <v>4770</v>
      </c>
      <c r="C4774" s="5">
        <f t="shared" si="73"/>
        <v>4770</v>
      </c>
      <c r="D4774" s="6" t="s">
        <v>345</v>
      </c>
    </row>
    <row r="4775" spans="1:4" x14ac:dyDescent="0.2">
      <c r="A4775" s="3">
        <v>4771</v>
      </c>
      <c r="C4775" s="5">
        <f t="shared" si="73"/>
        <v>4771</v>
      </c>
      <c r="D4775" s="6" t="s">
        <v>345</v>
      </c>
    </row>
    <row r="4776" spans="1:4" x14ac:dyDescent="0.2">
      <c r="A4776" s="3">
        <v>4772</v>
      </c>
      <c r="C4776" s="5">
        <f t="shared" si="73"/>
        <v>4772</v>
      </c>
      <c r="D4776" s="6" t="s">
        <v>345</v>
      </c>
    </row>
    <row r="4777" spans="1:4" x14ac:dyDescent="0.2">
      <c r="A4777" s="3">
        <v>4773</v>
      </c>
      <c r="C4777" s="5">
        <f t="shared" si="73"/>
        <v>4773</v>
      </c>
      <c r="D4777" s="7"/>
    </row>
    <row r="4778" spans="1:4" x14ac:dyDescent="0.2">
      <c r="A4778" s="3">
        <v>4774</v>
      </c>
      <c r="C4778" s="5">
        <f t="shared" si="73"/>
        <v>4774</v>
      </c>
      <c r="D4778" s="7"/>
    </row>
    <row r="4779" spans="1:4" x14ac:dyDescent="0.2">
      <c r="A4779" s="3">
        <v>4775</v>
      </c>
      <c r="C4779" s="5">
        <f t="shared" si="73"/>
        <v>4775</v>
      </c>
      <c r="D4779" s="7"/>
    </row>
    <row r="4780" spans="1:4" x14ac:dyDescent="0.2">
      <c r="A4780" s="3">
        <v>4776</v>
      </c>
      <c r="C4780" s="5">
        <f t="shared" si="73"/>
        <v>4776</v>
      </c>
      <c r="D4780" s="7"/>
    </row>
    <row r="4781" spans="1:4" x14ac:dyDescent="0.2">
      <c r="A4781" s="3">
        <v>4777</v>
      </c>
      <c r="C4781" s="5">
        <f t="shared" si="73"/>
        <v>4777</v>
      </c>
      <c r="D4781" s="7"/>
    </row>
    <row r="4782" spans="1:4" x14ac:dyDescent="0.2">
      <c r="A4782" s="3">
        <v>4778</v>
      </c>
      <c r="C4782" s="5">
        <f t="shared" si="73"/>
        <v>4778</v>
      </c>
      <c r="D4782" s="7"/>
    </row>
    <row r="4783" spans="1:4" x14ac:dyDescent="0.2">
      <c r="A4783" s="3">
        <v>4779</v>
      </c>
      <c r="C4783" s="5">
        <f t="shared" si="73"/>
        <v>4779</v>
      </c>
      <c r="D4783" s="7"/>
    </row>
    <row r="4784" spans="1:4" x14ac:dyDescent="0.2">
      <c r="A4784" s="3">
        <v>4780</v>
      </c>
      <c r="C4784" s="5">
        <f t="shared" si="73"/>
        <v>4780</v>
      </c>
      <c r="D4784" s="7"/>
    </row>
    <row r="4785" spans="1:4" x14ac:dyDescent="0.2">
      <c r="A4785" s="3">
        <v>4781</v>
      </c>
      <c r="C4785" s="5">
        <f t="shared" si="73"/>
        <v>4781</v>
      </c>
      <c r="D4785" s="7"/>
    </row>
    <row r="4786" spans="1:4" x14ac:dyDescent="0.2">
      <c r="A4786" s="3">
        <v>4782</v>
      </c>
      <c r="C4786" s="5">
        <f t="shared" si="73"/>
        <v>4782</v>
      </c>
      <c r="D4786" s="7"/>
    </row>
    <row r="4787" spans="1:4" x14ac:dyDescent="0.2">
      <c r="A4787" s="3">
        <v>4783</v>
      </c>
      <c r="C4787" s="5">
        <f t="shared" si="73"/>
        <v>4783</v>
      </c>
      <c r="D4787" s="7"/>
    </row>
    <row r="4788" spans="1:4" x14ac:dyDescent="0.2">
      <c r="A4788" s="3">
        <v>4784</v>
      </c>
      <c r="C4788" s="5">
        <f t="shared" si="73"/>
        <v>4784</v>
      </c>
      <c r="D4788" s="7"/>
    </row>
    <row r="4789" spans="1:4" x14ac:dyDescent="0.2">
      <c r="A4789" s="3">
        <v>4785</v>
      </c>
      <c r="C4789" s="5">
        <f t="shared" si="73"/>
        <v>4785</v>
      </c>
      <c r="D4789" s="6" t="s">
        <v>345</v>
      </c>
    </row>
    <row r="4790" spans="1:4" x14ac:dyDescent="0.2">
      <c r="A4790" s="3">
        <v>4786</v>
      </c>
      <c r="C4790" s="5">
        <f t="shared" si="73"/>
        <v>4786</v>
      </c>
      <c r="D4790" s="6" t="s">
        <v>345</v>
      </c>
    </row>
    <row r="4791" spans="1:4" x14ac:dyDescent="0.2">
      <c r="A4791" s="3">
        <v>4787</v>
      </c>
      <c r="C4791" s="5">
        <f t="shared" si="73"/>
        <v>4787</v>
      </c>
      <c r="D4791" s="6" t="s">
        <v>345</v>
      </c>
    </row>
    <row r="4792" spans="1:4" x14ac:dyDescent="0.2">
      <c r="A4792" s="3">
        <v>4788</v>
      </c>
      <c r="C4792" s="5">
        <f t="shared" si="73"/>
        <v>4788</v>
      </c>
      <c r="D4792" s="7"/>
    </row>
    <row r="4793" spans="1:4" x14ac:dyDescent="0.2">
      <c r="A4793" s="3">
        <v>4789</v>
      </c>
      <c r="C4793" s="5">
        <f t="shared" si="73"/>
        <v>4789</v>
      </c>
      <c r="D4793" s="7"/>
    </row>
    <row r="4794" spans="1:4" x14ac:dyDescent="0.2">
      <c r="A4794" s="3">
        <v>4790</v>
      </c>
      <c r="C4794" s="5">
        <f t="shared" si="73"/>
        <v>4790</v>
      </c>
      <c r="D4794" s="7"/>
    </row>
    <row r="4795" spans="1:4" x14ac:dyDescent="0.2">
      <c r="A4795">
        <v>4791</v>
      </c>
      <c r="B4795" s="14">
        <f>'EstRev 5-10'!C264</f>
        <v>0</v>
      </c>
      <c r="C4795" s="5">
        <f t="shared" si="73"/>
        <v>4791</v>
      </c>
      <c r="D4795" s="6"/>
    </row>
    <row r="4796" spans="1:4" x14ac:dyDescent="0.2">
      <c r="A4796">
        <v>4792</v>
      </c>
      <c r="B4796" s="14">
        <f>'EstRev 5-10'!D264</f>
        <v>0</v>
      </c>
      <c r="C4796" s="5">
        <f t="shared" si="73"/>
        <v>4792</v>
      </c>
      <c r="D4796" s="6"/>
    </row>
    <row r="4797" spans="1:4" x14ac:dyDescent="0.2">
      <c r="A4797" s="3">
        <v>4793</v>
      </c>
      <c r="C4797" s="5">
        <f t="shared" si="73"/>
        <v>4793</v>
      </c>
      <c r="D4797" s="7"/>
    </row>
    <row r="4798" spans="1:4" x14ac:dyDescent="0.2">
      <c r="A4798">
        <v>4794</v>
      </c>
      <c r="B4798" s="14">
        <f>'EstRev 5-10'!F264</f>
        <v>0</v>
      </c>
      <c r="C4798" s="5">
        <f t="shared" si="73"/>
        <v>4794</v>
      </c>
      <c r="D4798" s="6"/>
    </row>
    <row r="4799" spans="1:4" x14ac:dyDescent="0.2">
      <c r="A4799" s="3">
        <v>4795</v>
      </c>
      <c r="C4799" s="5">
        <f t="shared" si="73"/>
        <v>4795</v>
      </c>
      <c r="D4799" s="7"/>
    </row>
    <row r="4800" spans="1:4" x14ac:dyDescent="0.2">
      <c r="A4800" s="3">
        <v>4796</v>
      </c>
      <c r="C4800" s="5">
        <f t="shared" si="73"/>
        <v>4796</v>
      </c>
      <c r="D4800" s="6" t="s">
        <v>345</v>
      </c>
    </row>
    <row r="4801" spans="1:4" x14ac:dyDescent="0.2">
      <c r="A4801" s="3">
        <v>4797</v>
      </c>
      <c r="C4801" s="5">
        <f t="shared" si="73"/>
        <v>4797</v>
      </c>
      <c r="D4801" s="7"/>
    </row>
    <row r="4802" spans="1:4" x14ac:dyDescent="0.2">
      <c r="A4802" s="3">
        <v>4798</v>
      </c>
      <c r="C4802" s="5">
        <f t="shared" si="73"/>
        <v>4798</v>
      </c>
      <c r="D4802" s="7"/>
    </row>
    <row r="4803" spans="1:4" x14ac:dyDescent="0.2">
      <c r="A4803" s="3">
        <v>4799</v>
      </c>
      <c r="C4803" s="5">
        <f t="shared" si="73"/>
        <v>4799</v>
      </c>
      <c r="D4803" s="7"/>
    </row>
    <row r="4804" spans="1:4" x14ac:dyDescent="0.2">
      <c r="A4804" s="3">
        <v>4800</v>
      </c>
      <c r="C4804" s="5">
        <f t="shared" si="73"/>
        <v>4800</v>
      </c>
      <c r="D4804" s="7"/>
    </row>
    <row r="4805" spans="1:4" x14ac:dyDescent="0.2">
      <c r="A4805" s="3">
        <v>4801</v>
      </c>
      <c r="C4805" s="5">
        <f t="shared" si="73"/>
        <v>4801</v>
      </c>
      <c r="D4805" s="6" t="s">
        <v>346</v>
      </c>
    </row>
    <row r="4806" spans="1:4" x14ac:dyDescent="0.2">
      <c r="A4806" s="3">
        <v>4802</v>
      </c>
      <c r="C4806" s="5">
        <f t="shared" si="73"/>
        <v>4802</v>
      </c>
      <c r="D4806" s="7"/>
    </row>
    <row r="4807" spans="1:4" x14ac:dyDescent="0.2">
      <c r="A4807">
        <v>4803</v>
      </c>
      <c r="B4807" s="14">
        <f>'EstRev 5-10'!G264</f>
        <v>0</v>
      </c>
      <c r="C4807" s="5">
        <f t="shared" ref="C4807:C4870" si="74">A4807-B4807</f>
        <v>4803</v>
      </c>
      <c r="D4807" s="6"/>
    </row>
    <row r="4808" spans="1:4" x14ac:dyDescent="0.2">
      <c r="A4808">
        <v>4804</v>
      </c>
      <c r="B4808" s="14">
        <f>'EstRev 5-10'!H264</f>
        <v>0</v>
      </c>
      <c r="C4808" s="5">
        <f t="shared" si="74"/>
        <v>4804</v>
      </c>
      <c r="D4808" s="6"/>
    </row>
    <row r="4809" spans="1:4" x14ac:dyDescent="0.2">
      <c r="A4809" s="3">
        <v>4805</v>
      </c>
      <c r="C4809" s="5">
        <f t="shared" si="74"/>
        <v>4805</v>
      </c>
      <c r="D4809" s="7"/>
    </row>
    <row r="4810" spans="1:4" x14ac:dyDescent="0.2">
      <c r="A4810" s="3">
        <v>4806</v>
      </c>
      <c r="C4810" s="5">
        <f t="shared" si="74"/>
        <v>4806</v>
      </c>
      <c r="D4810" s="7"/>
    </row>
    <row r="4811" spans="1:4" x14ac:dyDescent="0.2">
      <c r="A4811">
        <v>4807</v>
      </c>
      <c r="B4811" s="14">
        <f>'EstRev 5-10'!K264</f>
        <v>0</v>
      </c>
      <c r="C4811" s="5">
        <f t="shared" si="74"/>
        <v>4807</v>
      </c>
      <c r="D4811" s="6"/>
    </row>
    <row r="4812" spans="1:4" x14ac:dyDescent="0.2">
      <c r="A4812" s="3">
        <v>4808</v>
      </c>
      <c r="C4812" s="5">
        <f t="shared" si="74"/>
        <v>4808</v>
      </c>
      <c r="D4812" s="7"/>
    </row>
    <row r="4813" spans="1:4" x14ac:dyDescent="0.2">
      <c r="A4813" s="3">
        <v>4809</v>
      </c>
      <c r="C4813" s="5">
        <f t="shared" si="74"/>
        <v>4809</v>
      </c>
      <c r="D4813" s="7"/>
    </row>
    <row r="4814" spans="1:4" x14ac:dyDescent="0.2">
      <c r="A4814" s="3">
        <v>4810</v>
      </c>
      <c r="C4814" s="5">
        <f t="shared" si="74"/>
        <v>4810</v>
      </c>
      <c r="D4814" s="7"/>
    </row>
    <row r="4815" spans="1:4" x14ac:dyDescent="0.2">
      <c r="A4815" s="3">
        <v>4811</v>
      </c>
      <c r="C4815" s="5">
        <f t="shared" si="74"/>
        <v>4811</v>
      </c>
      <c r="D4815" s="6" t="s">
        <v>345</v>
      </c>
    </row>
    <row r="4816" spans="1:4" x14ac:dyDescent="0.2">
      <c r="A4816" s="3">
        <v>4812</v>
      </c>
      <c r="C4816" s="5">
        <f t="shared" si="74"/>
        <v>4812</v>
      </c>
      <c r="D4816" s="7"/>
    </row>
    <row r="4817" spans="1:4" x14ac:dyDescent="0.2">
      <c r="A4817" s="3">
        <v>4813</v>
      </c>
      <c r="C4817" s="5">
        <f t="shared" si="74"/>
        <v>4813</v>
      </c>
      <c r="D4817" s="6" t="s">
        <v>752</v>
      </c>
    </row>
    <row r="4818" spans="1:4" x14ac:dyDescent="0.2">
      <c r="A4818" s="3">
        <v>4814</v>
      </c>
      <c r="C4818" s="5">
        <f t="shared" si="74"/>
        <v>4814</v>
      </c>
      <c r="D4818" s="18" t="s">
        <v>752</v>
      </c>
    </row>
    <row r="4819" spans="1:4" x14ac:dyDescent="0.2">
      <c r="A4819" s="3">
        <v>4815</v>
      </c>
      <c r="C4819" s="5">
        <f t="shared" si="74"/>
        <v>4815</v>
      </c>
      <c r="D4819" s="18" t="s">
        <v>752</v>
      </c>
    </row>
    <row r="4820" spans="1:4" x14ac:dyDescent="0.2">
      <c r="A4820" s="3">
        <v>4816</v>
      </c>
      <c r="C4820" s="5">
        <f t="shared" si="74"/>
        <v>4816</v>
      </c>
      <c r="D4820" s="18" t="s">
        <v>752</v>
      </c>
    </row>
    <row r="4821" spans="1:4" x14ac:dyDescent="0.2">
      <c r="A4821" s="3">
        <v>4817</v>
      </c>
      <c r="C4821" s="5">
        <f t="shared" si="74"/>
        <v>4817</v>
      </c>
      <c r="D4821" s="18" t="s">
        <v>752</v>
      </c>
    </row>
    <row r="4822" spans="1:4" x14ac:dyDescent="0.2">
      <c r="A4822" s="3">
        <v>4818</v>
      </c>
      <c r="C4822" s="5">
        <f t="shared" si="74"/>
        <v>4818</v>
      </c>
      <c r="D4822" s="18" t="s">
        <v>752</v>
      </c>
    </row>
    <row r="4823" spans="1:4" x14ac:dyDescent="0.2">
      <c r="A4823" s="3">
        <v>4819</v>
      </c>
      <c r="C4823" s="5">
        <f t="shared" si="74"/>
        <v>4819</v>
      </c>
      <c r="D4823" s="6" t="s">
        <v>345</v>
      </c>
    </row>
    <row r="4824" spans="1:4" x14ac:dyDescent="0.2">
      <c r="A4824" s="3">
        <v>4820</v>
      </c>
      <c r="C4824" s="5">
        <f t="shared" si="74"/>
        <v>4820</v>
      </c>
      <c r="D4824" s="6" t="s">
        <v>752</v>
      </c>
    </row>
    <row r="4825" spans="1:4" x14ac:dyDescent="0.2">
      <c r="A4825">
        <v>4821</v>
      </c>
      <c r="B4825" s="14">
        <f>'EstRev 5-10'!C120</f>
        <v>0</v>
      </c>
      <c r="C4825" s="5">
        <f t="shared" si="74"/>
        <v>4821</v>
      </c>
      <c r="D4825" s="6"/>
    </row>
    <row r="4826" spans="1:4" x14ac:dyDescent="0.2">
      <c r="A4826">
        <v>4822</v>
      </c>
      <c r="B4826" s="14">
        <f>'EstRev 5-10'!D120</f>
        <v>0</v>
      </c>
      <c r="C4826" s="5">
        <f t="shared" si="74"/>
        <v>4822</v>
      </c>
      <c r="D4826" s="6"/>
    </row>
    <row r="4827" spans="1:4" x14ac:dyDescent="0.2">
      <c r="A4827">
        <v>4823</v>
      </c>
      <c r="B4827" s="14">
        <f>'EstRev 5-10'!E120</f>
        <v>0</v>
      </c>
      <c r="C4827" s="5">
        <f t="shared" si="74"/>
        <v>4823</v>
      </c>
      <c r="D4827" s="6"/>
    </row>
    <row r="4828" spans="1:4" x14ac:dyDescent="0.2">
      <c r="A4828">
        <v>4824</v>
      </c>
      <c r="B4828" s="14">
        <f>'EstRev 5-10'!F120</f>
        <v>0</v>
      </c>
      <c r="C4828" s="5">
        <f t="shared" si="74"/>
        <v>4824</v>
      </c>
      <c r="D4828" s="6"/>
    </row>
    <row r="4829" spans="1:4" x14ac:dyDescent="0.2">
      <c r="A4829">
        <v>4825</v>
      </c>
      <c r="B4829" s="14">
        <f>'EstRev 5-10'!G120</f>
        <v>0</v>
      </c>
      <c r="C4829" s="5">
        <f t="shared" si="74"/>
        <v>4825</v>
      </c>
      <c r="D4829" s="6"/>
    </row>
    <row r="4830" spans="1:4" x14ac:dyDescent="0.2">
      <c r="A4830">
        <v>4826</v>
      </c>
      <c r="B4830" s="14">
        <f>'EstRev 5-10'!H120</f>
        <v>0</v>
      </c>
      <c r="C4830" s="5">
        <f t="shared" si="74"/>
        <v>4826</v>
      </c>
      <c r="D4830" s="6"/>
    </row>
    <row r="4831" spans="1:4" x14ac:dyDescent="0.2">
      <c r="A4831" s="3">
        <v>4827</v>
      </c>
      <c r="C4831" s="5">
        <f t="shared" si="74"/>
        <v>4827</v>
      </c>
      <c r="D4831" s="6" t="s">
        <v>345</v>
      </c>
    </row>
    <row r="4832" spans="1:4" x14ac:dyDescent="0.2">
      <c r="A4832">
        <v>4828</v>
      </c>
      <c r="B4832" s="14">
        <f>'EstRev 5-10'!K120</f>
        <v>0</v>
      </c>
      <c r="C4832" s="5">
        <f t="shared" si="74"/>
        <v>4828</v>
      </c>
      <c r="D4832" s="6"/>
    </row>
    <row r="4833" spans="1:4" x14ac:dyDescent="0.2">
      <c r="A4833" s="3">
        <v>4829</v>
      </c>
      <c r="C4833" s="5">
        <f t="shared" si="74"/>
        <v>4829</v>
      </c>
      <c r="D4833" s="7"/>
    </row>
    <row r="4834" spans="1:4" x14ac:dyDescent="0.2">
      <c r="A4834" s="3">
        <v>4830</v>
      </c>
      <c r="C4834" s="5">
        <f t="shared" si="74"/>
        <v>4830</v>
      </c>
      <c r="D4834" s="7"/>
    </row>
    <row r="4835" spans="1:4" x14ac:dyDescent="0.2">
      <c r="A4835" s="3">
        <v>4831</v>
      </c>
      <c r="C4835" s="5">
        <f t="shared" si="74"/>
        <v>4831</v>
      </c>
      <c r="D4835" s="7"/>
    </row>
    <row r="4836" spans="1:4" x14ac:dyDescent="0.2">
      <c r="A4836" s="3">
        <v>4832</v>
      </c>
      <c r="C4836" s="5">
        <f t="shared" si="74"/>
        <v>4832</v>
      </c>
      <c r="D4836" s="7"/>
    </row>
    <row r="4837" spans="1:4" x14ac:dyDescent="0.2">
      <c r="A4837" s="3">
        <v>4833</v>
      </c>
      <c r="C4837" s="5">
        <f t="shared" si="74"/>
        <v>4833</v>
      </c>
      <c r="D4837" s="7"/>
    </row>
    <row r="4838" spans="1:4" x14ac:dyDescent="0.2">
      <c r="A4838" s="3">
        <v>4834</v>
      </c>
      <c r="C4838" s="5">
        <f t="shared" si="74"/>
        <v>4834</v>
      </c>
      <c r="D4838" s="7"/>
    </row>
    <row r="4839" spans="1:4" x14ac:dyDescent="0.2">
      <c r="A4839" s="3">
        <v>4835</v>
      </c>
      <c r="C4839" s="5">
        <f t="shared" si="74"/>
        <v>4835</v>
      </c>
      <c r="D4839" s="7"/>
    </row>
    <row r="4840" spans="1:4" x14ac:dyDescent="0.2">
      <c r="A4840" s="3">
        <v>4836</v>
      </c>
      <c r="C4840" s="5">
        <f t="shared" si="74"/>
        <v>4836</v>
      </c>
      <c r="D4840" s="7"/>
    </row>
    <row r="4841" spans="1:4" x14ac:dyDescent="0.2">
      <c r="A4841" s="3">
        <v>4837</v>
      </c>
      <c r="C4841" s="5">
        <f t="shared" si="74"/>
        <v>4837</v>
      </c>
      <c r="D4841" s="7"/>
    </row>
    <row r="4842" spans="1:4" x14ac:dyDescent="0.2">
      <c r="A4842" s="3">
        <v>4838</v>
      </c>
      <c r="C4842" s="5">
        <f t="shared" si="74"/>
        <v>4838</v>
      </c>
      <c r="D4842" s="6" t="s">
        <v>345</v>
      </c>
    </row>
    <row r="4843" spans="1:4" x14ac:dyDescent="0.2">
      <c r="A4843" s="3">
        <v>4839</v>
      </c>
      <c r="C4843" s="5">
        <f t="shared" si="74"/>
        <v>4839</v>
      </c>
      <c r="D4843" s="6" t="s">
        <v>345</v>
      </c>
    </row>
    <row r="4844" spans="1:4" x14ac:dyDescent="0.2">
      <c r="A4844" s="3">
        <v>4840</v>
      </c>
      <c r="C4844" s="5">
        <f t="shared" si="74"/>
        <v>4840</v>
      </c>
      <c r="D4844" s="6" t="s">
        <v>345</v>
      </c>
    </row>
    <row r="4845" spans="1:4" x14ac:dyDescent="0.2">
      <c r="A4845" s="3">
        <v>4841</v>
      </c>
      <c r="C4845" s="5">
        <f t="shared" si="74"/>
        <v>4841</v>
      </c>
      <c r="D4845" s="7"/>
    </row>
    <row r="4846" spans="1:4" x14ac:dyDescent="0.2">
      <c r="A4846" s="3">
        <v>4842</v>
      </c>
      <c r="C4846" s="5">
        <f t="shared" si="74"/>
        <v>4842</v>
      </c>
      <c r="D4846" s="7"/>
    </row>
    <row r="4847" spans="1:4" x14ac:dyDescent="0.2">
      <c r="A4847" s="3">
        <v>4843</v>
      </c>
      <c r="C4847" s="5">
        <f t="shared" si="74"/>
        <v>4843</v>
      </c>
      <c r="D4847" s="7"/>
    </row>
    <row r="4848" spans="1:4" x14ac:dyDescent="0.2">
      <c r="A4848" s="3">
        <v>4844</v>
      </c>
      <c r="C4848" s="5">
        <f t="shared" si="74"/>
        <v>4844</v>
      </c>
      <c r="D4848" s="7"/>
    </row>
    <row r="4849" spans="1:4" x14ac:dyDescent="0.2">
      <c r="A4849" s="3">
        <v>4845</v>
      </c>
      <c r="C4849" s="5">
        <f t="shared" si="74"/>
        <v>4845</v>
      </c>
      <c r="D4849" s="7"/>
    </row>
    <row r="4850" spans="1:4" x14ac:dyDescent="0.2">
      <c r="A4850" s="3">
        <v>4846</v>
      </c>
      <c r="C4850" s="5">
        <f t="shared" si="74"/>
        <v>4846</v>
      </c>
      <c r="D4850" s="7"/>
    </row>
    <row r="4851" spans="1:4" x14ac:dyDescent="0.2">
      <c r="A4851" s="3">
        <v>4847</v>
      </c>
      <c r="C4851" s="5">
        <f t="shared" si="74"/>
        <v>4847</v>
      </c>
      <c r="D4851" s="7"/>
    </row>
    <row r="4852" spans="1:4" x14ac:dyDescent="0.2">
      <c r="A4852" s="3">
        <v>4848</v>
      </c>
      <c r="C4852" s="5">
        <f t="shared" si="74"/>
        <v>4848</v>
      </c>
      <c r="D4852" s="7"/>
    </row>
    <row r="4853" spans="1:4" x14ac:dyDescent="0.2">
      <c r="A4853" s="3">
        <v>4849</v>
      </c>
      <c r="C4853" s="5">
        <f t="shared" si="74"/>
        <v>4849</v>
      </c>
      <c r="D4853" s="7"/>
    </row>
    <row r="4854" spans="1:4" x14ac:dyDescent="0.2">
      <c r="A4854" s="3">
        <v>4850</v>
      </c>
      <c r="C4854" s="5">
        <f t="shared" si="74"/>
        <v>4850</v>
      </c>
      <c r="D4854" s="7"/>
    </row>
    <row r="4855" spans="1:4" x14ac:dyDescent="0.2">
      <c r="A4855" s="3">
        <v>4851</v>
      </c>
      <c r="C4855" s="5">
        <f t="shared" si="74"/>
        <v>4851</v>
      </c>
      <c r="D4855" s="7"/>
    </row>
    <row r="4856" spans="1:4" x14ac:dyDescent="0.2">
      <c r="A4856" s="3">
        <v>4852</v>
      </c>
      <c r="C4856" s="5">
        <f t="shared" si="74"/>
        <v>4852</v>
      </c>
      <c r="D4856" s="7"/>
    </row>
    <row r="4857" spans="1:4" x14ac:dyDescent="0.2">
      <c r="A4857" s="3">
        <v>4853</v>
      </c>
      <c r="C4857" s="5">
        <f t="shared" si="74"/>
        <v>4853</v>
      </c>
      <c r="D4857" s="7"/>
    </row>
    <row r="4858" spans="1:4" x14ac:dyDescent="0.2">
      <c r="A4858">
        <v>4854</v>
      </c>
      <c r="B4858" s="14">
        <f>'EstRev 5-10'!C161</f>
        <v>0</v>
      </c>
      <c r="C4858" s="5">
        <f t="shared" si="74"/>
        <v>4854</v>
      </c>
      <c r="D4858" s="6"/>
    </row>
    <row r="4859" spans="1:4" x14ac:dyDescent="0.2">
      <c r="A4859">
        <v>4855</v>
      </c>
      <c r="B4859" s="14">
        <f>'EstRev 5-10'!D161</f>
        <v>0</v>
      </c>
      <c r="C4859" s="5">
        <f t="shared" si="74"/>
        <v>4855</v>
      </c>
      <c r="D4859" s="6"/>
    </row>
    <row r="4860" spans="1:4" x14ac:dyDescent="0.2">
      <c r="A4860">
        <v>4856</v>
      </c>
      <c r="B4860" s="14">
        <f>'EstRev 5-10'!E161</f>
        <v>0</v>
      </c>
      <c r="C4860" s="5">
        <f t="shared" si="74"/>
        <v>4856</v>
      </c>
      <c r="D4860" s="6"/>
    </row>
    <row r="4861" spans="1:4" x14ac:dyDescent="0.2">
      <c r="A4861">
        <v>4857</v>
      </c>
      <c r="B4861" s="14">
        <f>'EstRev 5-10'!F161</f>
        <v>0</v>
      </c>
      <c r="C4861" s="5">
        <f t="shared" si="74"/>
        <v>4857</v>
      </c>
      <c r="D4861" s="6"/>
    </row>
    <row r="4862" spans="1:4" x14ac:dyDescent="0.2">
      <c r="A4862">
        <v>4858</v>
      </c>
      <c r="B4862" s="14">
        <f>'EstRev 5-10'!G161</f>
        <v>0</v>
      </c>
      <c r="C4862" s="5">
        <f t="shared" si="74"/>
        <v>4858</v>
      </c>
      <c r="D4862" s="6"/>
    </row>
    <row r="4863" spans="1:4" x14ac:dyDescent="0.2">
      <c r="A4863">
        <v>4859</v>
      </c>
      <c r="B4863" s="14">
        <f>'EstRev 5-10'!H161</f>
        <v>0</v>
      </c>
      <c r="C4863" s="5">
        <f t="shared" si="74"/>
        <v>4859</v>
      </c>
      <c r="D4863" s="6"/>
    </row>
    <row r="4864" spans="1:4" x14ac:dyDescent="0.2">
      <c r="A4864" s="3">
        <v>4860</v>
      </c>
      <c r="C4864" s="5">
        <f t="shared" si="74"/>
        <v>4860</v>
      </c>
      <c r="D4864" s="7"/>
    </row>
    <row r="4865" spans="1:4" x14ac:dyDescent="0.2">
      <c r="A4865">
        <v>4861</v>
      </c>
      <c r="B4865" s="14">
        <f>'EstRev 5-10'!K161</f>
        <v>0</v>
      </c>
      <c r="C4865" s="5">
        <f t="shared" si="74"/>
        <v>4861</v>
      </c>
      <c r="D4865" s="6"/>
    </row>
    <row r="4866" spans="1:4" x14ac:dyDescent="0.2">
      <c r="A4866" s="3">
        <v>4862</v>
      </c>
      <c r="C4866" s="5">
        <f t="shared" si="74"/>
        <v>4862</v>
      </c>
      <c r="D4866" s="7"/>
    </row>
    <row r="4867" spans="1:4" x14ac:dyDescent="0.2">
      <c r="A4867" s="3">
        <v>4863</v>
      </c>
      <c r="C4867" s="5">
        <f t="shared" si="74"/>
        <v>4863</v>
      </c>
      <c r="D4867" s="7"/>
    </row>
    <row r="4868" spans="1:4" x14ac:dyDescent="0.2">
      <c r="A4868" s="3">
        <v>4864</v>
      </c>
      <c r="C4868" s="5">
        <f t="shared" si="74"/>
        <v>4864</v>
      </c>
      <c r="D4868" s="7"/>
    </row>
    <row r="4869" spans="1:4" x14ac:dyDescent="0.2">
      <c r="A4869" s="3">
        <v>4865</v>
      </c>
      <c r="C4869" s="5">
        <f t="shared" si="74"/>
        <v>4865</v>
      </c>
      <c r="D4869" s="7"/>
    </row>
    <row r="4870" spans="1:4" x14ac:dyDescent="0.2">
      <c r="A4870" s="3">
        <v>4866</v>
      </c>
      <c r="C4870" s="5">
        <f t="shared" si="74"/>
        <v>4866</v>
      </c>
      <c r="D4870" s="7"/>
    </row>
    <row r="4871" spans="1:4" x14ac:dyDescent="0.2">
      <c r="A4871" s="3">
        <v>4867</v>
      </c>
      <c r="C4871" s="5">
        <f t="shared" ref="C4871:C4934" si="75">A4871-B4871</f>
        <v>4867</v>
      </c>
      <c r="D4871" s="7"/>
    </row>
    <row r="4872" spans="1:4" x14ac:dyDescent="0.2">
      <c r="A4872" s="3">
        <v>4868</v>
      </c>
      <c r="C4872" s="5">
        <f t="shared" si="75"/>
        <v>4868</v>
      </c>
      <c r="D4872" s="7"/>
    </row>
    <row r="4873" spans="1:4" x14ac:dyDescent="0.2">
      <c r="A4873" s="3">
        <v>4869</v>
      </c>
      <c r="C4873" s="5">
        <f t="shared" si="75"/>
        <v>4869</v>
      </c>
      <c r="D4873" s="7"/>
    </row>
    <row r="4874" spans="1:4" x14ac:dyDescent="0.2">
      <c r="A4874" s="3">
        <v>4870</v>
      </c>
      <c r="C4874" s="5">
        <f t="shared" si="75"/>
        <v>4870</v>
      </c>
      <c r="D4874" s="7"/>
    </row>
    <row r="4875" spans="1:4" x14ac:dyDescent="0.2">
      <c r="A4875" s="3">
        <v>4871</v>
      </c>
      <c r="C4875" s="5">
        <f t="shared" si="75"/>
        <v>4871</v>
      </c>
      <c r="D4875" s="6" t="s">
        <v>345</v>
      </c>
    </row>
    <row r="4876" spans="1:4" x14ac:dyDescent="0.2">
      <c r="A4876" s="3">
        <v>4872</v>
      </c>
      <c r="C4876" s="5">
        <f t="shared" si="75"/>
        <v>4872</v>
      </c>
      <c r="D4876" s="6" t="s">
        <v>345</v>
      </c>
    </row>
    <row r="4877" spans="1:4" x14ac:dyDescent="0.2">
      <c r="A4877" s="3">
        <v>4873</v>
      </c>
      <c r="C4877" s="5">
        <f t="shared" si="75"/>
        <v>4873</v>
      </c>
      <c r="D4877" s="6" t="s">
        <v>345</v>
      </c>
    </row>
    <row r="4878" spans="1:4" x14ac:dyDescent="0.2">
      <c r="A4878" s="3">
        <v>4874</v>
      </c>
      <c r="C4878" s="5">
        <f t="shared" si="75"/>
        <v>4874</v>
      </c>
      <c r="D4878" s="7"/>
    </row>
    <row r="4879" spans="1:4" x14ac:dyDescent="0.2">
      <c r="A4879" s="3">
        <v>4875</v>
      </c>
      <c r="C4879" s="5">
        <f t="shared" si="75"/>
        <v>4875</v>
      </c>
      <c r="D4879" s="7"/>
    </row>
    <row r="4880" spans="1:4" x14ac:dyDescent="0.2">
      <c r="A4880" s="3">
        <v>4876</v>
      </c>
      <c r="C4880" s="5">
        <f t="shared" si="75"/>
        <v>4876</v>
      </c>
      <c r="D4880" s="7"/>
    </row>
    <row r="4881" spans="1:4" x14ac:dyDescent="0.2">
      <c r="A4881" s="3">
        <v>4877</v>
      </c>
      <c r="C4881" s="5">
        <f t="shared" si="75"/>
        <v>4877</v>
      </c>
      <c r="D4881" s="7"/>
    </row>
    <row r="4882" spans="1:4" x14ac:dyDescent="0.2">
      <c r="A4882" s="3">
        <v>4878</v>
      </c>
      <c r="C4882" s="5">
        <f t="shared" si="75"/>
        <v>4878</v>
      </c>
      <c r="D4882" s="7"/>
    </row>
    <row r="4883" spans="1:4" x14ac:dyDescent="0.2">
      <c r="A4883" s="3">
        <v>4879</v>
      </c>
      <c r="C4883" s="5">
        <f t="shared" si="75"/>
        <v>4879</v>
      </c>
      <c r="D4883" s="7"/>
    </row>
    <row r="4884" spans="1:4" x14ac:dyDescent="0.2">
      <c r="A4884" s="3">
        <v>4880</v>
      </c>
      <c r="C4884" s="5">
        <f t="shared" si="75"/>
        <v>4880</v>
      </c>
      <c r="D4884" s="7"/>
    </row>
    <row r="4885" spans="1:4" x14ac:dyDescent="0.2">
      <c r="A4885" s="3">
        <v>4881</v>
      </c>
      <c r="C4885" s="5">
        <f t="shared" si="75"/>
        <v>4881</v>
      </c>
      <c r="D4885" s="7"/>
    </row>
    <row r="4886" spans="1:4" x14ac:dyDescent="0.2">
      <c r="A4886" s="3">
        <v>4882</v>
      </c>
      <c r="C4886" s="5">
        <f t="shared" si="75"/>
        <v>4882</v>
      </c>
      <c r="D4886" s="7"/>
    </row>
    <row r="4887" spans="1:4" x14ac:dyDescent="0.2">
      <c r="A4887">
        <v>4883</v>
      </c>
      <c r="B4887" s="14">
        <f>'EstRev 5-10'!C173</f>
        <v>0</v>
      </c>
      <c r="C4887" s="5">
        <f t="shared" si="75"/>
        <v>4883</v>
      </c>
      <c r="D4887" s="6"/>
    </row>
    <row r="4888" spans="1:4" x14ac:dyDescent="0.2">
      <c r="A4888">
        <v>4884</v>
      </c>
      <c r="B4888" s="14">
        <f>'EstRev 5-10'!D173</f>
        <v>0</v>
      </c>
      <c r="C4888" s="5">
        <f t="shared" si="75"/>
        <v>4884</v>
      </c>
      <c r="D4888" s="6"/>
    </row>
    <row r="4889" spans="1:4" x14ac:dyDescent="0.2">
      <c r="A4889">
        <v>4885</v>
      </c>
      <c r="B4889" s="14">
        <f>'EstRev 5-10'!F173</f>
        <v>0</v>
      </c>
      <c r="C4889" s="5">
        <f t="shared" si="75"/>
        <v>4885</v>
      </c>
      <c r="D4889" s="6"/>
    </row>
    <row r="4890" spans="1:4" x14ac:dyDescent="0.2">
      <c r="A4890">
        <v>4886</v>
      </c>
      <c r="B4890" s="14">
        <f>'EstRev 5-10'!G173</f>
        <v>0</v>
      </c>
      <c r="C4890" s="5">
        <f t="shared" si="75"/>
        <v>4886</v>
      </c>
      <c r="D4890" s="6"/>
    </row>
    <row r="4891" spans="1:4" x14ac:dyDescent="0.2">
      <c r="A4891">
        <v>4887</v>
      </c>
      <c r="B4891" s="14">
        <f>'EstRev 5-10'!H173</f>
        <v>0</v>
      </c>
      <c r="C4891" s="5">
        <f t="shared" si="75"/>
        <v>4887</v>
      </c>
      <c r="D4891" s="6"/>
    </row>
    <row r="4892" spans="1:4" x14ac:dyDescent="0.2">
      <c r="A4892">
        <v>4888</v>
      </c>
      <c r="B4892" s="14">
        <f>'EstRev 5-10'!K173</f>
        <v>0</v>
      </c>
      <c r="C4892" s="5">
        <f t="shared" si="75"/>
        <v>4888</v>
      </c>
      <c r="D4892" s="6"/>
    </row>
    <row r="4893" spans="1:4" x14ac:dyDescent="0.2">
      <c r="A4893">
        <v>4889</v>
      </c>
      <c r="B4893" s="14">
        <f>'EstRev 5-10'!H174</f>
        <v>0</v>
      </c>
      <c r="C4893" s="5">
        <f t="shared" si="75"/>
        <v>4889</v>
      </c>
      <c r="D4893" s="6"/>
    </row>
    <row r="4894" spans="1:4" x14ac:dyDescent="0.2">
      <c r="A4894">
        <v>4890</v>
      </c>
      <c r="B4894" s="14">
        <f>'EstRev 5-10'!K174</f>
        <v>0</v>
      </c>
      <c r="C4894" s="5">
        <f t="shared" si="75"/>
        <v>4890</v>
      </c>
      <c r="D4894" s="6"/>
    </row>
    <row r="4895" spans="1:4" x14ac:dyDescent="0.2">
      <c r="A4895" s="3">
        <v>4891</v>
      </c>
      <c r="C4895" s="5">
        <f t="shared" si="75"/>
        <v>4891</v>
      </c>
      <c r="D4895" s="7"/>
    </row>
    <row r="4896" spans="1:4" x14ac:dyDescent="0.2">
      <c r="A4896" s="3">
        <v>4892</v>
      </c>
      <c r="C4896" s="5">
        <f t="shared" si="75"/>
        <v>4892</v>
      </c>
      <c r="D4896" s="7"/>
    </row>
    <row r="4897" spans="1:4" x14ac:dyDescent="0.2">
      <c r="A4897" s="3">
        <v>4893</v>
      </c>
      <c r="C4897" s="5">
        <f t="shared" si="75"/>
        <v>4893</v>
      </c>
      <c r="D4897" s="7"/>
    </row>
    <row r="4898" spans="1:4" x14ac:dyDescent="0.2">
      <c r="A4898" s="3">
        <v>4894</v>
      </c>
      <c r="C4898" s="5">
        <f t="shared" si="75"/>
        <v>4894</v>
      </c>
      <c r="D4898" s="7"/>
    </row>
    <row r="4899" spans="1:4" x14ac:dyDescent="0.2">
      <c r="A4899" s="3">
        <v>4895</v>
      </c>
      <c r="C4899" s="5">
        <f t="shared" si="75"/>
        <v>4895</v>
      </c>
      <c r="D4899" s="7"/>
    </row>
    <row r="4900" spans="1:4" x14ac:dyDescent="0.2">
      <c r="A4900" s="3">
        <v>4896</v>
      </c>
      <c r="C4900" s="5">
        <f t="shared" si="75"/>
        <v>4896</v>
      </c>
      <c r="D4900" s="7"/>
    </row>
    <row r="4901" spans="1:4" x14ac:dyDescent="0.2">
      <c r="A4901" s="3">
        <v>4897</v>
      </c>
      <c r="C4901" s="5">
        <f t="shared" si="75"/>
        <v>4897</v>
      </c>
      <c r="D4901" s="7"/>
    </row>
    <row r="4902" spans="1:4" x14ac:dyDescent="0.2">
      <c r="A4902" s="3">
        <v>4898</v>
      </c>
      <c r="C4902" s="5">
        <f t="shared" si="75"/>
        <v>4898</v>
      </c>
      <c r="D4902" s="7"/>
    </row>
    <row r="4903" spans="1:4" x14ac:dyDescent="0.2">
      <c r="A4903" s="3">
        <v>4899</v>
      </c>
      <c r="C4903" s="5">
        <f t="shared" si="75"/>
        <v>4899</v>
      </c>
      <c r="D4903" s="7"/>
    </row>
    <row r="4904" spans="1:4" x14ac:dyDescent="0.2">
      <c r="A4904" s="3">
        <v>4900</v>
      </c>
      <c r="C4904" s="5">
        <f t="shared" si="75"/>
        <v>4900</v>
      </c>
      <c r="D4904" s="7"/>
    </row>
    <row r="4905" spans="1:4" x14ac:dyDescent="0.2">
      <c r="A4905" s="3">
        <v>4901</v>
      </c>
      <c r="C4905" s="5">
        <f t="shared" si="75"/>
        <v>4901</v>
      </c>
      <c r="D4905" s="7"/>
    </row>
    <row r="4906" spans="1:4" x14ac:dyDescent="0.2">
      <c r="A4906" s="3">
        <v>4902</v>
      </c>
      <c r="C4906" s="5">
        <f t="shared" si="75"/>
        <v>4902</v>
      </c>
      <c r="D4906" s="7"/>
    </row>
    <row r="4907" spans="1:4" x14ac:dyDescent="0.2">
      <c r="A4907" s="3">
        <v>4903</v>
      </c>
      <c r="C4907" s="5">
        <f t="shared" si="75"/>
        <v>4903</v>
      </c>
      <c r="D4907" s="7"/>
    </row>
    <row r="4908" spans="1:4" x14ac:dyDescent="0.2">
      <c r="A4908" s="3">
        <v>4904</v>
      </c>
      <c r="C4908" s="5">
        <f t="shared" si="75"/>
        <v>4904</v>
      </c>
      <c r="D4908" s="7"/>
    </row>
    <row r="4909" spans="1:4" x14ac:dyDescent="0.2">
      <c r="A4909" s="3">
        <v>4905</v>
      </c>
      <c r="C4909" s="5">
        <f t="shared" si="75"/>
        <v>4905</v>
      </c>
      <c r="D4909" s="7"/>
    </row>
    <row r="4910" spans="1:4" x14ac:dyDescent="0.2">
      <c r="A4910" s="3">
        <v>4906</v>
      </c>
      <c r="C4910" s="5">
        <f t="shared" si="75"/>
        <v>4906</v>
      </c>
      <c r="D4910" s="7"/>
    </row>
    <row r="4911" spans="1:4" x14ac:dyDescent="0.2">
      <c r="A4911" s="3">
        <v>4907</v>
      </c>
      <c r="C4911" s="5">
        <f t="shared" si="75"/>
        <v>4907</v>
      </c>
      <c r="D4911" s="7"/>
    </row>
    <row r="4912" spans="1:4" x14ac:dyDescent="0.2">
      <c r="A4912" s="3">
        <v>4908</v>
      </c>
      <c r="C4912" s="5">
        <f t="shared" si="75"/>
        <v>4908</v>
      </c>
      <c r="D4912" s="7"/>
    </row>
    <row r="4913" spans="1:4" x14ac:dyDescent="0.2">
      <c r="A4913" s="3">
        <v>4909</v>
      </c>
      <c r="C4913" s="5">
        <f t="shared" si="75"/>
        <v>4909</v>
      </c>
      <c r="D4913" s="7"/>
    </row>
    <row r="4914" spans="1:4" x14ac:dyDescent="0.2">
      <c r="A4914" s="3">
        <v>4910</v>
      </c>
      <c r="C4914" s="5">
        <f t="shared" si="75"/>
        <v>4910</v>
      </c>
      <c r="D4914" s="7"/>
    </row>
    <row r="4915" spans="1:4" x14ac:dyDescent="0.2">
      <c r="A4915" s="3">
        <v>4911</v>
      </c>
      <c r="C4915" s="5">
        <f t="shared" si="75"/>
        <v>4911</v>
      </c>
      <c r="D4915" s="7"/>
    </row>
    <row r="4916" spans="1:4" x14ac:dyDescent="0.2">
      <c r="A4916" s="3">
        <v>4912</v>
      </c>
      <c r="C4916" s="5">
        <f t="shared" si="75"/>
        <v>4912</v>
      </c>
      <c r="D4916" s="7"/>
    </row>
    <row r="4917" spans="1:4" x14ac:dyDescent="0.2">
      <c r="A4917" s="3">
        <v>4913</v>
      </c>
      <c r="C4917" s="5">
        <f t="shared" si="75"/>
        <v>4913</v>
      </c>
      <c r="D4917" s="7"/>
    </row>
    <row r="4918" spans="1:4" x14ac:dyDescent="0.2">
      <c r="A4918" s="3">
        <v>4914</v>
      </c>
      <c r="C4918" s="5">
        <f t="shared" si="75"/>
        <v>4914</v>
      </c>
      <c r="D4918" s="7"/>
    </row>
    <row r="4919" spans="1:4" x14ac:dyDescent="0.2">
      <c r="A4919" s="3">
        <v>4915</v>
      </c>
      <c r="C4919" s="5">
        <f t="shared" si="75"/>
        <v>4915</v>
      </c>
      <c r="D4919" s="7"/>
    </row>
    <row r="4920" spans="1:4" x14ac:dyDescent="0.2">
      <c r="A4920" s="3">
        <v>4916</v>
      </c>
      <c r="C4920" s="5">
        <f t="shared" si="75"/>
        <v>4916</v>
      </c>
      <c r="D4920" s="7"/>
    </row>
    <row r="4921" spans="1:4" x14ac:dyDescent="0.2">
      <c r="A4921" s="3">
        <v>4917</v>
      </c>
      <c r="C4921" s="5">
        <f t="shared" si="75"/>
        <v>4917</v>
      </c>
      <c r="D4921" s="7"/>
    </row>
    <row r="4922" spans="1:4" x14ac:dyDescent="0.2">
      <c r="A4922" s="3">
        <v>4918</v>
      </c>
      <c r="C4922" s="5">
        <f t="shared" si="75"/>
        <v>4918</v>
      </c>
      <c r="D4922" s="7"/>
    </row>
    <row r="4923" spans="1:4" x14ac:dyDescent="0.2">
      <c r="A4923" s="3">
        <v>4919</v>
      </c>
      <c r="C4923" s="5">
        <f t="shared" si="75"/>
        <v>4919</v>
      </c>
      <c r="D4923" s="7"/>
    </row>
    <row r="4924" spans="1:4" x14ac:dyDescent="0.2">
      <c r="A4924" s="3">
        <v>4920</v>
      </c>
      <c r="C4924" s="5">
        <f t="shared" si="75"/>
        <v>4920</v>
      </c>
      <c r="D4924" s="7"/>
    </row>
    <row r="4925" spans="1:4" x14ac:dyDescent="0.2">
      <c r="A4925" s="3">
        <v>4921</v>
      </c>
      <c r="C4925" s="5">
        <f t="shared" si="75"/>
        <v>4921</v>
      </c>
      <c r="D4925" s="7"/>
    </row>
    <row r="4926" spans="1:4" x14ac:dyDescent="0.2">
      <c r="A4926" s="3">
        <v>4922</v>
      </c>
      <c r="C4926" s="5">
        <f t="shared" si="75"/>
        <v>4922</v>
      </c>
      <c r="D4926" s="7"/>
    </row>
    <row r="4927" spans="1:4" x14ac:dyDescent="0.2">
      <c r="A4927" s="3">
        <v>4923</v>
      </c>
      <c r="C4927" s="5">
        <f t="shared" si="75"/>
        <v>4923</v>
      </c>
      <c r="D4927" s="7"/>
    </row>
    <row r="4928" spans="1:4" x14ac:dyDescent="0.2">
      <c r="A4928" s="3">
        <v>4924</v>
      </c>
      <c r="C4928" s="5">
        <f t="shared" si="75"/>
        <v>4924</v>
      </c>
      <c r="D4928" s="7"/>
    </row>
    <row r="4929" spans="1:4" x14ac:dyDescent="0.2">
      <c r="A4929" s="3">
        <v>4925</v>
      </c>
      <c r="C4929" s="5">
        <f t="shared" si="75"/>
        <v>4925</v>
      </c>
      <c r="D4929" s="7"/>
    </row>
    <row r="4930" spans="1:4" x14ac:dyDescent="0.2">
      <c r="A4930" s="3">
        <v>4926</v>
      </c>
      <c r="C4930" s="5">
        <f t="shared" si="75"/>
        <v>4926</v>
      </c>
      <c r="D4930" s="7"/>
    </row>
    <row r="4931" spans="1:4" x14ac:dyDescent="0.2">
      <c r="A4931" s="3">
        <v>4927</v>
      </c>
      <c r="C4931" s="5">
        <f t="shared" si="75"/>
        <v>4927</v>
      </c>
      <c r="D4931" s="7"/>
    </row>
    <row r="4932" spans="1:4" x14ac:dyDescent="0.2">
      <c r="A4932" s="3">
        <v>4928</v>
      </c>
      <c r="C4932" s="5">
        <f t="shared" si="75"/>
        <v>4928</v>
      </c>
      <c r="D4932" s="7"/>
    </row>
    <row r="4933" spans="1:4" x14ac:dyDescent="0.2">
      <c r="A4933" s="3">
        <v>4929</v>
      </c>
      <c r="C4933" s="5">
        <f t="shared" si="75"/>
        <v>4929</v>
      </c>
      <c r="D4933" s="7"/>
    </row>
    <row r="4934" spans="1:4" x14ac:dyDescent="0.2">
      <c r="A4934" s="3">
        <v>4930</v>
      </c>
      <c r="C4934" s="5">
        <f t="shared" si="75"/>
        <v>4930</v>
      </c>
      <c r="D4934" s="7"/>
    </row>
    <row r="4935" spans="1:4" x14ac:dyDescent="0.2">
      <c r="A4935" s="3">
        <v>4931</v>
      </c>
      <c r="C4935" s="5">
        <f t="shared" ref="C4935:C4998" si="76">A4935-B4935</f>
        <v>4931</v>
      </c>
      <c r="D4935" s="7"/>
    </row>
    <row r="4936" spans="1:4" x14ac:dyDescent="0.2">
      <c r="A4936" s="3">
        <v>4932</v>
      </c>
      <c r="C4936" s="5">
        <f t="shared" si="76"/>
        <v>4932</v>
      </c>
      <c r="D4936" s="7"/>
    </row>
    <row r="4937" spans="1:4" x14ac:dyDescent="0.2">
      <c r="A4937" s="3">
        <v>4933</v>
      </c>
      <c r="C4937" s="5">
        <f t="shared" si="76"/>
        <v>4933</v>
      </c>
      <c r="D4937" s="7"/>
    </row>
    <row r="4938" spans="1:4" x14ac:dyDescent="0.2">
      <c r="A4938">
        <v>4934</v>
      </c>
      <c r="C4938" s="5">
        <f t="shared" si="76"/>
        <v>4934</v>
      </c>
      <c r="D4938" s="6"/>
    </row>
    <row r="4939" spans="1:4" x14ac:dyDescent="0.2">
      <c r="A4939">
        <v>4935</v>
      </c>
      <c r="C4939" s="5">
        <f t="shared" si="76"/>
        <v>4935</v>
      </c>
      <c r="D4939" s="6"/>
    </row>
    <row r="4940" spans="1:4" x14ac:dyDescent="0.2">
      <c r="A4940">
        <v>4936</v>
      </c>
      <c r="C4940" s="5">
        <f t="shared" si="76"/>
        <v>4936</v>
      </c>
      <c r="D4940" s="6"/>
    </row>
    <row r="4941" spans="1:4" x14ac:dyDescent="0.2">
      <c r="A4941" s="3">
        <v>4937</v>
      </c>
      <c r="C4941" s="5">
        <f t="shared" si="76"/>
        <v>4937</v>
      </c>
      <c r="D4941" s="7"/>
    </row>
    <row r="4942" spans="1:4" x14ac:dyDescent="0.2">
      <c r="A4942" s="3">
        <v>4938</v>
      </c>
      <c r="C4942" s="5">
        <f t="shared" si="76"/>
        <v>4938</v>
      </c>
      <c r="D4942" s="6" t="s">
        <v>345</v>
      </c>
    </row>
    <row r="4943" spans="1:4" x14ac:dyDescent="0.2">
      <c r="A4943">
        <v>4939</v>
      </c>
      <c r="B4943" s="14">
        <f>'EstRev 5-10'!K168</f>
        <v>0</v>
      </c>
      <c r="C4943" s="5">
        <f t="shared" si="76"/>
        <v>4939</v>
      </c>
      <c r="D4943" s="6"/>
    </row>
    <row r="4944" spans="1:4" x14ac:dyDescent="0.2">
      <c r="A4944" s="3">
        <v>4940</v>
      </c>
      <c r="C4944" s="5">
        <f t="shared" si="76"/>
        <v>4940</v>
      </c>
      <c r="D4944" s="6"/>
    </row>
    <row r="4945" spans="1:4" x14ac:dyDescent="0.2">
      <c r="A4945" s="3">
        <v>4941</v>
      </c>
      <c r="C4945" s="5">
        <f t="shared" si="76"/>
        <v>4941</v>
      </c>
      <c r="D4945" s="6"/>
    </row>
    <row r="4946" spans="1:4" x14ac:dyDescent="0.2">
      <c r="A4946" s="3">
        <v>4942</v>
      </c>
      <c r="C4946" s="5">
        <f t="shared" si="76"/>
        <v>4942</v>
      </c>
      <c r="D4946" s="6"/>
    </row>
    <row r="4947" spans="1:4" x14ac:dyDescent="0.2">
      <c r="A4947" s="3">
        <v>4943</v>
      </c>
      <c r="C4947" s="5">
        <f t="shared" si="76"/>
        <v>4943</v>
      </c>
      <c r="D4947" s="6"/>
    </row>
    <row r="4948" spans="1:4" x14ac:dyDescent="0.2">
      <c r="A4948" s="3">
        <v>4944</v>
      </c>
      <c r="C4948" s="5">
        <f t="shared" si="76"/>
        <v>4944</v>
      </c>
      <c r="D4948" s="6"/>
    </row>
    <row r="4949" spans="1:4" x14ac:dyDescent="0.2">
      <c r="A4949" s="3">
        <v>4945</v>
      </c>
      <c r="C4949" s="5">
        <f t="shared" si="76"/>
        <v>4945</v>
      </c>
      <c r="D4949" s="6"/>
    </row>
    <row r="4950" spans="1:4" x14ac:dyDescent="0.2">
      <c r="A4950" s="3">
        <v>4946</v>
      </c>
      <c r="C4950" s="5">
        <f t="shared" si="76"/>
        <v>4946</v>
      </c>
      <c r="D4950" s="6"/>
    </row>
    <row r="4951" spans="1:4" x14ac:dyDescent="0.2">
      <c r="A4951" s="3">
        <v>4947</v>
      </c>
      <c r="C4951" s="5">
        <f t="shared" si="76"/>
        <v>4947</v>
      </c>
      <c r="D4951" s="6"/>
    </row>
    <row r="4952" spans="1:4" x14ac:dyDescent="0.2">
      <c r="A4952" s="3">
        <v>4948</v>
      </c>
      <c r="C4952" s="5">
        <f t="shared" si="76"/>
        <v>4948</v>
      </c>
      <c r="D4952" s="6"/>
    </row>
    <row r="4953" spans="1:4" x14ac:dyDescent="0.2">
      <c r="A4953" s="3">
        <v>4949</v>
      </c>
      <c r="C4953" s="5">
        <f t="shared" si="76"/>
        <v>4949</v>
      </c>
      <c r="D4953" s="6"/>
    </row>
    <row r="4954" spans="1:4" x14ac:dyDescent="0.2">
      <c r="A4954" s="4">
        <v>4950</v>
      </c>
      <c r="B4954" s="15">
        <f>'BudgetSum 2-3'!I7</f>
        <v>0</v>
      </c>
      <c r="C4954" s="5">
        <f t="shared" si="76"/>
        <v>4950</v>
      </c>
      <c r="D4954" s="6" t="s">
        <v>701</v>
      </c>
    </row>
    <row r="4955" spans="1:4" x14ac:dyDescent="0.2">
      <c r="A4955">
        <v>4951</v>
      </c>
      <c r="B4955" s="14">
        <f>'BudgetSum 2-3'!C29</f>
        <v>0</v>
      </c>
      <c r="C4955" s="5">
        <f t="shared" si="76"/>
        <v>4951</v>
      </c>
      <c r="D4955" s="6"/>
    </row>
    <row r="4956" spans="1:4" x14ac:dyDescent="0.2">
      <c r="A4956">
        <v>4952</v>
      </c>
      <c r="B4956" s="14">
        <f>'BudgetSum 2-3'!D29</f>
        <v>0</v>
      </c>
      <c r="C4956" s="5">
        <f t="shared" si="76"/>
        <v>4952</v>
      </c>
      <c r="D4956" s="6"/>
    </row>
    <row r="4957" spans="1:4" x14ac:dyDescent="0.2">
      <c r="A4957">
        <v>4953</v>
      </c>
      <c r="B4957" s="14">
        <f>'BudgetSum 2-3'!F29</f>
        <v>0</v>
      </c>
      <c r="C4957" s="5">
        <f t="shared" si="76"/>
        <v>4953</v>
      </c>
      <c r="D4957" s="6"/>
    </row>
    <row r="4958" spans="1:4" x14ac:dyDescent="0.2">
      <c r="A4958" s="3">
        <v>4954</v>
      </c>
      <c r="C4958" s="5">
        <f t="shared" si="76"/>
        <v>4954</v>
      </c>
      <c r="D4958" s="6" t="s">
        <v>345</v>
      </c>
    </row>
    <row r="4959" spans="1:4" x14ac:dyDescent="0.2">
      <c r="A4959" s="3">
        <v>4955</v>
      </c>
      <c r="C4959" s="5">
        <f t="shared" si="76"/>
        <v>4955</v>
      </c>
      <c r="D4959" s="6" t="s">
        <v>345</v>
      </c>
    </row>
    <row r="4960" spans="1:4" x14ac:dyDescent="0.2">
      <c r="A4960" s="3">
        <v>4956</v>
      </c>
      <c r="C4960" s="5">
        <f t="shared" si="76"/>
        <v>4956</v>
      </c>
      <c r="D4960" s="6" t="s">
        <v>345</v>
      </c>
    </row>
    <row r="4961" spans="1:4" x14ac:dyDescent="0.2">
      <c r="A4961" s="3">
        <v>4957</v>
      </c>
      <c r="C4961" s="5">
        <f t="shared" si="76"/>
        <v>4957</v>
      </c>
      <c r="D4961" s="6" t="s">
        <v>345</v>
      </c>
    </row>
    <row r="4962" spans="1:4" x14ac:dyDescent="0.2">
      <c r="A4962" s="3">
        <v>4958</v>
      </c>
      <c r="C4962" s="5">
        <f t="shared" si="76"/>
        <v>4958</v>
      </c>
      <c r="D4962" s="6" t="s">
        <v>345</v>
      </c>
    </row>
    <row r="4963" spans="1:4" x14ac:dyDescent="0.2">
      <c r="A4963" s="3">
        <v>4959</v>
      </c>
      <c r="C4963" s="5">
        <f t="shared" si="76"/>
        <v>4959</v>
      </c>
      <c r="D4963" s="6" t="s">
        <v>345</v>
      </c>
    </row>
    <row r="4964" spans="1:4" x14ac:dyDescent="0.2">
      <c r="A4964" s="3">
        <v>4960</v>
      </c>
      <c r="C4964" s="5">
        <f t="shared" si="76"/>
        <v>4960</v>
      </c>
      <c r="D4964" s="6" t="s">
        <v>345</v>
      </c>
    </row>
    <row r="4965" spans="1:4" x14ac:dyDescent="0.2">
      <c r="A4965">
        <v>4961</v>
      </c>
      <c r="B4965" s="14">
        <f>'BudgetSum 2-3'!C52</f>
        <v>0</v>
      </c>
      <c r="C4965" s="5">
        <f t="shared" si="76"/>
        <v>4961</v>
      </c>
      <c r="D4965" s="6"/>
    </row>
    <row r="4966" spans="1:4" x14ac:dyDescent="0.2">
      <c r="A4966">
        <v>4962</v>
      </c>
      <c r="B4966" s="14">
        <f>'BudgetSum 2-3'!D52</f>
        <v>0</v>
      </c>
      <c r="C4966" s="5">
        <f t="shared" si="76"/>
        <v>4962</v>
      </c>
      <c r="D4966" s="6"/>
    </row>
    <row r="4967" spans="1:4" x14ac:dyDescent="0.2">
      <c r="A4967">
        <v>4963</v>
      </c>
      <c r="B4967" s="14">
        <f>'BudgetSum 2-3'!F52</f>
        <v>0</v>
      </c>
      <c r="C4967" s="5">
        <f t="shared" si="76"/>
        <v>4963</v>
      </c>
      <c r="D4967" s="6"/>
    </row>
    <row r="4968" spans="1:4" x14ac:dyDescent="0.2">
      <c r="A4968" s="3">
        <v>4964</v>
      </c>
      <c r="C4968" s="5">
        <f t="shared" si="76"/>
        <v>4964</v>
      </c>
      <c r="D4968" s="6" t="s">
        <v>345</v>
      </c>
    </row>
    <row r="4969" spans="1:4" x14ac:dyDescent="0.2">
      <c r="A4969">
        <v>4965</v>
      </c>
      <c r="B4969" s="14">
        <f>'EstRev 5-10'!C6</f>
        <v>0</v>
      </c>
      <c r="C4969" s="5">
        <f t="shared" si="76"/>
        <v>4965</v>
      </c>
      <c r="D4969" s="6"/>
    </row>
    <row r="4970" spans="1:4" x14ac:dyDescent="0.2">
      <c r="A4970">
        <v>4966</v>
      </c>
      <c r="B4970" s="14">
        <f>'EstRev 5-10'!F104</f>
        <v>0</v>
      </c>
      <c r="C4970" s="5">
        <f t="shared" si="76"/>
        <v>4966</v>
      </c>
      <c r="D4970" s="6"/>
    </row>
    <row r="4971" spans="1:4" x14ac:dyDescent="0.2">
      <c r="A4971" s="3">
        <v>4967</v>
      </c>
      <c r="C4971" s="5">
        <f t="shared" si="76"/>
        <v>4967</v>
      </c>
      <c r="D4971" s="7"/>
    </row>
    <row r="4972" spans="1:4" x14ac:dyDescent="0.2">
      <c r="A4972" s="3">
        <v>4968</v>
      </c>
      <c r="C4972" s="5">
        <f t="shared" si="76"/>
        <v>4968</v>
      </c>
      <c r="D4972" s="7"/>
    </row>
    <row r="4973" spans="1:4" x14ac:dyDescent="0.2">
      <c r="A4973" s="3">
        <v>4969</v>
      </c>
      <c r="C4973" s="5">
        <f t="shared" si="76"/>
        <v>4969</v>
      </c>
      <c r="D4973" s="7"/>
    </row>
    <row r="4974" spans="1:4" x14ac:dyDescent="0.2">
      <c r="A4974" s="3">
        <v>4970</v>
      </c>
      <c r="C4974" s="5">
        <f t="shared" si="76"/>
        <v>4970</v>
      </c>
      <c r="D4974" s="7"/>
    </row>
    <row r="4975" spans="1:4" x14ac:dyDescent="0.2">
      <c r="A4975" s="3">
        <v>4971</v>
      </c>
      <c r="C4975" s="5">
        <f t="shared" si="76"/>
        <v>4971</v>
      </c>
      <c r="D4975" s="7"/>
    </row>
    <row r="4976" spans="1:4" x14ac:dyDescent="0.2">
      <c r="A4976" s="3">
        <v>4972</v>
      </c>
      <c r="C4976" s="5">
        <f t="shared" si="76"/>
        <v>4972</v>
      </c>
      <c r="D4976" s="7"/>
    </row>
    <row r="4977" spans="1:4" x14ac:dyDescent="0.2">
      <c r="A4977" s="3">
        <v>4973</v>
      </c>
      <c r="C4977" s="5">
        <f t="shared" si="76"/>
        <v>4973</v>
      </c>
      <c r="D4977" s="7"/>
    </row>
    <row r="4978" spans="1:4" x14ac:dyDescent="0.2">
      <c r="A4978" s="3">
        <v>4974</v>
      </c>
      <c r="C4978" s="5">
        <f t="shared" si="76"/>
        <v>4974</v>
      </c>
      <c r="D4978" s="7"/>
    </row>
    <row r="4979" spans="1:4" x14ac:dyDescent="0.2">
      <c r="A4979" s="3">
        <v>4975</v>
      </c>
      <c r="C4979" s="5">
        <f t="shared" si="76"/>
        <v>4975</v>
      </c>
      <c r="D4979" s="7"/>
    </row>
    <row r="4980" spans="1:4" x14ac:dyDescent="0.2">
      <c r="A4980" s="3">
        <v>4976</v>
      </c>
      <c r="C4980" s="5">
        <f t="shared" si="76"/>
        <v>4976</v>
      </c>
      <c r="D4980" s="7"/>
    </row>
    <row r="4981" spans="1:4" x14ac:dyDescent="0.2">
      <c r="A4981" s="3">
        <v>4977</v>
      </c>
      <c r="C4981" s="5">
        <f t="shared" si="76"/>
        <v>4977</v>
      </c>
      <c r="D4981" s="7"/>
    </row>
    <row r="4982" spans="1:4" x14ac:dyDescent="0.2">
      <c r="A4982" s="3">
        <v>4978</v>
      </c>
      <c r="C4982" s="5">
        <f t="shared" si="76"/>
        <v>4978</v>
      </c>
      <c r="D4982" s="7"/>
    </row>
    <row r="4983" spans="1:4" x14ac:dyDescent="0.2">
      <c r="A4983" s="3">
        <v>4979</v>
      </c>
      <c r="C4983" s="5">
        <f t="shared" si="76"/>
        <v>4979</v>
      </c>
      <c r="D4983" s="7"/>
    </row>
    <row r="4984" spans="1:4" x14ac:dyDescent="0.2">
      <c r="A4984" s="3">
        <v>4980</v>
      </c>
      <c r="C4984" s="5">
        <f t="shared" si="76"/>
        <v>4980</v>
      </c>
      <c r="D4984" s="7"/>
    </row>
    <row r="4985" spans="1:4" x14ac:dyDescent="0.2">
      <c r="A4985" s="3">
        <v>4981</v>
      </c>
      <c r="C4985" s="5">
        <f t="shared" si="76"/>
        <v>4981</v>
      </c>
      <c r="D4985" s="7"/>
    </row>
    <row r="4986" spans="1:4" x14ac:dyDescent="0.2">
      <c r="A4986" s="3">
        <v>4982</v>
      </c>
      <c r="C4986" s="5">
        <f t="shared" si="76"/>
        <v>4982</v>
      </c>
      <c r="D4986" s="7"/>
    </row>
    <row r="4987" spans="1:4" x14ac:dyDescent="0.2">
      <c r="A4987" s="3">
        <v>4983</v>
      </c>
      <c r="C4987" s="5">
        <f t="shared" si="76"/>
        <v>4983</v>
      </c>
      <c r="D4987" s="7"/>
    </row>
    <row r="4988" spans="1:4" x14ac:dyDescent="0.2">
      <c r="A4988" s="3">
        <v>4984</v>
      </c>
      <c r="C4988" s="5">
        <f t="shared" si="76"/>
        <v>4984</v>
      </c>
      <c r="D4988" s="7"/>
    </row>
    <row r="4989" spans="1:4" x14ac:dyDescent="0.2">
      <c r="A4989" s="3">
        <v>4985</v>
      </c>
      <c r="C4989" s="5">
        <f t="shared" si="76"/>
        <v>4985</v>
      </c>
      <c r="D4989" s="7"/>
    </row>
    <row r="4990" spans="1:4" x14ac:dyDescent="0.2">
      <c r="A4990" s="3">
        <v>4986</v>
      </c>
      <c r="C4990" s="5">
        <f t="shared" si="76"/>
        <v>4986</v>
      </c>
      <c r="D4990" s="7"/>
    </row>
    <row r="4991" spans="1:4" x14ac:dyDescent="0.2">
      <c r="A4991" s="3">
        <v>4987</v>
      </c>
      <c r="C4991" s="5">
        <f t="shared" si="76"/>
        <v>4987</v>
      </c>
      <c r="D4991" s="7"/>
    </row>
    <row r="4992" spans="1:4" x14ac:dyDescent="0.2">
      <c r="A4992" s="3">
        <v>4988</v>
      </c>
      <c r="C4992" s="5">
        <f t="shared" si="76"/>
        <v>4988</v>
      </c>
      <c r="D4992" s="7"/>
    </row>
    <row r="4993" spans="1:4" x14ac:dyDescent="0.2">
      <c r="A4993" s="3">
        <v>4989</v>
      </c>
      <c r="C4993" s="5">
        <f t="shared" si="76"/>
        <v>4989</v>
      </c>
      <c r="D4993" s="7"/>
    </row>
    <row r="4994" spans="1:4" x14ac:dyDescent="0.2">
      <c r="A4994" s="3">
        <v>4990</v>
      </c>
      <c r="C4994" s="5">
        <f t="shared" si="76"/>
        <v>4990</v>
      </c>
      <c r="D4994" s="7"/>
    </row>
    <row r="4995" spans="1:4" x14ac:dyDescent="0.2">
      <c r="A4995" s="3">
        <v>4991</v>
      </c>
      <c r="C4995" s="5">
        <f t="shared" si="76"/>
        <v>4991</v>
      </c>
      <c r="D4995" s="7"/>
    </row>
    <row r="4996" spans="1:4" x14ac:dyDescent="0.2">
      <c r="A4996" s="3">
        <v>4992</v>
      </c>
      <c r="C4996" s="5">
        <f t="shared" si="76"/>
        <v>4992</v>
      </c>
      <c r="D4996" s="7"/>
    </row>
    <row r="4997" spans="1:4" x14ac:dyDescent="0.2">
      <c r="A4997" s="3">
        <v>4993</v>
      </c>
      <c r="C4997" s="5">
        <f t="shared" si="76"/>
        <v>4993</v>
      </c>
      <c r="D4997" s="7"/>
    </row>
    <row r="4998" spans="1:4" x14ac:dyDescent="0.2">
      <c r="A4998" s="3">
        <v>4994</v>
      </c>
      <c r="C4998" s="5">
        <f t="shared" si="76"/>
        <v>4994</v>
      </c>
      <c r="D4998" s="7"/>
    </row>
    <row r="4999" spans="1:4" x14ac:dyDescent="0.2">
      <c r="A4999">
        <v>4995</v>
      </c>
      <c r="B4999" s="14">
        <f>'EstRev 5-10'!C159</f>
        <v>0</v>
      </c>
      <c r="C4999" s="5">
        <f t="shared" ref="C4999:C5062" si="77">A4999-B4999</f>
        <v>4995</v>
      </c>
      <c r="D4999" s="6"/>
    </row>
    <row r="5000" spans="1:4" x14ac:dyDescent="0.2">
      <c r="A5000">
        <v>4996</v>
      </c>
      <c r="B5000" s="14">
        <f>'EstRev 5-10'!D159</f>
        <v>0</v>
      </c>
      <c r="C5000" s="5">
        <f t="shared" si="77"/>
        <v>4996</v>
      </c>
      <c r="D5000" s="6"/>
    </row>
    <row r="5001" spans="1:4" x14ac:dyDescent="0.2">
      <c r="A5001">
        <v>4997</v>
      </c>
      <c r="B5001" s="14">
        <f>'EstRev 5-10'!F159</f>
        <v>0</v>
      </c>
      <c r="C5001" s="5">
        <f t="shared" si="77"/>
        <v>4997</v>
      </c>
      <c r="D5001" s="6"/>
    </row>
    <row r="5002" spans="1:4" x14ac:dyDescent="0.2">
      <c r="A5002">
        <v>4998</v>
      </c>
      <c r="B5002" s="14">
        <f>'EstRev 5-10'!G159</f>
        <v>0</v>
      </c>
      <c r="C5002" s="5">
        <f t="shared" si="77"/>
        <v>4998</v>
      </c>
      <c r="D5002" s="6"/>
    </row>
    <row r="5003" spans="1:4" x14ac:dyDescent="0.2">
      <c r="A5003">
        <v>4999</v>
      </c>
      <c r="B5003" s="14">
        <f>'EstRev 5-10'!C160</f>
        <v>0</v>
      </c>
      <c r="C5003" s="5">
        <f t="shared" si="77"/>
        <v>4999</v>
      </c>
      <c r="D5003" s="6"/>
    </row>
    <row r="5004" spans="1:4" x14ac:dyDescent="0.2">
      <c r="A5004">
        <v>5000</v>
      </c>
      <c r="B5004" s="14">
        <f>'EstRev 5-10'!C5</f>
        <v>22003355</v>
      </c>
      <c r="C5004" s="5">
        <f t="shared" si="77"/>
        <v>-21998355</v>
      </c>
      <c r="D5004" s="6"/>
    </row>
    <row r="5005" spans="1:4" x14ac:dyDescent="0.2">
      <c r="A5005" s="3">
        <v>5001</v>
      </c>
      <c r="C5005" s="5">
        <f t="shared" si="77"/>
        <v>5001</v>
      </c>
      <c r="D5005" s="6" t="s">
        <v>345</v>
      </c>
    </row>
    <row r="5006" spans="1:4" x14ac:dyDescent="0.2">
      <c r="A5006">
        <v>5002</v>
      </c>
      <c r="B5006" s="14">
        <f>'EstRev 5-10'!C7</f>
        <v>71910</v>
      </c>
      <c r="C5006" s="5">
        <f t="shared" si="77"/>
        <v>-66908</v>
      </c>
      <c r="D5006" s="6"/>
    </row>
    <row r="5007" spans="1:4" x14ac:dyDescent="0.2">
      <c r="A5007">
        <v>5003</v>
      </c>
      <c r="B5007" s="14">
        <f>'EstRev 5-10'!C10</f>
        <v>0</v>
      </c>
      <c r="C5007" s="5">
        <f t="shared" si="77"/>
        <v>5003</v>
      </c>
      <c r="D5007" s="6"/>
    </row>
    <row r="5008" spans="1:4" x14ac:dyDescent="0.2">
      <c r="A5008">
        <v>5004</v>
      </c>
      <c r="B5008" s="14">
        <f>'EstRev 5-10'!C11</f>
        <v>0</v>
      </c>
      <c r="C5008" s="5">
        <f t="shared" si="77"/>
        <v>5004</v>
      </c>
      <c r="D5008" s="6"/>
    </row>
    <row r="5009" spans="1:4" x14ac:dyDescent="0.2">
      <c r="A5009">
        <v>5005</v>
      </c>
      <c r="B5009" s="14">
        <f>'EstRev 5-10'!C12</f>
        <v>22075265</v>
      </c>
      <c r="C5009" s="5">
        <f t="shared" si="77"/>
        <v>-22070260</v>
      </c>
      <c r="D5009" s="6"/>
    </row>
    <row r="5010" spans="1:4" x14ac:dyDescent="0.2">
      <c r="A5010">
        <v>5006</v>
      </c>
      <c r="B5010" s="14">
        <f>'EstRev 5-10'!C14</f>
        <v>0</v>
      </c>
      <c r="C5010" s="5">
        <f t="shared" si="77"/>
        <v>5006</v>
      </c>
      <c r="D5010" s="6"/>
    </row>
    <row r="5011" spans="1:4" x14ac:dyDescent="0.2">
      <c r="A5011">
        <v>5007</v>
      </c>
      <c r="B5011" s="14">
        <f>'EstRev 5-10'!C15</f>
        <v>0</v>
      </c>
      <c r="C5011" s="5">
        <f t="shared" si="77"/>
        <v>5007</v>
      </c>
      <c r="D5011" s="6"/>
    </row>
    <row r="5012" spans="1:4" x14ac:dyDescent="0.2">
      <c r="A5012">
        <v>5008</v>
      </c>
      <c r="B5012" s="14">
        <f>'EstRev 5-10'!C16</f>
        <v>0</v>
      </c>
      <c r="C5012" s="5">
        <f t="shared" si="77"/>
        <v>5008</v>
      </c>
      <c r="D5012" s="6"/>
    </row>
    <row r="5013" spans="1:4" x14ac:dyDescent="0.2">
      <c r="A5013">
        <v>5009</v>
      </c>
      <c r="B5013" s="14">
        <f>'EstRev 5-10'!C17</f>
        <v>0</v>
      </c>
      <c r="C5013" s="5">
        <f t="shared" si="77"/>
        <v>5009</v>
      </c>
      <c r="D5013" s="6"/>
    </row>
    <row r="5014" spans="1:4" x14ac:dyDescent="0.2">
      <c r="A5014">
        <v>5010</v>
      </c>
      <c r="B5014" s="14">
        <f>'EstRev 5-10'!C18</f>
        <v>0</v>
      </c>
      <c r="C5014" s="5">
        <f t="shared" si="77"/>
        <v>5010</v>
      </c>
      <c r="D5014" s="6"/>
    </row>
    <row r="5015" spans="1:4" x14ac:dyDescent="0.2">
      <c r="A5015">
        <v>5011</v>
      </c>
      <c r="B5015" s="14">
        <f>'EstRev 5-10'!C20</f>
        <v>0</v>
      </c>
      <c r="C5015" s="5">
        <f t="shared" si="77"/>
        <v>5011</v>
      </c>
      <c r="D5015" s="6"/>
    </row>
    <row r="5016" spans="1:4" x14ac:dyDescent="0.2">
      <c r="A5016">
        <v>5012</v>
      </c>
      <c r="B5016" s="14">
        <f>'EstRev 5-10'!C21</f>
        <v>0</v>
      </c>
      <c r="C5016" s="5">
        <f t="shared" si="77"/>
        <v>5012</v>
      </c>
      <c r="D5016" s="6"/>
    </row>
    <row r="5017" spans="1:4" x14ac:dyDescent="0.2">
      <c r="A5017">
        <v>5013</v>
      </c>
      <c r="B5017" s="14">
        <f>'EstRev 5-10'!C22</f>
        <v>0</v>
      </c>
      <c r="C5017" s="5">
        <f t="shared" si="77"/>
        <v>5013</v>
      </c>
      <c r="D5017" s="6"/>
    </row>
    <row r="5018" spans="1:4" x14ac:dyDescent="0.2">
      <c r="A5018">
        <v>5014</v>
      </c>
      <c r="B5018" s="14">
        <f>'EstRev 5-10'!C24</f>
        <v>45000</v>
      </c>
      <c r="C5018" s="5">
        <f t="shared" si="77"/>
        <v>-39986</v>
      </c>
      <c r="D5018" s="6"/>
    </row>
    <row r="5019" spans="1:4" x14ac:dyDescent="0.2">
      <c r="A5019">
        <v>5015</v>
      </c>
      <c r="B5019" s="14">
        <f>'EstRev 5-10'!C25</f>
        <v>0</v>
      </c>
      <c r="C5019" s="5">
        <f t="shared" si="77"/>
        <v>5015</v>
      </c>
      <c r="D5019" s="6"/>
    </row>
    <row r="5020" spans="1:4" x14ac:dyDescent="0.2">
      <c r="A5020">
        <v>5016</v>
      </c>
      <c r="B5020" s="14">
        <f>'EstRev 5-10'!C26</f>
        <v>0</v>
      </c>
      <c r="C5020" s="5">
        <f t="shared" si="77"/>
        <v>5016</v>
      </c>
      <c r="D5020" s="6"/>
    </row>
    <row r="5021" spans="1:4" x14ac:dyDescent="0.2">
      <c r="A5021">
        <v>5017</v>
      </c>
      <c r="B5021" s="14">
        <f>'EstRev 5-10'!C28</f>
        <v>0</v>
      </c>
      <c r="C5021" s="5">
        <f t="shared" si="77"/>
        <v>5017</v>
      </c>
      <c r="D5021" s="6"/>
    </row>
    <row r="5022" spans="1:4" x14ac:dyDescent="0.2">
      <c r="A5022">
        <v>5018</v>
      </c>
      <c r="B5022" s="14">
        <f>'EstRev 5-10'!C29</f>
        <v>0</v>
      </c>
      <c r="C5022" s="5">
        <f t="shared" si="77"/>
        <v>5018</v>
      </c>
      <c r="D5022" s="6"/>
    </row>
    <row r="5023" spans="1:4" x14ac:dyDescent="0.2">
      <c r="A5023">
        <v>5019</v>
      </c>
      <c r="B5023" s="14">
        <f>'EstRev 5-10'!C30</f>
        <v>0</v>
      </c>
      <c r="C5023" s="5">
        <f t="shared" si="77"/>
        <v>5019</v>
      </c>
      <c r="D5023" s="6"/>
    </row>
    <row r="5024" spans="1:4" x14ac:dyDescent="0.2">
      <c r="A5024">
        <v>5020</v>
      </c>
      <c r="B5024" s="14">
        <f>'EstRev 5-10'!C32</f>
        <v>0</v>
      </c>
      <c r="C5024" s="5">
        <f t="shared" si="77"/>
        <v>5020</v>
      </c>
      <c r="D5024" s="6"/>
    </row>
    <row r="5025" spans="1:4" x14ac:dyDescent="0.2">
      <c r="A5025">
        <v>5021</v>
      </c>
      <c r="B5025" s="14">
        <f>'EstRev 5-10'!C33</f>
        <v>0</v>
      </c>
      <c r="C5025" s="5">
        <f t="shared" si="77"/>
        <v>5021</v>
      </c>
      <c r="D5025" s="6"/>
    </row>
    <row r="5026" spans="1:4" x14ac:dyDescent="0.2">
      <c r="A5026">
        <v>5022</v>
      </c>
      <c r="B5026" s="14">
        <f>'EstRev 5-10'!C34</f>
        <v>0</v>
      </c>
      <c r="C5026" s="5">
        <f t="shared" si="77"/>
        <v>5022</v>
      </c>
      <c r="D5026" s="6"/>
    </row>
    <row r="5027" spans="1:4" x14ac:dyDescent="0.2">
      <c r="A5027">
        <v>5023</v>
      </c>
      <c r="B5027" s="14">
        <f>'EstRev 5-10'!C36</f>
        <v>0</v>
      </c>
      <c r="C5027" s="5">
        <f t="shared" si="77"/>
        <v>5023</v>
      </c>
      <c r="D5027" s="6"/>
    </row>
    <row r="5028" spans="1:4" x14ac:dyDescent="0.2">
      <c r="A5028">
        <v>5024</v>
      </c>
      <c r="B5028" s="14">
        <f>'EstRev 5-10'!C37</f>
        <v>0</v>
      </c>
      <c r="C5028" s="5">
        <f t="shared" si="77"/>
        <v>5024</v>
      </c>
      <c r="D5028" s="6"/>
    </row>
    <row r="5029" spans="1:4" x14ac:dyDescent="0.2">
      <c r="A5029">
        <v>5025</v>
      </c>
      <c r="B5029" s="14">
        <f>'EstRev 5-10'!C38</f>
        <v>0</v>
      </c>
      <c r="C5029" s="5">
        <f t="shared" si="77"/>
        <v>5025</v>
      </c>
      <c r="D5029" s="6"/>
    </row>
    <row r="5030" spans="1:4" x14ac:dyDescent="0.2">
      <c r="A5030">
        <v>5026</v>
      </c>
      <c r="B5030" s="14">
        <f>'EstRev 5-10'!C40</f>
        <v>45000</v>
      </c>
      <c r="C5030" s="5">
        <f t="shared" si="77"/>
        <v>-39974</v>
      </c>
      <c r="D5030" s="6"/>
    </row>
    <row r="5031" spans="1:4" x14ac:dyDescent="0.2">
      <c r="A5031">
        <v>5027</v>
      </c>
      <c r="B5031" s="14">
        <f>'EstRev 5-10'!C65</f>
        <v>505000</v>
      </c>
      <c r="C5031" s="5">
        <f t="shared" si="77"/>
        <v>-499973</v>
      </c>
      <c r="D5031" s="6"/>
    </row>
    <row r="5032" spans="1:4" x14ac:dyDescent="0.2">
      <c r="A5032">
        <v>5028</v>
      </c>
      <c r="B5032" s="14">
        <f>'EstRev 5-10'!C66</f>
        <v>0</v>
      </c>
      <c r="C5032" s="5">
        <f t="shared" si="77"/>
        <v>5028</v>
      </c>
      <c r="D5032" s="6"/>
    </row>
    <row r="5033" spans="1:4" x14ac:dyDescent="0.2">
      <c r="A5033">
        <v>5029</v>
      </c>
      <c r="B5033" s="14">
        <f>'EstRev 5-10'!C67</f>
        <v>505000</v>
      </c>
      <c r="C5033" s="5">
        <f t="shared" si="77"/>
        <v>-499971</v>
      </c>
      <c r="D5033" s="6"/>
    </row>
    <row r="5034" spans="1:4" x14ac:dyDescent="0.2">
      <c r="A5034">
        <v>5030</v>
      </c>
      <c r="B5034" s="14">
        <f>'EstRev 5-10'!C70</f>
        <v>0</v>
      </c>
      <c r="C5034" s="5">
        <f t="shared" si="77"/>
        <v>5030</v>
      </c>
      <c r="D5034" s="6"/>
    </row>
    <row r="5035" spans="1:4" x14ac:dyDescent="0.2">
      <c r="A5035">
        <v>5031</v>
      </c>
      <c r="B5035" s="14">
        <f>'EstRev 5-10'!C71</f>
        <v>0</v>
      </c>
      <c r="C5035" s="5">
        <f t="shared" si="77"/>
        <v>5031</v>
      </c>
      <c r="D5035" s="6"/>
    </row>
    <row r="5036" spans="1:4" x14ac:dyDescent="0.2">
      <c r="A5036">
        <v>5032</v>
      </c>
      <c r="B5036" s="14">
        <f>'EstRev 5-10'!C72</f>
        <v>0</v>
      </c>
      <c r="C5036" s="5">
        <f t="shared" si="77"/>
        <v>5032</v>
      </c>
      <c r="D5036" s="6"/>
    </row>
    <row r="5037" spans="1:4" x14ac:dyDescent="0.2">
      <c r="A5037">
        <v>5033</v>
      </c>
      <c r="B5037" s="14">
        <f>'EstRev 5-10'!C73</f>
        <v>0</v>
      </c>
      <c r="C5037" s="5">
        <f t="shared" si="77"/>
        <v>5033</v>
      </c>
      <c r="D5037" s="6"/>
    </row>
    <row r="5038" spans="1:4" x14ac:dyDescent="0.2">
      <c r="A5038">
        <v>5034</v>
      </c>
      <c r="B5038" s="14">
        <f>'EstRev 5-10'!C74</f>
        <v>0</v>
      </c>
      <c r="C5038" s="5">
        <f t="shared" si="77"/>
        <v>5034</v>
      </c>
      <c r="D5038" s="6"/>
    </row>
    <row r="5039" spans="1:4" x14ac:dyDescent="0.2">
      <c r="A5039">
        <v>5035</v>
      </c>
      <c r="B5039" s="14">
        <f>'EstRev 5-10'!C75</f>
        <v>0</v>
      </c>
      <c r="C5039" s="5">
        <f t="shared" si="77"/>
        <v>5035</v>
      </c>
      <c r="D5039" s="6"/>
    </row>
    <row r="5040" spans="1:4" x14ac:dyDescent="0.2">
      <c r="A5040">
        <v>5036</v>
      </c>
      <c r="B5040" s="14">
        <f>'EstRev 5-10'!C77</f>
        <v>0</v>
      </c>
      <c r="C5040" s="5">
        <f t="shared" si="77"/>
        <v>5036</v>
      </c>
      <c r="D5040" s="6"/>
    </row>
    <row r="5041" spans="1:4" x14ac:dyDescent="0.2">
      <c r="A5041">
        <v>5037</v>
      </c>
      <c r="B5041" s="14">
        <f>'EstRev 5-10'!C78</f>
        <v>0</v>
      </c>
      <c r="C5041" s="5">
        <f t="shared" si="77"/>
        <v>5037</v>
      </c>
      <c r="D5041" s="6"/>
    </row>
    <row r="5042" spans="1:4" x14ac:dyDescent="0.2">
      <c r="A5042">
        <v>5038</v>
      </c>
      <c r="B5042" s="14">
        <f>'EstRev 5-10'!C79</f>
        <v>35000</v>
      </c>
      <c r="C5042" s="5">
        <f t="shared" si="77"/>
        <v>-29962</v>
      </c>
      <c r="D5042" s="6"/>
    </row>
    <row r="5043" spans="1:4" x14ac:dyDescent="0.2">
      <c r="A5043">
        <v>5039</v>
      </c>
      <c r="B5043" s="14">
        <f>'EstRev 5-10'!C80</f>
        <v>0</v>
      </c>
      <c r="C5043" s="5">
        <f t="shared" si="77"/>
        <v>5039</v>
      </c>
      <c r="D5043" s="6"/>
    </row>
    <row r="5044" spans="1:4" x14ac:dyDescent="0.2">
      <c r="A5044">
        <v>5040</v>
      </c>
      <c r="B5044" s="14">
        <f>'EstRev 5-10'!C81</f>
        <v>0</v>
      </c>
      <c r="C5044" s="5">
        <f t="shared" si="77"/>
        <v>5040</v>
      </c>
      <c r="D5044" s="6"/>
    </row>
    <row r="5045" spans="1:4" x14ac:dyDescent="0.2">
      <c r="A5045">
        <v>5041</v>
      </c>
      <c r="B5045" s="14">
        <f>'EstRev 5-10'!C82</f>
        <v>35000</v>
      </c>
      <c r="C5045" s="5">
        <f t="shared" si="77"/>
        <v>-29959</v>
      </c>
      <c r="D5045" s="6"/>
    </row>
    <row r="5046" spans="1:4" x14ac:dyDescent="0.2">
      <c r="A5046">
        <v>5042</v>
      </c>
      <c r="B5046" s="14">
        <f>'EstRev 5-10'!C84</f>
        <v>125000</v>
      </c>
      <c r="C5046" s="5">
        <f t="shared" si="77"/>
        <v>-119958</v>
      </c>
      <c r="D5046" s="6"/>
    </row>
    <row r="5047" spans="1:4" x14ac:dyDescent="0.2">
      <c r="A5047">
        <v>5043</v>
      </c>
      <c r="B5047" s="14">
        <f>'EstRev 5-10'!C85</f>
        <v>0</v>
      </c>
      <c r="C5047" s="5">
        <f t="shared" si="77"/>
        <v>5043</v>
      </c>
      <c r="D5047" s="6"/>
    </row>
    <row r="5048" spans="1:4" x14ac:dyDescent="0.2">
      <c r="A5048">
        <v>5044</v>
      </c>
      <c r="B5048" s="14">
        <f>'EstRev 5-10'!C86</f>
        <v>0</v>
      </c>
      <c r="C5048" s="5">
        <f t="shared" si="77"/>
        <v>5044</v>
      </c>
      <c r="D5048" s="6"/>
    </row>
    <row r="5049" spans="1:4" x14ac:dyDescent="0.2">
      <c r="A5049">
        <v>5045</v>
      </c>
      <c r="B5049" s="14">
        <f>'EstRev 5-10'!C87</f>
        <v>0</v>
      </c>
      <c r="C5049" s="5">
        <f t="shared" si="77"/>
        <v>5045</v>
      </c>
      <c r="D5049" s="6"/>
    </row>
    <row r="5050" spans="1:4" x14ac:dyDescent="0.2">
      <c r="A5050">
        <v>5046</v>
      </c>
      <c r="B5050" s="14">
        <f>'EstRev 5-10'!C88</f>
        <v>0</v>
      </c>
      <c r="C5050" s="5">
        <f t="shared" si="77"/>
        <v>5046</v>
      </c>
      <c r="D5050" s="6"/>
    </row>
    <row r="5051" spans="1:4" x14ac:dyDescent="0.2">
      <c r="A5051">
        <v>5047</v>
      </c>
      <c r="B5051" s="14">
        <f>'EstRev 5-10'!C89</f>
        <v>0</v>
      </c>
      <c r="C5051" s="5">
        <f t="shared" si="77"/>
        <v>5047</v>
      </c>
      <c r="D5051" s="6"/>
    </row>
    <row r="5052" spans="1:4" x14ac:dyDescent="0.2">
      <c r="A5052">
        <v>5048</v>
      </c>
      <c r="B5052" s="14">
        <f>'EstRev 5-10'!C90</f>
        <v>0</v>
      </c>
      <c r="C5052" s="5">
        <f t="shared" si="77"/>
        <v>5048</v>
      </c>
      <c r="D5052" s="6"/>
    </row>
    <row r="5053" spans="1:4" x14ac:dyDescent="0.2">
      <c r="A5053">
        <v>5049</v>
      </c>
      <c r="B5053" s="14">
        <f>'EstRev 5-10'!C91</f>
        <v>0</v>
      </c>
      <c r="C5053" s="5">
        <f t="shared" si="77"/>
        <v>5049</v>
      </c>
      <c r="D5053" s="6"/>
    </row>
    <row r="5054" spans="1:4" x14ac:dyDescent="0.2">
      <c r="A5054">
        <v>5050</v>
      </c>
      <c r="B5054" s="14">
        <f>'EstRev 5-10'!C92</f>
        <v>0</v>
      </c>
      <c r="C5054" s="5">
        <f t="shared" si="77"/>
        <v>5050</v>
      </c>
      <c r="D5054" s="6"/>
    </row>
    <row r="5055" spans="1:4" x14ac:dyDescent="0.2">
      <c r="A5055">
        <v>5051</v>
      </c>
      <c r="B5055" s="14">
        <f>'EstRev 5-10'!C93</f>
        <v>125000</v>
      </c>
      <c r="C5055" s="5">
        <f t="shared" si="77"/>
        <v>-119949</v>
      </c>
      <c r="D5055" s="6"/>
    </row>
    <row r="5056" spans="1:4" x14ac:dyDescent="0.2">
      <c r="A5056">
        <v>5052</v>
      </c>
      <c r="B5056" s="14">
        <f>'EstRev 5-10'!C95</f>
        <v>176833</v>
      </c>
      <c r="C5056" s="5">
        <f t="shared" si="77"/>
        <v>-171781</v>
      </c>
      <c r="D5056" s="6"/>
    </row>
    <row r="5057" spans="1:4" x14ac:dyDescent="0.2">
      <c r="A5057">
        <v>5053</v>
      </c>
      <c r="B5057" s="14">
        <f>'EstRev 5-10'!C96</f>
        <v>80000</v>
      </c>
      <c r="C5057" s="5">
        <f t="shared" si="77"/>
        <v>-74947</v>
      </c>
      <c r="D5057" s="6"/>
    </row>
    <row r="5058" spans="1:4" x14ac:dyDescent="0.2">
      <c r="A5058">
        <v>5054</v>
      </c>
      <c r="B5058" s="14">
        <f>'EstRev 5-10'!C98</f>
        <v>0</v>
      </c>
      <c r="C5058" s="5">
        <f t="shared" si="77"/>
        <v>5054</v>
      </c>
      <c r="D5058" s="6"/>
    </row>
    <row r="5059" spans="1:4" x14ac:dyDescent="0.2">
      <c r="A5059">
        <v>5055</v>
      </c>
      <c r="B5059" s="14">
        <f>'EstRev 5-10'!C99</f>
        <v>0</v>
      </c>
      <c r="C5059" s="5">
        <f t="shared" si="77"/>
        <v>5055</v>
      </c>
      <c r="D5059" s="6"/>
    </row>
    <row r="5060" spans="1:4" x14ac:dyDescent="0.2">
      <c r="A5060">
        <v>5056</v>
      </c>
      <c r="B5060" s="14">
        <f>'EstRev 5-10'!C105</f>
        <v>0</v>
      </c>
      <c r="C5060" s="5">
        <f t="shared" si="77"/>
        <v>5056</v>
      </c>
      <c r="D5060" s="6"/>
    </row>
    <row r="5061" spans="1:4" x14ac:dyDescent="0.2">
      <c r="A5061">
        <v>5057</v>
      </c>
      <c r="B5061" s="14">
        <f>'EstRev 5-10'!C106</f>
        <v>0</v>
      </c>
      <c r="C5061" s="5">
        <f t="shared" si="77"/>
        <v>5057</v>
      </c>
      <c r="D5061" s="6"/>
    </row>
    <row r="5062" spans="1:4" x14ac:dyDescent="0.2">
      <c r="A5062">
        <v>5058</v>
      </c>
      <c r="B5062" s="14">
        <f>'EstRev 5-10'!C107</f>
        <v>0</v>
      </c>
      <c r="C5062" s="5">
        <f t="shared" si="77"/>
        <v>5058</v>
      </c>
      <c r="D5062" s="6"/>
    </row>
    <row r="5063" spans="1:4" x14ac:dyDescent="0.2">
      <c r="A5063">
        <v>5059</v>
      </c>
      <c r="B5063" s="14">
        <f>'EstRev 5-10'!C108</f>
        <v>256833</v>
      </c>
      <c r="C5063" s="5">
        <f t="shared" ref="C5063:C5126" si="78">A5063-B5063</f>
        <v>-251774</v>
      </c>
      <c r="D5063" s="6"/>
    </row>
    <row r="5064" spans="1:4" x14ac:dyDescent="0.2">
      <c r="A5064">
        <v>5060</v>
      </c>
      <c r="B5064" s="14">
        <f>'EstRev 5-10'!C109</f>
        <v>23042098</v>
      </c>
      <c r="C5064" s="5">
        <f t="shared" si="78"/>
        <v>-23037038</v>
      </c>
      <c r="D5064" s="6"/>
    </row>
    <row r="5065" spans="1:4" x14ac:dyDescent="0.2">
      <c r="A5065">
        <v>5061</v>
      </c>
      <c r="B5065" s="14">
        <f>'EstRev 5-10'!C111</f>
        <v>0</v>
      </c>
      <c r="C5065" s="5">
        <f t="shared" si="78"/>
        <v>5061</v>
      </c>
      <c r="D5065" s="6"/>
    </row>
    <row r="5066" spans="1:4" x14ac:dyDescent="0.2">
      <c r="A5066">
        <v>5062</v>
      </c>
      <c r="B5066" s="14">
        <f>'EstRev 5-10'!C112</f>
        <v>0</v>
      </c>
      <c r="C5066" s="5">
        <f t="shared" si="78"/>
        <v>5062</v>
      </c>
      <c r="D5066" s="6"/>
    </row>
    <row r="5067" spans="1:4" x14ac:dyDescent="0.2">
      <c r="A5067">
        <v>5063</v>
      </c>
      <c r="B5067" s="14">
        <f>'EstRev 5-10'!C113</f>
        <v>0</v>
      </c>
      <c r="C5067" s="5">
        <f t="shared" si="78"/>
        <v>5063</v>
      </c>
      <c r="D5067" s="6"/>
    </row>
    <row r="5068" spans="1:4" x14ac:dyDescent="0.2">
      <c r="A5068">
        <v>5064</v>
      </c>
      <c r="B5068" s="14">
        <f>'EstRev 5-10'!C114</f>
        <v>0</v>
      </c>
      <c r="C5068" s="5">
        <f t="shared" si="78"/>
        <v>5064</v>
      </c>
      <c r="D5068" s="6"/>
    </row>
    <row r="5069" spans="1:4" x14ac:dyDescent="0.2">
      <c r="A5069">
        <v>5065</v>
      </c>
      <c r="B5069" s="14">
        <f>'EstRev 5-10'!C117</f>
        <v>716086</v>
      </c>
      <c r="C5069" s="5">
        <f t="shared" si="78"/>
        <v>-711021</v>
      </c>
      <c r="D5069" s="6"/>
    </row>
    <row r="5070" spans="1:4" x14ac:dyDescent="0.2">
      <c r="A5070">
        <v>5066</v>
      </c>
      <c r="B5070" s="14">
        <f>'EstRev 5-10'!C118</f>
        <v>0</v>
      </c>
      <c r="C5070" s="5">
        <f t="shared" si="78"/>
        <v>5066</v>
      </c>
      <c r="D5070" s="6"/>
    </row>
    <row r="5071" spans="1:4" x14ac:dyDescent="0.2">
      <c r="A5071" s="3">
        <v>5067</v>
      </c>
      <c r="C5071" s="5">
        <f t="shared" si="78"/>
        <v>5067</v>
      </c>
      <c r="D5071" s="7"/>
    </row>
    <row r="5072" spans="1:4" x14ac:dyDescent="0.2">
      <c r="A5072" s="3">
        <v>5068</v>
      </c>
      <c r="C5072" s="5">
        <f t="shared" si="78"/>
        <v>5068</v>
      </c>
      <c r="D5072" s="7"/>
    </row>
    <row r="5073" spans="1:4" x14ac:dyDescent="0.2">
      <c r="A5073" s="3">
        <v>5069</v>
      </c>
      <c r="C5073" s="5">
        <f t="shared" si="78"/>
        <v>5069</v>
      </c>
      <c r="D5073" s="7"/>
    </row>
    <row r="5074" spans="1:4" x14ac:dyDescent="0.2">
      <c r="A5074" s="3">
        <v>5070</v>
      </c>
      <c r="C5074" s="5">
        <f t="shared" si="78"/>
        <v>5070</v>
      </c>
      <c r="D5074" s="7"/>
    </row>
    <row r="5075" spans="1:4" x14ac:dyDescent="0.2">
      <c r="A5075">
        <v>5071</v>
      </c>
      <c r="B5075" s="14">
        <f>'EstRev 5-10'!C121</f>
        <v>716086</v>
      </c>
      <c r="C5075" s="5">
        <f t="shared" si="78"/>
        <v>-711015</v>
      </c>
      <c r="D5075" s="6"/>
    </row>
    <row r="5076" spans="1:4" x14ac:dyDescent="0.2">
      <c r="A5076">
        <v>5072</v>
      </c>
      <c r="B5076" s="14">
        <f>'EstRev 5-10'!C124</f>
        <v>15000</v>
      </c>
      <c r="C5076" s="5">
        <f t="shared" si="78"/>
        <v>-9928</v>
      </c>
      <c r="D5076" s="6"/>
    </row>
    <row r="5077" spans="1:4" x14ac:dyDescent="0.2">
      <c r="A5077">
        <v>5073</v>
      </c>
      <c r="B5077" s="14">
        <f>'EstRev 5-10'!C125</f>
        <v>0</v>
      </c>
      <c r="C5077" s="5">
        <f t="shared" si="78"/>
        <v>5073</v>
      </c>
      <c r="D5077" s="6"/>
    </row>
    <row r="5078" spans="1:4" x14ac:dyDescent="0.2">
      <c r="A5078">
        <v>5074</v>
      </c>
      <c r="B5078" s="14">
        <f>'EstRev 5-10'!C126</f>
        <v>0</v>
      </c>
      <c r="C5078" s="5">
        <f t="shared" si="78"/>
        <v>5074</v>
      </c>
      <c r="D5078" s="6"/>
    </row>
    <row r="5079" spans="1:4" x14ac:dyDescent="0.2">
      <c r="A5079" s="3">
        <v>5075</v>
      </c>
      <c r="C5079" s="5">
        <f t="shared" si="78"/>
        <v>5075</v>
      </c>
      <c r="D5079" s="7"/>
    </row>
    <row r="5080" spans="1:4" x14ac:dyDescent="0.2">
      <c r="A5080">
        <v>5076</v>
      </c>
      <c r="B5080" s="14">
        <f>'EstRev 5-10'!C127</f>
        <v>0</v>
      </c>
      <c r="C5080" s="5">
        <f t="shared" si="78"/>
        <v>5076</v>
      </c>
      <c r="D5080" s="6"/>
    </row>
    <row r="5081" spans="1:4" x14ac:dyDescent="0.2">
      <c r="A5081" s="3">
        <v>5077</v>
      </c>
      <c r="C5081" s="5">
        <f t="shared" si="78"/>
        <v>5077</v>
      </c>
      <c r="D5081" s="7"/>
    </row>
    <row r="5082" spans="1:4" x14ac:dyDescent="0.2">
      <c r="A5082">
        <v>5078</v>
      </c>
      <c r="B5082" s="14">
        <f>'EstRev 5-10'!C128</f>
        <v>0</v>
      </c>
      <c r="C5082" s="5">
        <f t="shared" si="78"/>
        <v>5078</v>
      </c>
      <c r="D5082" s="6"/>
    </row>
    <row r="5083" spans="1:4" x14ac:dyDescent="0.2">
      <c r="A5083" s="3">
        <v>5079</v>
      </c>
      <c r="C5083" s="5">
        <f t="shared" si="78"/>
        <v>5079</v>
      </c>
      <c r="D5083" s="7"/>
    </row>
    <row r="5084" spans="1:4" x14ac:dyDescent="0.2">
      <c r="A5084" s="3">
        <v>5080</v>
      </c>
      <c r="C5084" s="5">
        <f t="shared" si="78"/>
        <v>5080</v>
      </c>
      <c r="D5084" s="7"/>
    </row>
    <row r="5085" spans="1:4" x14ac:dyDescent="0.2">
      <c r="A5085">
        <v>5081</v>
      </c>
      <c r="B5085" s="14">
        <f>'EstRev 5-10'!C129</f>
        <v>0</v>
      </c>
      <c r="C5085" s="5">
        <f t="shared" si="78"/>
        <v>5081</v>
      </c>
      <c r="D5085" s="6"/>
    </row>
    <row r="5086" spans="1:4" x14ac:dyDescent="0.2">
      <c r="A5086" s="3">
        <v>5082</v>
      </c>
      <c r="C5086" s="5">
        <f t="shared" si="78"/>
        <v>5082</v>
      </c>
      <c r="D5086" s="7"/>
    </row>
    <row r="5087" spans="1:4" x14ac:dyDescent="0.2">
      <c r="A5087" s="3">
        <v>5083</v>
      </c>
      <c r="C5087" s="5">
        <f t="shared" si="78"/>
        <v>5083</v>
      </c>
      <c r="D5087" s="7"/>
    </row>
    <row r="5088" spans="1:4" x14ac:dyDescent="0.2">
      <c r="A5088" s="3">
        <v>5084</v>
      </c>
      <c r="C5088" s="5">
        <f t="shared" si="78"/>
        <v>5084</v>
      </c>
      <c r="D5088" s="7"/>
    </row>
    <row r="5089" spans="1:4" x14ac:dyDescent="0.2">
      <c r="A5089" s="3">
        <v>5085</v>
      </c>
      <c r="C5089" s="5">
        <f t="shared" si="78"/>
        <v>5085</v>
      </c>
      <c r="D5089" s="7"/>
    </row>
    <row r="5090" spans="1:4" x14ac:dyDescent="0.2">
      <c r="A5090">
        <v>5086</v>
      </c>
      <c r="B5090" s="14">
        <f>'EstRev 5-10'!C131</f>
        <v>15000</v>
      </c>
      <c r="C5090" s="5">
        <f t="shared" si="78"/>
        <v>-9914</v>
      </c>
      <c r="D5090" s="6"/>
    </row>
    <row r="5091" spans="1:4" x14ac:dyDescent="0.2">
      <c r="A5091">
        <v>5087</v>
      </c>
      <c r="B5091" s="14">
        <f>'EstRev 5-10'!C133</f>
        <v>0</v>
      </c>
      <c r="C5091" s="5">
        <f t="shared" si="78"/>
        <v>5087</v>
      </c>
      <c r="D5091" s="6"/>
    </row>
    <row r="5092" spans="1:4" x14ac:dyDescent="0.2">
      <c r="A5092" s="3">
        <v>5088</v>
      </c>
      <c r="C5092" s="5">
        <f t="shared" si="78"/>
        <v>5088</v>
      </c>
      <c r="D5092" s="7"/>
    </row>
    <row r="5093" spans="1:4" x14ac:dyDescent="0.2">
      <c r="A5093" s="3">
        <v>5089</v>
      </c>
      <c r="C5093" s="5">
        <f t="shared" si="78"/>
        <v>5089</v>
      </c>
      <c r="D5093" s="6" t="s">
        <v>345</v>
      </c>
    </row>
    <row r="5094" spans="1:4" x14ac:dyDescent="0.2">
      <c r="A5094" s="3">
        <v>5090</v>
      </c>
      <c r="C5094" s="5">
        <f t="shared" si="78"/>
        <v>5090</v>
      </c>
      <c r="D5094" s="6" t="s">
        <v>345</v>
      </c>
    </row>
    <row r="5095" spans="1:4" x14ac:dyDescent="0.2">
      <c r="A5095">
        <v>5091</v>
      </c>
      <c r="B5095" s="14">
        <f>'EstRev 5-10'!C134</f>
        <v>0</v>
      </c>
      <c r="C5095" s="5">
        <f t="shared" si="78"/>
        <v>5091</v>
      </c>
      <c r="D5095" s="6"/>
    </row>
    <row r="5096" spans="1:4" x14ac:dyDescent="0.2">
      <c r="A5096">
        <v>5092</v>
      </c>
      <c r="B5096" s="14">
        <f>'EstRev 5-10'!C135</f>
        <v>0</v>
      </c>
      <c r="C5096" s="5">
        <f t="shared" si="78"/>
        <v>5092</v>
      </c>
      <c r="D5096" s="6"/>
    </row>
    <row r="5097" spans="1:4" x14ac:dyDescent="0.2">
      <c r="A5097" s="3">
        <v>5093</v>
      </c>
      <c r="C5097" s="5">
        <f t="shared" si="78"/>
        <v>5093</v>
      </c>
      <c r="D5097" s="7"/>
    </row>
    <row r="5098" spans="1:4" x14ac:dyDescent="0.2">
      <c r="A5098" s="3">
        <v>5094</v>
      </c>
      <c r="C5098" s="5">
        <f t="shared" si="78"/>
        <v>5094</v>
      </c>
      <c r="D5098" s="7"/>
    </row>
    <row r="5099" spans="1:4" x14ac:dyDescent="0.2">
      <c r="A5099" s="3">
        <v>5095</v>
      </c>
      <c r="C5099" s="5">
        <f t="shared" si="78"/>
        <v>5095</v>
      </c>
      <c r="D5099" s="7"/>
    </row>
    <row r="5100" spans="1:4" x14ac:dyDescent="0.2">
      <c r="A5100" s="3">
        <v>5096</v>
      </c>
      <c r="C5100" s="5">
        <f t="shared" si="78"/>
        <v>5096</v>
      </c>
      <c r="D5100" s="7"/>
    </row>
    <row r="5101" spans="1:4" x14ac:dyDescent="0.2">
      <c r="A5101" s="3">
        <v>5097</v>
      </c>
      <c r="C5101" s="5">
        <f t="shared" si="78"/>
        <v>5097</v>
      </c>
      <c r="D5101" s="7"/>
    </row>
    <row r="5102" spans="1:4" x14ac:dyDescent="0.2">
      <c r="A5102" s="3">
        <v>5098</v>
      </c>
      <c r="C5102" s="5">
        <f t="shared" si="78"/>
        <v>5098</v>
      </c>
      <c r="D5102" s="7"/>
    </row>
    <row r="5103" spans="1:4" x14ac:dyDescent="0.2">
      <c r="A5103" s="3">
        <v>5099</v>
      </c>
      <c r="C5103" s="5">
        <f t="shared" si="78"/>
        <v>5099</v>
      </c>
      <c r="D5103" s="7"/>
    </row>
    <row r="5104" spans="1:4" x14ac:dyDescent="0.2">
      <c r="A5104">
        <v>5100</v>
      </c>
      <c r="B5104" s="14">
        <f>'EstRev 5-10'!C140</f>
        <v>0</v>
      </c>
      <c r="C5104" s="5">
        <f t="shared" si="78"/>
        <v>5100</v>
      </c>
      <c r="D5104" s="6"/>
    </row>
    <row r="5105" spans="1:4" x14ac:dyDescent="0.2">
      <c r="A5105" s="3">
        <v>5101</v>
      </c>
      <c r="C5105" s="5">
        <f t="shared" si="78"/>
        <v>5101</v>
      </c>
      <c r="D5105" s="7"/>
    </row>
    <row r="5106" spans="1:4" x14ac:dyDescent="0.2">
      <c r="A5106">
        <v>5102</v>
      </c>
      <c r="B5106" s="14">
        <f>'EstRev 5-10'!C142</f>
        <v>0</v>
      </c>
      <c r="C5106" s="5">
        <f t="shared" si="78"/>
        <v>5102</v>
      </c>
      <c r="D5106" s="6"/>
    </row>
    <row r="5107" spans="1:4" x14ac:dyDescent="0.2">
      <c r="A5107">
        <v>5103</v>
      </c>
      <c r="B5107" s="14">
        <f>'EstRev 5-10'!C143</f>
        <v>0</v>
      </c>
      <c r="C5107" s="5">
        <f t="shared" si="78"/>
        <v>5103</v>
      </c>
      <c r="D5107" s="6"/>
    </row>
    <row r="5108" spans="1:4" x14ac:dyDescent="0.2">
      <c r="A5108">
        <v>5104</v>
      </c>
      <c r="B5108" s="14">
        <f>'EstRev 5-10'!C144</f>
        <v>0</v>
      </c>
      <c r="C5108" s="5">
        <f t="shared" si="78"/>
        <v>5104</v>
      </c>
      <c r="D5108" s="6"/>
    </row>
    <row r="5109" spans="1:4" x14ac:dyDescent="0.2">
      <c r="A5109" s="3">
        <v>5105</v>
      </c>
      <c r="C5109" s="5">
        <f t="shared" si="78"/>
        <v>5105</v>
      </c>
      <c r="D5109" s="6" t="s">
        <v>345</v>
      </c>
    </row>
    <row r="5110" spans="1:4" x14ac:dyDescent="0.2">
      <c r="A5110">
        <v>5106</v>
      </c>
      <c r="B5110" s="14">
        <f>'EstRev 5-10'!C145</f>
        <v>0</v>
      </c>
      <c r="C5110" s="5">
        <f t="shared" si="78"/>
        <v>5106</v>
      </c>
      <c r="D5110" s="6"/>
    </row>
    <row r="5111" spans="1:4" x14ac:dyDescent="0.2">
      <c r="A5111">
        <v>5107</v>
      </c>
      <c r="B5111" s="14">
        <f>'EstRev 5-10'!C147</f>
        <v>0</v>
      </c>
      <c r="C5111" s="5">
        <f t="shared" si="78"/>
        <v>5107</v>
      </c>
      <c r="D5111" s="6"/>
    </row>
    <row r="5112" spans="1:4" x14ac:dyDescent="0.2">
      <c r="A5112" s="3">
        <v>5108</v>
      </c>
      <c r="C5112" s="5">
        <f t="shared" si="78"/>
        <v>5108</v>
      </c>
      <c r="D5112" s="7"/>
    </row>
    <row r="5113" spans="1:4" x14ac:dyDescent="0.2">
      <c r="A5113" s="3">
        <v>5109</v>
      </c>
      <c r="C5113" s="5">
        <f t="shared" si="78"/>
        <v>5109</v>
      </c>
      <c r="D5113" s="7"/>
    </row>
    <row r="5114" spans="1:4" x14ac:dyDescent="0.2">
      <c r="A5114">
        <v>5110</v>
      </c>
      <c r="B5114" s="14">
        <f>'EstRev 5-10'!C148</f>
        <v>0</v>
      </c>
      <c r="C5114" s="5">
        <f t="shared" si="78"/>
        <v>5110</v>
      </c>
      <c r="D5114" s="6"/>
    </row>
    <row r="5115" spans="1:4" x14ac:dyDescent="0.2">
      <c r="A5115" s="3">
        <v>5111</v>
      </c>
      <c r="C5115" s="5">
        <f t="shared" si="78"/>
        <v>5111</v>
      </c>
      <c r="D5115" s="7"/>
    </row>
    <row r="5116" spans="1:4" x14ac:dyDescent="0.2">
      <c r="A5116" s="3">
        <v>5112</v>
      </c>
      <c r="C5116" s="5">
        <f t="shared" si="78"/>
        <v>5112</v>
      </c>
      <c r="D5116" s="7"/>
    </row>
    <row r="5117" spans="1:4" x14ac:dyDescent="0.2">
      <c r="A5117" s="3">
        <v>5113</v>
      </c>
      <c r="C5117" s="5">
        <f t="shared" si="78"/>
        <v>5113</v>
      </c>
      <c r="D5117" s="7"/>
    </row>
    <row r="5118" spans="1:4" x14ac:dyDescent="0.2">
      <c r="A5118">
        <v>5114</v>
      </c>
      <c r="B5118" s="14">
        <f>'EstRev 5-10'!C151</f>
        <v>0</v>
      </c>
      <c r="C5118" s="5">
        <f t="shared" si="78"/>
        <v>5114</v>
      </c>
      <c r="D5118" s="6"/>
    </row>
    <row r="5119" spans="1:4" x14ac:dyDescent="0.2">
      <c r="A5119" s="3">
        <v>5115</v>
      </c>
      <c r="C5119" s="5">
        <f t="shared" si="78"/>
        <v>5115</v>
      </c>
      <c r="D5119" s="7"/>
    </row>
    <row r="5120" spans="1:4" x14ac:dyDescent="0.2">
      <c r="A5120">
        <v>5116</v>
      </c>
      <c r="B5120" s="14">
        <f>'EstRev 5-10'!C152</f>
        <v>0</v>
      </c>
      <c r="C5120" s="5">
        <f t="shared" si="78"/>
        <v>5116</v>
      </c>
      <c r="D5120" s="6"/>
    </row>
    <row r="5121" spans="1:4" x14ac:dyDescent="0.2">
      <c r="A5121">
        <v>5117</v>
      </c>
      <c r="B5121" s="14">
        <f>'EstRev 5-10'!C154</f>
        <v>0</v>
      </c>
      <c r="C5121" s="5">
        <f t="shared" si="78"/>
        <v>5117</v>
      </c>
      <c r="D5121" s="6"/>
    </row>
    <row r="5122" spans="1:4" x14ac:dyDescent="0.2">
      <c r="A5122" s="3">
        <v>5118</v>
      </c>
      <c r="C5122" s="5">
        <f t="shared" si="78"/>
        <v>5118</v>
      </c>
      <c r="D5122" s="7"/>
    </row>
    <row r="5123" spans="1:4" x14ac:dyDescent="0.2">
      <c r="A5123" s="3">
        <v>5119</v>
      </c>
      <c r="C5123" s="5">
        <f t="shared" si="78"/>
        <v>5119</v>
      </c>
      <c r="D5123" s="7"/>
    </row>
    <row r="5124" spans="1:4" x14ac:dyDescent="0.2">
      <c r="A5124">
        <v>5120</v>
      </c>
      <c r="B5124" s="14">
        <f>'EstRev 5-10'!C155</f>
        <v>0</v>
      </c>
      <c r="C5124" s="5">
        <f t="shared" si="78"/>
        <v>5120</v>
      </c>
      <c r="D5124" s="6"/>
    </row>
    <row r="5125" spans="1:4" x14ac:dyDescent="0.2">
      <c r="A5125" s="3">
        <v>5121</v>
      </c>
      <c r="C5125" s="5">
        <f t="shared" si="78"/>
        <v>5121</v>
      </c>
      <c r="D5125" s="7"/>
    </row>
    <row r="5126" spans="1:4" x14ac:dyDescent="0.2">
      <c r="A5126" s="3">
        <v>5122</v>
      </c>
      <c r="C5126" s="5">
        <f t="shared" si="78"/>
        <v>5122</v>
      </c>
      <c r="D5126" s="7"/>
    </row>
    <row r="5127" spans="1:4" x14ac:dyDescent="0.2">
      <c r="A5127" s="3">
        <v>5123</v>
      </c>
      <c r="C5127" s="5">
        <f t="shared" ref="C5127:C5190" si="79">A5127-B5127</f>
        <v>5123</v>
      </c>
      <c r="D5127" s="7"/>
    </row>
    <row r="5128" spans="1:4" x14ac:dyDescent="0.2">
      <c r="A5128" s="3">
        <v>5124</v>
      </c>
      <c r="C5128" s="5">
        <f t="shared" si="79"/>
        <v>5124</v>
      </c>
      <c r="D5128" s="7"/>
    </row>
    <row r="5129" spans="1:4" x14ac:dyDescent="0.2">
      <c r="A5129" s="3">
        <v>5125</v>
      </c>
      <c r="C5129" s="5">
        <f t="shared" si="79"/>
        <v>5125</v>
      </c>
      <c r="D5129" s="7"/>
    </row>
    <row r="5130" spans="1:4" x14ac:dyDescent="0.2">
      <c r="A5130">
        <v>5126</v>
      </c>
      <c r="B5130" s="14">
        <f>'EstRev 5-10'!C156</f>
        <v>0</v>
      </c>
      <c r="C5130" s="5">
        <f t="shared" si="79"/>
        <v>5126</v>
      </c>
      <c r="D5130" s="6"/>
    </row>
    <row r="5131" spans="1:4" x14ac:dyDescent="0.2">
      <c r="A5131" s="3">
        <v>5127</v>
      </c>
      <c r="C5131" s="5">
        <f t="shared" si="79"/>
        <v>5127</v>
      </c>
      <c r="D5131" s="7"/>
    </row>
    <row r="5132" spans="1:4" x14ac:dyDescent="0.2">
      <c r="A5132" s="3">
        <v>5128</v>
      </c>
      <c r="C5132" s="5">
        <f t="shared" si="79"/>
        <v>5128</v>
      </c>
      <c r="D5132" s="7"/>
    </row>
    <row r="5133" spans="1:4" x14ac:dyDescent="0.2">
      <c r="A5133" s="3">
        <v>5129</v>
      </c>
      <c r="C5133" s="5">
        <f t="shared" si="79"/>
        <v>5129</v>
      </c>
      <c r="D5133" s="7"/>
    </row>
    <row r="5134" spans="1:4" x14ac:dyDescent="0.2">
      <c r="A5134" s="3">
        <v>5130</v>
      </c>
      <c r="C5134" s="5">
        <f t="shared" si="79"/>
        <v>5130</v>
      </c>
      <c r="D5134" s="7"/>
    </row>
    <row r="5135" spans="1:4" x14ac:dyDescent="0.2">
      <c r="A5135" s="3">
        <v>5131</v>
      </c>
      <c r="C5135" s="5">
        <f t="shared" si="79"/>
        <v>5131</v>
      </c>
      <c r="D5135" s="7"/>
    </row>
    <row r="5136" spans="1:4" x14ac:dyDescent="0.2">
      <c r="A5136" s="3">
        <v>5132</v>
      </c>
      <c r="C5136" s="5">
        <f t="shared" si="79"/>
        <v>5132</v>
      </c>
      <c r="D5136" s="7"/>
    </row>
    <row r="5137" spans="1:4" x14ac:dyDescent="0.2">
      <c r="A5137">
        <v>5133</v>
      </c>
      <c r="B5137" s="14">
        <f>'EstRev 5-10'!C157</f>
        <v>0</v>
      </c>
      <c r="C5137" s="5">
        <f t="shared" si="79"/>
        <v>5133</v>
      </c>
      <c r="D5137" s="6"/>
    </row>
    <row r="5138" spans="1:4" x14ac:dyDescent="0.2">
      <c r="A5138" s="3">
        <v>5134</v>
      </c>
      <c r="C5138" s="5">
        <f t="shared" si="79"/>
        <v>5134</v>
      </c>
      <c r="D5138" s="7"/>
    </row>
    <row r="5139" spans="1:4" x14ac:dyDescent="0.2">
      <c r="A5139">
        <v>5135</v>
      </c>
      <c r="B5139" s="14">
        <f>'EstRev 5-10'!C158</f>
        <v>0</v>
      </c>
      <c r="C5139" s="5">
        <f t="shared" si="79"/>
        <v>5135</v>
      </c>
      <c r="D5139" s="6"/>
    </row>
    <row r="5140" spans="1:4" x14ac:dyDescent="0.2">
      <c r="A5140" s="3">
        <v>5136</v>
      </c>
      <c r="C5140" s="5">
        <f t="shared" si="79"/>
        <v>5136</v>
      </c>
      <c r="D5140" s="7"/>
    </row>
    <row r="5141" spans="1:4" x14ac:dyDescent="0.2">
      <c r="A5141" s="3">
        <v>5137</v>
      </c>
      <c r="C5141" s="5">
        <f t="shared" si="79"/>
        <v>5137</v>
      </c>
      <c r="D5141" s="7"/>
    </row>
    <row r="5142" spans="1:4" x14ac:dyDescent="0.2">
      <c r="A5142" s="3">
        <v>5138</v>
      </c>
      <c r="C5142" s="5">
        <f t="shared" si="79"/>
        <v>5138</v>
      </c>
      <c r="D5142" s="6" t="s">
        <v>752</v>
      </c>
    </row>
    <row r="5143" spans="1:4" x14ac:dyDescent="0.2">
      <c r="A5143" s="3">
        <v>5139</v>
      </c>
      <c r="C5143" s="5">
        <f t="shared" si="79"/>
        <v>5139</v>
      </c>
      <c r="D5143" s="6" t="s">
        <v>752</v>
      </c>
    </row>
    <row r="5144" spans="1:4" x14ac:dyDescent="0.2">
      <c r="A5144" s="3">
        <v>5140</v>
      </c>
      <c r="C5144" s="5">
        <f t="shared" si="79"/>
        <v>5140</v>
      </c>
      <c r="D5144" s="7"/>
    </row>
    <row r="5145" spans="1:4" x14ac:dyDescent="0.2">
      <c r="A5145" s="3">
        <v>5141</v>
      </c>
      <c r="C5145" s="5">
        <f t="shared" si="79"/>
        <v>5141</v>
      </c>
      <c r="D5145" s="7"/>
    </row>
    <row r="5146" spans="1:4" x14ac:dyDescent="0.2">
      <c r="A5146" s="3">
        <v>5142</v>
      </c>
      <c r="C5146" s="5">
        <f t="shared" si="79"/>
        <v>5142</v>
      </c>
      <c r="D5146" s="7"/>
    </row>
    <row r="5147" spans="1:4" x14ac:dyDescent="0.2">
      <c r="A5147" s="3">
        <v>5143</v>
      </c>
      <c r="C5147" s="5">
        <f t="shared" si="79"/>
        <v>5143</v>
      </c>
      <c r="D5147" s="7"/>
    </row>
    <row r="5148" spans="1:4" x14ac:dyDescent="0.2">
      <c r="A5148" s="3">
        <v>5144</v>
      </c>
      <c r="C5148" s="5">
        <f t="shared" si="79"/>
        <v>5144</v>
      </c>
      <c r="D5148" s="7"/>
    </row>
    <row r="5149" spans="1:4" x14ac:dyDescent="0.2">
      <c r="A5149" s="3">
        <v>5145</v>
      </c>
      <c r="C5149" s="5">
        <f t="shared" si="79"/>
        <v>5145</v>
      </c>
      <c r="D5149" s="7"/>
    </row>
    <row r="5150" spans="1:4" x14ac:dyDescent="0.2">
      <c r="A5150" s="3">
        <v>5146</v>
      </c>
      <c r="C5150" s="5">
        <f t="shared" si="79"/>
        <v>5146</v>
      </c>
      <c r="D5150" s="6" t="s">
        <v>345</v>
      </c>
    </row>
    <row r="5151" spans="1:4" x14ac:dyDescent="0.2">
      <c r="A5151" s="3">
        <v>5147</v>
      </c>
      <c r="C5151" s="5">
        <f t="shared" si="79"/>
        <v>5147</v>
      </c>
      <c r="D5151" s="6" t="s">
        <v>345</v>
      </c>
    </row>
    <row r="5152" spans="1:4" x14ac:dyDescent="0.2">
      <c r="A5152" s="3">
        <v>5148</v>
      </c>
      <c r="C5152" s="5">
        <f t="shared" si="79"/>
        <v>5148</v>
      </c>
      <c r="D5152" s="6" t="s">
        <v>345</v>
      </c>
    </row>
    <row r="5153" spans="1:4" x14ac:dyDescent="0.2">
      <c r="A5153" s="3">
        <v>5149</v>
      </c>
      <c r="C5153" s="5">
        <f t="shared" si="79"/>
        <v>5149</v>
      </c>
      <c r="D5153" s="6" t="s">
        <v>345</v>
      </c>
    </row>
    <row r="5154" spans="1:4" x14ac:dyDescent="0.2">
      <c r="A5154" s="3">
        <v>5150</v>
      </c>
      <c r="C5154" s="5">
        <f t="shared" si="79"/>
        <v>5150</v>
      </c>
      <c r="D5154" s="6" t="s">
        <v>345</v>
      </c>
    </row>
    <row r="5155" spans="1:4" x14ac:dyDescent="0.2">
      <c r="A5155" s="3">
        <v>5151</v>
      </c>
      <c r="C5155" s="5">
        <f t="shared" si="79"/>
        <v>5151</v>
      </c>
      <c r="D5155" s="6" t="s">
        <v>345</v>
      </c>
    </row>
    <row r="5156" spans="1:4" x14ac:dyDescent="0.2">
      <c r="A5156" s="3">
        <v>5152</v>
      </c>
      <c r="C5156" s="5">
        <f t="shared" si="79"/>
        <v>5152</v>
      </c>
      <c r="D5156" s="6" t="s">
        <v>345</v>
      </c>
    </row>
    <row r="5157" spans="1:4" x14ac:dyDescent="0.2">
      <c r="A5157">
        <v>5153</v>
      </c>
      <c r="B5157" s="14">
        <f>'EstRev 5-10'!C168</f>
        <v>15000</v>
      </c>
      <c r="C5157" s="5">
        <f t="shared" si="79"/>
        <v>-9847</v>
      </c>
      <c r="D5157" s="6"/>
    </row>
    <row r="5158" spans="1:4" x14ac:dyDescent="0.2">
      <c r="A5158" s="3">
        <v>5154</v>
      </c>
      <c r="C5158" s="5">
        <f t="shared" si="79"/>
        <v>5154</v>
      </c>
      <c r="D5158" s="7"/>
    </row>
    <row r="5159" spans="1:4" x14ac:dyDescent="0.2">
      <c r="A5159" s="3">
        <v>5155</v>
      </c>
      <c r="C5159" s="5">
        <f t="shared" si="79"/>
        <v>5155</v>
      </c>
      <c r="D5159" s="7"/>
    </row>
    <row r="5160" spans="1:4" x14ac:dyDescent="0.2">
      <c r="A5160" s="3">
        <v>5156</v>
      </c>
      <c r="C5160" s="5">
        <f t="shared" si="79"/>
        <v>5156</v>
      </c>
      <c r="D5160" s="7"/>
    </row>
    <row r="5161" spans="1:4" x14ac:dyDescent="0.2">
      <c r="A5161" s="3">
        <v>5157</v>
      </c>
      <c r="C5161" s="5">
        <f t="shared" si="79"/>
        <v>5157</v>
      </c>
      <c r="D5161" s="7"/>
    </row>
    <row r="5162" spans="1:4" x14ac:dyDescent="0.2">
      <c r="A5162" s="3">
        <v>5158</v>
      </c>
      <c r="C5162" s="5">
        <f t="shared" si="79"/>
        <v>5158</v>
      </c>
      <c r="D5162" s="7"/>
    </row>
    <row r="5163" spans="1:4" x14ac:dyDescent="0.2">
      <c r="A5163" s="3">
        <v>5159</v>
      </c>
      <c r="C5163" s="5">
        <f t="shared" si="79"/>
        <v>5159</v>
      </c>
      <c r="D5163" s="7"/>
    </row>
    <row r="5164" spans="1:4" x14ac:dyDescent="0.2">
      <c r="A5164" s="3">
        <v>5160</v>
      </c>
      <c r="C5164" s="5">
        <f t="shared" si="79"/>
        <v>5160</v>
      </c>
      <c r="D5164" s="7"/>
    </row>
    <row r="5165" spans="1:4" x14ac:dyDescent="0.2">
      <c r="A5165" s="3">
        <v>5161</v>
      </c>
      <c r="C5165" s="5">
        <f t="shared" si="79"/>
        <v>5161</v>
      </c>
      <c r="D5165" s="7"/>
    </row>
    <row r="5166" spans="1:4" x14ac:dyDescent="0.2">
      <c r="A5166">
        <v>5162</v>
      </c>
      <c r="B5166" s="14">
        <f>'EstRev 5-10'!C169</f>
        <v>731086</v>
      </c>
      <c r="C5166" s="5">
        <f t="shared" si="79"/>
        <v>-725924</v>
      </c>
      <c r="D5166" s="6"/>
    </row>
    <row r="5167" spans="1:4" x14ac:dyDescent="0.2">
      <c r="A5167">
        <v>5163</v>
      </c>
      <c r="B5167" s="14">
        <f>'EstRev 5-10'!C172</f>
        <v>0</v>
      </c>
      <c r="C5167" s="5">
        <f t="shared" si="79"/>
        <v>5163</v>
      </c>
      <c r="D5167" s="6"/>
    </row>
    <row r="5168" spans="1:4" x14ac:dyDescent="0.2">
      <c r="A5168">
        <v>5164</v>
      </c>
      <c r="B5168" s="14">
        <f>'EstRev 5-10'!C174</f>
        <v>0</v>
      </c>
      <c r="C5168" s="5">
        <f t="shared" si="79"/>
        <v>5164</v>
      </c>
      <c r="D5168" s="6"/>
    </row>
    <row r="5169" spans="1:4" x14ac:dyDescent="0.2">
      <c r="A5169" s="3">
        <v>5165</v>
      </c>
      <c r="C5169" s="5">
        <f t="shared" si="79"/>
        <v>5165</v>
      </c>
      <c r="D5169" s="6" t="s">
        <v>345</v>
      </c>
    </row>
    <row r="5170" spans="1:4" x14ac:dyDescent="0.2">
      <c r="A5170" s="3">
        <v>5166</v>
      </c>
      <c r="C5170" s="5">
        <f t="shared" si="79"/>
        <v>5166</v>
      </c>
      <c r="D5170" s="6" t="s">
        <v>345</v>
      </c>
    </row>
    <row r="5171" spans="1:4" x14ac:dyDescent="0.2">
      <c r="A5171" s="3">
        <v>5167</v>
      </c>
      <c r="C5171" s="5">
        <f t="shared" si="79"/>
        <v>5167</v>
      </c>
      <c r="D5171" s="6" t="s">
        <v>345</v>
      </c>
    </row>
    <row r="5172" spans="1:4" x14ac:dyDescent="0.2">
      <c r="A5172" s="3">
        <v>5168</v>
      </c>
      <c r="C5172" s="5">
        <f t="shared" si="79"/>
        <v>5168</v>
      </c>
      <c r="D5172" s="6" t="s">
        <v>345</v>
      </c>
    </row>
    <row r="5173" spans="1:4" x14ac:dyDescent="0.2">
      <c r="A5173" s="4">
        <v>5169</v>
      </c>
      <c r="B5173" s="14">
        <f>'EstRev 5-10'!C176</f>
        <v>0</v>
      </c>
      <c r="C5173" s="5">
        <f t="shared" si="79"/>
        <v>5169</v>
      </c>
      <c r="D5173" s="6"/>
    </row>
    <row r="5174" spans="1:4" x14ac:dyDescent="0.2">
      <c r="A5174" s="4">
        <v>5170</v>
      </c>
      <c r="B5174" s="14">
        <f>'EstRev 5-10'!C177</f>
        <v>0</v>
      </c>
      <c r="C5174" s="5">
        <f t="shared" si="79"/>
        <v>5170</v>
      </c>
      <c r="D5174" s="6"/>
    </row>
    <row r="5175" spans="1:4" x14ac:dyDescent="0.2">
      <c r="A5175">
        <v>5171</v>
      </c>
      <c r="B5175" s="14">
        <f>'EstRev 5-10'!C180</f>
        <v>0</v>
      </c>
      <c r="C5175" s="5">
        <f t="shared" si="79"/>
        <v>5171</v>
      </c>
      <c r="D5175" s="6"/>
    </row>
    <row r="5176" spans="1:4" x14ac:dyDescent="0.2">
      <c r="A5176">
        <v>5172</v>
      </c>
      <c r="B5176" s="14">
        <f>'EstRev 5-10'!C183</f>
        <v>0</v>
      </c>
      <c r="C5176" s="5">
        <f t="shared" si="79"/>
        <v>5172</v>
      </c>
      <c r="D5176" s="6"/>
    </row>
    <row r="5177" spans="1:4" x14ac:dyDescent="0.2">
      <c r="A5177" s="3">
        <v>5173</v>
      </c>
      <c r="C5177" s="5">
        <f t="shared" si="79"/>
        <v>5173</v>
      </c>
      <c r="D5177" s="7"/>
    </row>
    <row r="5178" spans="1:4" x14ac:dyDescent="0.2">
      <c r="A5178" s="3">
        <v>5174</v>
      </c>
      <c r="C5178" s="5">
        <f t="shared" si="79"/>
        <v>5174</v>
      </c>
      <c r="D5178" s="7"/>
    </row>
    <row r="5179" spans="1:4" x14ac:dyDescent="0.2">
      <c r="A5179" s="3">
        <v>5175</v>
      </c>
      <c r="C5179" s="5">
        <f t="shared" si="79"/>
        <v>5175</v>
      </c>
      <c r="D5179" s="7"/>
    </row>
    <row r="5180" spans="1:4" x14ac:dyDescent="0.2">
      <c r="A5180" s="3">
        <v>5176</v>
      </c>
      <c r="C5180" s="5">
        <f t="shared" si="79"/>
        <v>5176</v>
      </c>
      <c r="D5180" s="7"/>
    </row>
    <row r="5181" spans="1:4" x14ac:dyDescent="0.2">
      <c r="A5181" s="3">
        <v>5177</v>
      </c>
      <c r="C5181" s="5">
        <f t="shared" si="79"/>
        <v>5177</v>
      </c>
      <c r="D5181" s="7"/>
    </row>
    <row r="5182" spans="1:4" x14ac:dyDescent="0.2">
      <c r="A5182">
        <v>5178</v>
      </c>
      <c r="B5182" s="14">
        <f>'EstRev 5-10'!C190</f>
        <v>0</v>
      </c>
      <c r="C5182" s="5">
        <f t="shared" si="79"/>
        <v>5178</v>
      </c>
      <c r="D5182" s="6"/>
    </row>
    <row r="5183" spans="1:4" x14ac:dyDescent="0.2">
      <c r="A5183">
        <v>5179</v>
      </c>
      <c r="B5183" s="14">
        <f>'EstRev 5-10'!C191</f>
        <v>0</v>
      </c>
      <c r="C5183" s="5">
        <f t="shared" si="79"/>
        <v>5179</v>
      </c>
      <c r="D5183" s="6"/>
    </row>
    <row r="5184" spans="1:4" x14ac:dyDescent="0.2">
      <c r="A5184">
        <v>5180</v>
      </c>
      <c r="B5184" s="14">
        <f>'EstRev 5-10'!C192</f>
        <v>0</v>
      </c>
      <c r="C5184" s="5">
        <f t="shared" si="79"/>
        <v>5180</v>
      </c>
      <c r="D5184" s="6"/>
    </row>
    <row r="5185" spans="1:4" x14ac:dyDescent="0.2">
      <c r="A5185">
        <v>5181</v>
      </c>
      <c r="B5185" s="14">
        <f>'EstRev 5-10'!C193</f>
        <v>0</v>
      </c>
      <c r="C5185" s="5">
        <f t="shared" si="79"/>
        <v>5181</v>
      </c>
      <c r="D5185" s="6"/>
    </row>
    <row r="5186" spans="1:4" x14ac:dyDescent="0.2">
      <c r="A5186">
        <v>5182</v>
      </c>
      <c r="B5186" s="14">
        <f>'EstRev 5-10'!C194</f>
        <v>0</v>
      </c>
      <c r="C5186" s="5">
        <f t="shared" si="79"/>
        <v>5182</v>
      </c>
      <c r="D5186" s="6"/>
    </row>
    <row r="5187" spans="1:4" x14ac:dyDescent="0.2">
      <c r="A5187" s="3">
        <v>5183</v>
      </c>
      <c r="C5187" s="5">
        <f t="shared" si="79"/>
        <v>5183</v>
      </c>
      <c r="D5187" s="7"/>
    </row>
    <row r="5188" spans="1:4" x14ac:dyDescent="0.2">
      <c r="A5188" s="3">
        <v>5184</v>
      </c>
      <c r="C5188" s="5">
        <f t="shared" si="79"/>
        <v>5184</v>
      </c>
      <c r="D5188" s="7"/>
    </row>
    <row r="5189" spans="1:4" x14ac:dyDescent="0.2">
      <c r="A5189">
        <v>5185</v>
      </c>
      <c r="B5189" s="14">
        <f>'EstRev 5-10'!C197</f>
        <v>0</v>
      </c>
      <c r="C5189" s="5">
        <f t="shared" si="79"/>
        <v>5185</v>
      </c>
      <c r="D5189" s="6"/>
    </row>
    <row r="5190" spans="1:4" x14ac:dyDescent="0.2">
      <c r="A5190">
        <v>5186</v>
      </c>
      <c r="B5190" s="14">
        <f>'EstRev 5-10'!C199</f>
        <v>65000</v>
      </c>
      <c r="C5190" s="5">
        <f t="shared" si="79"/>
        <v>-59814</v>
      </c>
      <c r="D5190" s="6"/>
    </row>
    <row r="5191" spans="1:4" x14ac:dyDescent="0.2">
      <c r="A5191">
        <v>5187</v>
      </c>
      <c r="B5191" s="14">
        <f>'EstRev 5-10'!C200</f>
        <v>0</v>
      </c>
      <c r="C5191" s="5">
        <f t="shared" ref="C5191:C5254" si="80">A5191-B5191</f>
        <v>5187</v>
      </c>
      <c r="D5191" s="6"/>
    </row>
    <row r="5192" spans="1:4" x14ac:dyDescent="0.2">
      <c r="A5192" s="3">
        <v>5188</v>
      </c>
      <c r="C5192" s="5">
        <f t="shared" si="80"/>
        <v>5188</v>
      </c>
      <c r="D5192" s="7"/>
    </row>
    <row r="5193" spans="1:4" x14ac:dyDescent="0.2">
      <c r="A5193" s="3">
        <v>5189</v>
      </c>
      <c r="C5193" s="5">
        <f t="shared" si="80"/>
        <v>5189</v>
      </c>
      <c r="D5193" s="7"/>
    </row>
    <row r="5194" spans="1:4" x14ac:dyDescent="0.2">
      <c r="A5194" s="3">
        <v>5190</v>
      </c>
      <c r="C5194" s="5">
        <f t="shared" si="80"/>
        <v>5190</v>
      </c>
      <c r="D5194" s="7"/>
    </row>
    <row r="5195" spans="1:4" x14ac:dyDescent="0.2">
      <c r="A5195" s="3">
        <v>5191</v>
      </c>
      <c r="B5195" s="16"/>
      <c r="C5195" s="5">
        <f t="shared" si="80"/>
        <v>5191</v>
      </c>
      <c r="D5195" s="6" t="s">
        <v>346</v>
      </c>
    </row>
    <row r="5196" spans="1:4" x14ac:dyDescent="0.2">
      <c r="A5196" s="3">
        <v>5192</v>
      </c>
      <c r="B5196" s="16"/>
      <c r="C5196" s="5">
        <f t="shared" si="80"/>
        <v>5192</v>
      </c>
      <c r="D5196" s="6" t="s">
        <v>346</v>
      </c>
    </row>
    <row r="5197" spans="1:4" x14ac:dyDescent="0.2">
      <c r="A5197" s="3">
        <v>5193</v>
      </c>
      <c r="C5197" s="5">
        <f t="shared" si="80"/>
        <v>5193</v>
      </c>
      <c r="D5197" s="6" t="s">
        <v>752</v>
      </c>
    </row>
    <row r="5198" spans="1:4" x14ac:dyDescent="0.2">
      <c r="A5198">
        <v>5194</v>
      </c>
      <c r="B5198" s="14">
        <f>'EstRev 5-10'!C201</f>
        <v>0</v>
      </c>
      <c r="C5198" s="5">
        <f t="shared" si="80"/>
        <v>5194</v>
      </c>
      <c r="D5198" s="6"/>
    </row>
    <row r="5199" spans="1:4" x14ac:dyDescent="0.2">
      <c r="A5199">
        <v>5195</v>
      </c>
      <c r="B5199" s="14">
        <f>'EstRev 5-10'!C205</f>
        <v>0</v>
      </c>
      <c r="C5199" s="5">
        <f t="shared" si="80"/>
        <v>5195</v>
      </c>
      <c r="D5199" s="6"/>
    </row>
    <row r="5200" spans="1:4" x14ac:dyDescent="0.2">
      <c r="A5200" s="3">
        <v>5196</v>
      </c>
      <c r="C5200" s="5">
        <f t="shared" si="80"/>
        <v>5196</v>
      </c>
      <c r="D5200" s="6" t="s">
        <v>346</v>
      </c>
    </row>
    <row r="5201" spans="1:4" x14ac:dyDescent="0.2">
      <c r="A5201" s="3">
        <v>5197</v>
      </c>
      <c r="C5201" s="5">
        <f t="shared" si="80"/>
        <v>5197</v>
      </c>
      <c r="D5201" s="7"/>
    </row>
    <row r="5202" spans="1:4" x14ac:dyDescent="0.2">
      <c r="A5202" s="3">
        <v>5198</v>
      </c>
      <c r="C5202" s="5">
        <f t="shared" si="80"/>
        <v>5198</v>
      </c>
      <c r="D5202" s="7"/>
    </row>
    <row r="5203" spans="1:4" x14ac:dyDescent="0.2">
      <c r="A5203">
        <v>5199</v>
      </c>
      <c r="B5203" s="14">
        <f>'EstRev 5-10'!C203</f>
        <v>65000</v>
      </c>
      <c r="C5203" s="5">
        <f t="shared" si="80"/>
        <v>-59801</v>
      </c>
      <c r="D5203" s="6"/>
    </row>
    <row r="5204" spans="1:4" x14ac:dyDescent="0.2">
      <c r="A5204" s="3">
        <v>5200</v>
      </c>
      <c r="C5204" s="5">
        <f t="shared" si="80"/>
        <v>5200</v>
      </c>
      <c r="D5204" s="7"/>
    </row>
    <row r="5205" spans="1:4" x14ac:dyDescent="0.2">
      <c r="A5205" s="3">
        <v>5201</v>
      </c>
      <c r="C5205" s="5">
        <f t="shared" si="80"/>
        <v>5201</v>
      </c>
      <c r="D5205" s="7"/>
    </row>
    <row r="5206" spans="1:4" x14ac:dyDescent="0.2">
      <c r="A5206" s="3">
        <v>5202</v>
      </c>
      <c r="C5206" s="5">
        <f t="shared" si="80"/>
        <v>5202</v>
      </c>
      <c r="D5206" s="7"/>
    </row>
    <row r="5207" spans="1:4" x14ac:dyDescent="0.2">
      <c r="A5207" s="3">
        <v>5203</v>
      </c>
      <c r="C5207" s="5">
        <f t="shared" si="80"/>
        <v>5203</v>
      </c>
      <c r="D5207" s="7"/>
    </row>
    <row r="5208" spans="1:4" x14ac:dyDescent="0.2">
      <c r="A5208" s="3">
        <v>5204</v>
      </c>
      <c r="C5208" s="5">
        <f t="shared" si="80"/>
        <v>5204</v>
      </c>
      <c r="D5208" s="7"/>
    </row>
    <row r="5209" spans="1:4" x14ac:dyDescent="0.2">
      <c r="A5209" s="3">
        <v>5205</v>
      </c>
      <c r="C5209" s="5">
        <f t="shared" si="80"/>
        <v>5205</v>
      </c>
      <c r="D5209" s="7"/>
    </row>
    <row r="5210" spans="1:4" x14ac:dyDescent="0.2">
      <c r="A5210" s="3">
        <v>5206</v>
      </c>
      <c r="C5210" s="5">
        <f t="shared" si="80"/>
        <v>5206</v>
      </c>
      <c r="D5210" s="7"/>
    </row>
    <row r="5211" spans="1:4" x14ac:dyDescent="0.2">
      <c r="A5211" s="3">
        <v>5207</v>
      </c>
      <c r="C5211" s="5">
        <f t="shared" si="80"/>
        <v>5207</v>
      </c>
      <c r="D5211" s="7"/>
    </row>
    <row r="5212" spans="1:4" x14ac:dyDescent="0.2">
      <c r="A5212" s="3">
        <v>5208</v>
      </c>
      <c r="C5212" s="5">
        <f t="shared" si="80"/>
        <v>5208</v>
      </c>
      <c r="D5212" s="7"/>
    </row>
    <row r="5213" spans="1:4" x14ac:dyDescent="0.2">
      <c r="A5213" s="3">
        <v>5209</v>
      </c>
      <c r="C5213" s="5">
        <f t="shared" si="80"/>
        <v>5209</v>
      </c>
      <c r="D5213" s="7"/>
    </row>
    <row r="5214" spans="1:4" x14ac:dyDescent="0.2">
      <c r="A5214" s="3">
        <v>5210</v>
      </c>
      <c r="C5214" s="5">
        <f t="shared" si="80"/>
        <v>5210</v>
      </c>
      <c r="D5214" s="7"/>
    </row>
    <row r="5215" spans="1:4" x14ac:dyDescent="0.2">
      <c r="A5215" s="3">
        <v>5211</v>
      </c>
      <c r="C5215" s="5">
        <f t="shared" si="80"/>
        <v>5211</v>
      </c>
      <c r="D5215" s="7"/>
    </row>
    <row r="5216" spans="1:4" x14ac:dyDescent="0.2">
      <c r="A5216" s="3">
        <v>5212</v>
      </c>
      <c r="C5216" s="5">
        <f t="shared" si="80"/>
        <v>5212</v>
      </c>
      <c r="D5216" s="7"/>
    </row>
    <row r="5217" spans="1:4" x14ac:dyDescent="0.2">
      <c r="A5217">
        <v>5213</v>
      </c>
      <c r="B5217" s="14">
        <f>'EstRev 5-10'!C210</f>
        <v>0</v>
      </c>
      <c r="C5217" s="5">
        <f t="shared" si="80"/>
        <v>5213</v>
      </c>
      <c r="D5217" s="6"/>
    </row>
    <row r="5218" spans="1:4" x14ac:dyDescent="0.2">
      <c r="A5218">
        <v>5214</v>
      </c>
      <c r="B5218" s="14">
        <f>'EstRev 5-10'!C211</f>
        <v>0</v>
      </c>
      <c r="C5218" s="5">
        <f t="shared" si="80"/>
        <v>5214</v>
      </c>
      <c r="D5218" s="6"/>
    </row>
    <row r="5219" spans="1:4" x14ac:dyDescent="0.2">
      <c r="A5219" s="3">
        <v>5215</v>
      </c>
      <c r="C5219" s="5">
        <f t="shared" si="80"/>
        <v>5215</v>
      </c>
      <c r="D5219" s="7"/>
    </row>
    <row r="5220" spans="1:4" x14ac:dyDescent="0.2">
      <c r="A5220" s="3">
        <v>5216</v>
      </c>
      <c r="C5220" s="5">
        <f t="shared" si="80"/>
        <v>5216</v>
      </c>
      <c r="D5220" s="7"/>
    </row>
    <row r="5221" spans="1:4" x14ac:dyDescent="0.2">
      <c r="A5221">
        <v>5217</v>
      </c>
      <c r="B5221" s="14">
        <f>'EstRev 5-10'!C212</f>
        <v>240000</v>
      </c>
      <c r="C5221" s="5">
        <f t="shared" si="80"/>
        <v>-234783</v>
      </c>
      <c r="D5221" s="6"/>
    </row>
    <row r="5222" spans="1:4" x14ac:dyDescent="0.2">
      <c r="A5222">
        <v>5218</v>
      </c>
      <c r="B5222" s="14">
        <f>'EstRev 5-10'!C213</f>
        <v>0</v>
      </c>
      <c r="C5222" s="5">
        <f t="shared" si="80"/>
        <v>5218</v>
      </c>
      <c r="D5222" s="6"/>
    </row>
    <row r="5223" spans="1:4" x14ac:dyDescent="0.2">
      <c r="A5223">
        <v>5219</v>
      </c>
      <c r="B5223" s="14">
        <f>'EstRev 5-10'!C214</f>
        <v>0</v>
      </c>
      <c r="C5223" s="5">
        <f t="shared" si="80"/>
        <v>5219</v>
      </c>
      <c r="D5223" s="6"/>
    </row>
    <row r="5224" spans="1:4" x14ac:dyDescent="0.2">
      <c r="A5224" s="3">
        <v>5220</v>
      </c>
      <c r="C5224" s="5">
        <f t="shared" si="80"/>
        <v>5220</v>
      </c>
      <c r="D5224" s="7"/>
    </row>
    <row r="5225" spans="1:4" x14ac:dyDescent="0.2">
      <c r="A5225" s="3">
        <v>5221</v>
      </c>
      <c r="C5225" s="5">
        <f t="shared" si="80"/>
        <v>5221</v>
      </c>
      <c r="D5225" s="7"/>
    </row>
    <row r="5226" spans="1:4" x14ac:dyDescent="0.2">
      <c r="A5226" s="3">
        <v>5222</v>
      </c>
      <c r="C5226" s="5">
        <f t="shared" si="80"/>
        <v>5222</v>
      </c>
      <c r="D5226" s="7"/>
    </row>
    <row r="5227" spans="1:4" x14ac:dyDescent="0.2">
      <c r="A5227" s="3">
        <v>5223</v>
      </c>
      <c r="C5227" s="5">
        <f t="shared" si="80"/>
        <v>5223</v>
      </c>
      <c r="D5227" s="7"/>
    </row>
    <row r="5228" spans="1:4" x14ac:dyDescent="0.2">
      <c r="A5228" s="3">
        <v>5224</v>
      </c>
      <c r="C5228" s="5">
        <f t="shared" si="80"/>
        <v>5224</v>
      </c>
      <c r="D5228" s="7"/>
    </row>
    <row r="5229" spans="1:4" x14ac:dyDescent="0.2">
      <c r="A5229">
        <v>5225</v>
      </c>
      <c r="B5229" s="14">
        <f>'EstRev 5-10'!C216</f>
        <v>240000</v>
      </c>
      <c r="C5229" s="5">
        <f t="shared" si="80"/>
        <v>-234775</v>
      </c>
      <c r="D5229" s="6"/>
    </row>
    <row r="5230" spans="1:4" x14ac:dyDescent="0.2">
      <c r="A5230" s="3">
        <v>5226</v>
      </c>
      <c r="C5230" s="5">
        <f t="shared" si="80"/>
        <v>5226</v>
      </c>
      <c r="D5230" s="7"/>
    </row>
    <row r="5231" spans="1:4" x14ac:dyDescent="0.2">
      <c r="A5231" s="3">
        <v>5227</v>
      </c>
      <c r="C5231" s="5">
        <f t="shared" si="80"/>
        <v>5227</v>
      </c>
      <c r="D5231" s="7"/>
    </row>
    <row r="5232" spans="1:4" x14ac:dyDescent="0.2">
      <c r="A5232" s="3">
        <v>5228</v>
      </c>
      <c r="C5232" s="5">
        <f t="shared" si="80"/>
        <v>5228</v>
      </c>
      <c r="D5232" s="7"/>
    </row>
    <row r="5233" spans="1:4" x14ac:dyDescent="0.2">
      <c r="A5233" s="3">
        <v>5229</v>
      </c>
      <c r="C5233" s="5">
        <f t="shared" si="80"/>
        <v>5229</v>
      </c>
      <c r="D5233" s="7"/>
    </row>
    <row r="5234" spans="1:4" x14ac:dyDescent="0.2">
      <c r="A5234" s="3">
        <v>5230</v>
      </c>
      <c r="C5234" s="5">
        <f t="shared" si="80"/>
        <v>5230</v>
      </c>
      <c r="D5234" s="6" t="s">
        <v>346</v>
      </c>
    </row>
    <row r="5235" spans="1:4" x14ac:dyDescent="0.2">
      <c r="A5235" s="3">
        <v>5231</v>
      </c>
      <c r="C5235" s="5">
        <f t="shared" si="80"/>
        <v>5231</v>
      </c>
      <c r="D5235" s="7"/>
    </row>
    <row r="5236" spans="1:4" x14ac:dyDescent="0.2">
      <c r="A5236" s="3">
        <v>5232</v>
      </c>
      <c r="C5236" s="5">
        <f t="shared" si="80"/>
        <v>5232</v>
      </c>
      <c r="D5236" s="7"/>
    </row>
    <row r="5237" spans="1:4" x14ac:dyDescent="0.2">
      <c r="A5237" s="3">
        <v>5233</v>
      </c>
      <c r="C5237" s="5">
        <f t="shared" si="80"/>
        <v>5233</v>
      </c>
      <c r="D5237" s="7"/>
    </row>
    <row r="5238" spans="1:4" x14ac:dyDescent="0.2">
      <c r="A5238" s="3">
        <v>5234</v>
      </c>
      <c r="C5238" s="5">
        <f t="shared" si="80"/>
        <v>5234</v>
      </c>
      <c r="D5238" s="7"/>
    </row>
    <row r="5239" spans="1:4" x14ac:dyDescent="0.2">
      <c r="A5239" s="3">
        <v>5235</v>
      </c>
      <c r="C5239" s="5">
        <f t="shared" si="80"/>
        <v>5235</v>
      </c>
      <c r="D5239" s="6" t="s">
        <v>346</v>
      </c>
    </row>
    <row r="5240" spans="1:4" x14ac:dyDescent="0.2">
      <c r="A5240" s="3">
        <v>5236</v>
      </c>
      <c r="C5240" s="5">
        <f t="shared" si="80"/>
        <v>5236</v>
      </c>
      <c r="D5240" s="6" t="s">
        <v>346</v>
      </c>
    </row>
    <row r="5241" spans="1:4" x14ac:dyDescent="0.2">
      <c r="A5241" s="3">
        <v>5237</v>
      </c>
      <c r="C5241" s="5">
        <f t="shared" si="80"/>
        <v>5237</v>
      </c>
      <c r="D5241" s="7"/>
    </row>
    <row r="5242" spans="1:4" x14ac:dyDescent="0.2">
      <c r="A5242" s="3">
        <v>5238</v>
      </c>
      <c r="C5242" s="5">
        <f t="shared" si="80"/>
        <v>5238</v>
      </c>
      <c r="D5242" s="7"/>
    </row>
    <row r="5243" spans="1:4" x14ac:dyDescent="0.2">
      <c r="A5243" s="3">
        <v>5239</v>
      </c>
      <c r="C5243" s="5">
        <f t="shared" si="80"/>
        <v>5239</v>
      </c>
      <c r="D5243" s="7"/>
    </row>
    <row r="5244" spans="1:4" x14ac:dyDescent="0.2">
      <c r="A5244">
        <v>5240</v>
      </c>
      <c r="B5244" s="14">
        <f>'EstRev 5-10'!C218</f>
        <v>0</v>
      </c>
      <c r="C5244" s="5">
        <f t="shared" si="80"/>
        <v>5240</v>
      </c>
      <c r="D5244" s="6"/>
    </row>
    <row r="5245" spans="1:4" x14ac:dyDescent="0.2">
      <c r="A5245" s="3">
        <v>5241</v>
      </c>
      <c r="C5245" s="5">
        <f t="shared" si="80"/>
        <v>5241</v>
      </c>
      <c r="D5245" s="7"/>
    </row>
    <row r="5246" spans="1:4" x14ac:dyDescent="0.2">
      <c r="A5246" s="3">
        <v>5242</v>
      </c>
      <c r="C5246" s="5">
        <f t="shared" si="80"/>
        <v>5242</v>
      </c>
      <c r="D5246" s="7"/>
    </row>
    <row r="5247" spans="1:4" x14ac:dyDescent="0.2">
      <c r="A5247">
        <v>5243</v>
      </c>
      <c r="B5247" s="14">
        <f>'EstRev 5-10'!C220</f>
        <v>0</v>
      </c>
      <c r="C5247" s="5">
        <f t="shared" si="80"/>
        <v>5243</v>
      </c>
      <c r="D5247" s="6"/>
    </row>
    <row r="5248" spans="1:4" x14ac:dyDescent="0.2">
      <c r="A5248" s="3">
        <v>5244</v>
      </c>
      <c r="C5248" s="5">
        <f t="shared" si="80"/>
        <v>5244</v>
      </c>
      <c r="D5248" s="7"/>
    </row>
    <row r="5249" spans="1:4" x14ac:dyDescent="0.2">
      <c r="A5249" s="3">
        <v>5245</v>
      </c>
      <c r="C5249" s="5">
        <f t="shared" si="80"/>
        <v>5245</v>
      </c>
      <c r="D5249" s="7"/>
    </row>
    <row r="5250" spans="1:4" x14ac:dyDescent="0.2">
      <c r="A5250" s="3">
        <v>5246</v>
      </c>
      <c r="C5250" s="5">
        <f t="shared" si="80"/>
        <v>5246</v>
      </c>
      <c r="D5250" s="7"/>
    </row>
    <row r="5251" spans="1:4" x14ac:dyDescent="0.2">
      <c r="A5251" s="3">
        <v>5247</v>
      </c>
      <c r="C5251" s="5">
        <f t="shared" si="80"/>
        <v>5247</v>
      </c>
      <c r="D5251" s="7"/>
    </row>
    <row r="5252" spans="1:4" x14ac:dyDescent="0.2">
      <c r="A5252" s="3">
        <v>5248</v>
      </c>
      <c r="C5252" s="5">
        <f t="shared" si="80"/>
        <v>5248</v>
      </c>
      <c r="D5252" s="7"/>
    </row>
    <row r="5253" spans="1:4" x14ac:dyDescent="0.2">
      <c r="A5253">
        <v>5249</v>
      </c>
      <c r="B5253" s="14">
        <f>'EstRev 5-10'!C221</f>
        <v>0</v>
      </c>
      <c r="C5253" s="5">
        <f t="shared" si="80"/>
        <v>5249</v>
      </c>
      <c r="D5253" s="6"/>
    </row>
    <row r="5254" spans="1:4" x14ac:dyDescent="0.2">
      <c r="A5254" s="3">
        <v>5250</v>
      </c>
      <c r="C5254" s="5">
        <f t="shared" si="80"/>
        <v>5250</v>
      </c>
      <c r="D5254" s="7"/>
    </row>
    <row r="5255" spans="1:4" x14ac:dyDescent="0.2">
      <c r="A5255">
        <v>5251</v>
      </c>
      <c r="B5255" s="14">
        <f>'EstRev 5-10'!C254</f>
        <v>0</v>
      </c>
      <c r="C5255" s="5">
        <f t="shared" ref="C5255:C5318" si="81">A5255-B5255</f>
        <v>5251</v>
      </c>
      <c r="D5255" s="6"/>
    </row>
    <row r="5256" spans="1:4" x14ac:dyDescent="0.2">
      <c r="A5256" s="3">
        <v>5252</v>
      </c>
      <c r="C5256" s="5">
        <f t="shared" si="81"/>
        <v>5252</v>
      </c>
      <c r="D5256" s="6" t="s">
        <v>752</v>
      </c>
    </row>
    <row r="5257" spans="1:4" x14ac:dyDescent="0.2">
      <c r="A5257" s="3">
        <v>5253</v>
      </c>
      <c r="C5257" s="5">
        <f t="shared" si="81"/>
        <v>5253</v>
      </c>
      <c r="D5257" s="7"/>
    </row>
    <row r="5258" spans="1:4" x14ac:dyDescent="0.2">
      <c r="A5258">
        <v>5254</v>
      </c>
      <c r="B5258" s="14">
        <f>'EstRev 5-10'!C256</f>
        <v>0</v>
      </c>
      <c r="C5258" s="5">
        <f t="shared" si="81"/>
        <v>5254</v>
      </c>
      <c r="D5258" s="6"/>
    </row>
    <row r="5259" spans="1:4" x14ac:dyDescent="0.2">
      <c r="A5259" s="3">
        <v>5255</v>
      </c>
      <c r="C5259" s="5">
        <f t="shared" si="81"/>
        <v>5255</v>
      </c>
      <c r="D5259" s="7"/>
    </row>
    <row r="5260" spans="1:4" x14ac:dyDescent="0.2">
      <c r="A5260">
        <v>5256</v>
      </c>
      <c r="B5260" s="14">
        <f>'EstRev 5-10'!C257</f>
        <v>0</v>
      </c>
      <c r="C5260" s="5">
        <f t="shared" si="81"/>
        <v>5256</v>
      </c>
      <c r="D5260" s="6"/>
    </row>
    <row r="5261" spans="1:4" x14ac:dyDescent="0.2">
      <c r="A5261" s="3">
        <v>5257</v>
      </c>
      <c r="C5261" s="5">
        <f t="shared" si="81"/>
        <v>5257</v>
      </c>
      <c r="D5261" s="7"/>
    </row>
    <row r="5262" spans="1:4" x14ac:dyDescent="0.2">
      <c r="A5262" s="3">
        <v>5258</v>
      </c>
      <c r="C5262" s="5">
        <f t="shared" si="81"/>
        <v>5258</v>
      </c>
      <c r="D5262" s="6" t="s">
        <v>346</v>
      </c>
    </row>
    <row r="5263" spans="1:4" x14ac:dyDescent="0.2">
      <c r="A5263">
        <v>5259</v>
      </c>
      <c r="B5263" s="14">
        <f>'EstRev 5-10'!C265</f>
        <v>335000</v>
      </c>
      <c r="C5263" s="5">
        <f t="shared" si="81"/>
        <v>-329741</v>
      </c>
      <c r="D5263" s="6"/>
    </row>
    <row r="5264" spans="1:4" x14ac:dyDescent="0.2">
      <c r="A5264" s="3">
        <v>5260</v>
      </c>
      <c r="C5264" s="5">
        <f t="shared" si="81"/>
        <v>5260</v>
      </c>
      <c r="D5264" s="7"/>
    </row>
    <row r="5265" spans="1:4" x14ac:dyDescent="0.2">
      <c r="A5265" s="3">
        <v>5261</v>
      </c>
      <c r="C5265" s="5">
        <f t="shared" si="81"/>
        <v>5261</v>
      </c>
      <c r="D5265" s="7"/>
    </row>
    <row r="5266" spans="1:4" x14ac:dyDescent="0.2">
      <c r="A5266" s="3">
        <v>5262</v>
      </c>
      <c r="C5266" s="5">
        <f t="shared" si="81"/>
        <v>5262</v>
      </c>
      <c r="D5266" s="7"/>
    </row>
    <row r="5267" spans="1:4" x14ac:dyDescent="0.2">
      <c r="A5267" s="3">
        <v>5263</v>
      </c>
      <c r="C5267" s="5">
        <f t="shared" si="81"/>
        <v>5263</v>
      </c>
      <c r="D5267" s="7"/>
    </row>
    <row r="5268" spans="1:4" x14ac:dyDescent="0.2">
      <c r="A5268" s="3">
        <v>5264</v>
      </c>
      <c r="C5268" s="5">
        <f t="shared" si="81"/>
        <v>5264</v>
      </c>
      <c r="D5268" s="7"/>
    </row>
    <row r="5269" spans="1:4" x14ac:dyDescent="0.2">
      <c r="A5269">
        <v>5265</v>
      </c>
      <c r="B5269" s="14">
        <f>'EstRev 5-10'!C266</f>
        <v>335000</v>
      </c>
      <c r="C5269" s="5">
        <f t="shared" si="81"/>
        <v>-329735</v>
      </c>
      <c r="D5269" s="6"/>
    </row>
    <row r="5270" spans="1:4" x14ac:dyDescent="0.2">
      <c r="A5270">
        <v>5266</v>
      </c>
      <c r="B5270" s="14">
        <f>'EstRev 5-10'!C267</f>
        <v>24108184</v>
      </c>
      <c r="C5270" s="5">
        <f t="shared" si="81"/>
        <v>-24102918</v>
      </c>
      <c r="D5270" s="6"/>
    </row>
    <row r="5271" spans="1:4" x14ac:dyDescent="0.2">
      <c r="A5271">
        <v>5267</v>
      </c>
      <c r="B5271" s="14">
        <f>'EstRev 5-10'!D5</f>
        <v>2440000</v>
      </c>
      <c r="C5271" s="5">
        <f t="shared" si="81"/>
        <v>-2434733</v>
      </c>
      <c r="D5271" s="6"/>
    </row>
    <row r="5272" spans="1:4" x14ac:dyDescent="0.2">
      <c r="A5272" s="3">
        <v>5268</v>
      </c>
      <c r="C5272" s="5">
        <f t="shared" si="81"/>
        <v>5268</v>
      </c>
      <c r="D5272" s="6" t="s">
        <v>346</v>
      </c>
    </row>
    <row r="5273" spans="1:4" x14ac:dyDescent="0.2">
      <c r="A5273">
        <v>5269</v>
      </c>
      <c r="B5273" s="14">
        <f>'EstRev 5-10'!D6</f>
        <v>0</v>
      </c>
      <c r="C5273" s="5">
        <f t="shared" si="81"/>
        <v>5269</v>
      </c>
      <c r="D5273" s="6"/>
    </row>
    <row r="5274" spans="1:4" x14ac:dyDescent="0.2">
      <c r="A5274">
        <v>5270</v>
      </c>
      <c r="B5274" s="14">
        <f>'EstRev 5-10'!D7</f>
        <v>0</v>
      </c>
      <c r="C5274" s="5">
        <f t="shared" si="81"/>
        <v>5270</v>
      </c>
      <c r="D5274" s="6"/>
    </row>
    <row r="5275" spans="1:4" x14ac:dyDescent="0.2">
      <c r="A5275">
        <v>5271</v>
      </c>
      <c r="B5275" s="14">
        <f>'EstRev 5-10'!D9</f>
        <v>0</v>
      </c>
      <c r="C5275" s="5">
        <f t="shared" si="81"/>
        <v>5271</v>
      </c>
      <c r="D5275" s="6"/>
    </row>
    <row r="5276" spans="1:4" x14ac:dyDescent="0.2">
      <c r="A5276">
        <v>5272</v>
      </c>
      <c r="B5276" s="14">
        <f>'EstRev 5-10'!D11</f>
        <v>0</v>
      </c>
      <c r="C5276" s="5">
        <f t="shared" si="81"/>
        <v>5272</v>
      </c>
      <c r="D5276" s="6"/>
    </row>
    <row r="5277" spans="1:4" x14ac:dyDescent="0.2">
      <c r="A5277">
        <v>5273</v>
      </c>
      <c r="B5277" s="14">
        <f>'EstRev 5-10'!D12</f>
        <v>2440000</v>
      </c>
      <c r="C5277" s="5">
        <f t="shared" si="81"/>
        <v>-2434727</v>
      </c>
      <c r="D5277" s="6"/>
    </row>
    <row r="5278" spans="1:4" x14ac:dyDescent="0.2">
      <c r="A5278">
        <v>5274</v>
      </c>
      <c r="B5278" s="14">
        <f>'EstRev 5-10'!D14</f>
        <v>0</v>
      </c>
      <c r="C5278" s="5">
        <f t="shared" si="81"/>
        <v>5274</v>
      </c>
      <c r="D5278" s="6"/>
    </row>
    <row r="5279" spans="1:4" x14ac:dyDescent="0.2">
      <c r="A5279">
        <v>5275</v>
      </c>
      <c r="B5279" s="14">
        <f>'EstRev 5-10'!D15</f>
        <v>0</v>
      </c>
      <c r="C5279" s="5">
        <f t="shared" si="81"/>
        <v>5275</v>
      </c>
      <c r="D5279" s="6"/>
    </row>
    <row r="5280" spans="1:4" x14ac:dyDescent="0.2">
      <c r="A5280">
        <v>5276</v>
      </c>
      <c r="B5280" s="14">
        <f>'EstRev 5-10'!D16</f>
        <v>100000</v>
      </c>
      <c r="C5280" s="5">
        <f t="shared" si="81"/>
        <v>-94724</v>
      </c>
      <c r="D5280" s="6"/>
    </row>
    <row r="5281" spans="1:4" x14ac:dyDescent="0.2">
      <c r="A5281">
        <v>5277</v>
      </c>
      <c r="B5281" s="14">
        <f>'EstRev 5-10'!D17</f>
        <v>0</v>
      </c>
      <c r="C5281" s="5">
        <f t="shared" si="81"/>
        <v>5277</v>
      </c>
      <c r="D5281" s="6"/>
    </row>
    <row r="5282" spans="1:4" x14ac:dyDescent="0.2">
      <c r="A5282">
        <v>5278</v>
      </c>
      <c r="B5282" s="14">
        <f>'EstRev 5-10'!D18</f>
        <v>100000</v>
      </c>
      <c r="C5282" s="5">
        <f t="shared" si="81"/>
        <v>-94722</v>
      </c>
      <c r="D5282" s="6"/>
    </row>
    <row r="5283" spans="1:4" x14ac:dyDescent="0.2">
      <c r="A5283">
        <v>5279</v>
      </c>
      <c r="B5283" s="14">
        <f>'EstRev 5-10'!D65</f>
        <v>10000</v>
      </c>
      <c r="C5283" s="5">
        <f t="shared" si="81"/>
        <v>-4721</v>
      </c>
      <c r="D5283" s="6"/>
    </row>
    <row r="5284" spans="1:4" x14ac:dyDescent="0.2">
      <c r="A5284">
        <v>5280</v>
      </c>
      <c r="B5284" s="14">
        <f>'EstRev 5-10'!D66</f>
        <v>0</v>
      </c>
      <c r="C5284" s="5">
        <f t="shared" si="81"/>
        <v>5280</v>
      </c>
      <c r="D5284" s="6"/>
    </row>
    <row r="5285" spans="1:4" x14ac:dyDescent="0.2">
      <c r="A5285">
        <v>5281</v>
      </c>
      <c r="B5285" s="14">
        <f>'EstRev 5-10'!D67</f>
        <v>10000</v>
      </c>
      <c r="C5285" s="5">
        <f t="shared" si="81"/>
        <v>-4719</v>
      </c>
      <c r="D5285" s="6"/>
    </row>
    <row r="5286" spans="1:4" x14ac:dyDescent="0.2">
      <c r="A5286">
        <v>5282</v>
      </c>
      <c r="B5286" s="14">
        <f>'EstRev 5-10'!D77</f>
        <v>0</v>
      </c>
      <c r="C5286" s="5">
        <f t="shared" si="81"/>
        <v>5282</v>
      </c>
      <c r="D5286" s="6"/>
    </row>
    <row r="5287" spans="1:4" x14ac:dyDescent="0.2">
      <c r="A5287">
        <v>5283</v>
      </c>
      <c r="B5287" s="14">
        <f>'EstRev 5-10'!D78</f>
        <v>0</v>
      </c>
      <c r="C5287" s="5">
        <f t="shared" si="81"/>
        <v>5283</v>
      </c>
      <c r="D5287" s="6"/>
    </row>
    <row r="5288" spans="1:4" x14ac:dyDescent="0.2">
      <c r="A5288">
        <v>5284</v>
      </c>
      <c r="B5288" s="14">
        <f>'EstRev 5-10'!D79</f>
        <v>0</v>
      </c>
      <c r="C5288" s="5">
        <f t="shared" si="81"/>
        <v>5284</v>
      </c>
      <c r="D5288" s="6"/>
    </row>
    <row r="5289" spans="1:4" x14ac:dyDescent="0.2">
      <c r="A5289">
        <v>5285</v>
      </c>
      <c r="B5289" s="14">
        <f>'EstRev 5-10'!D80</f>
        <v>0</v>
      </c>
      <c r="C5289" s="5">
        <f t="shared" si="81"/>
        <v>5285</v>
      </c>
      <c r="D5289" s="6"/>
    </row>
    <row r="5290" spans="1:4" x14ac:dyDescent="0.2">
      <c r="A5290">
        <v>5286</v>
      </c>
      <c r="B5290" s="14">
        <f>'EstRev 5-10'!D81</f>
        <v>0</v>
      </c>
      <c r="C5290" s="5">
        <f t="shared" si="81"/>
        <v>5286</v>
      </c>
      <c r="D5290" s="6"/>
    </row>
    <row r="5291" spans="1:4" x14ac:dyDescent="0.2">
      <c r="A5291">
        <v>5287</v>
      </c>
      <c r="B5291" s="14">
        <f>'EstRev 5-10'!D82</f>
        <v>0</v>
      </c>
      <c r="C5291" s="5">
        <f t="shared" si="81"/>
        <v>5287</v>
      </c>
      <c r="D5291" s="6"/>
    </row>
    <row r="5292" spans="1:4" x14ac:dyDescent="0.2">
      <c r="A5292">
        <v>5288</v>
      </c>
      <c r="B5292" s="14">
        <f>'EstRev 5-10'!D95</f>
        <v>175000</v>
      </c>
      <c r="C5292" s="5">
        <f t="shared" si="81"/>
        <v>-169712</v>
      </c>
      <c r="D5292" s="6"/>
    </row>
    <row r="5293" spans="1:4" x14ac:dyDescent="0.2">
      <c r="A5293">
        <v>5289</v>
      </c>
      <c r="B5293" s="14">
        <f>'EstRev 5-10'!D96</f>
        <v>0</v>
      </c>
      <c r="C5293" s="5">
        <f t="shared" si="81"/>
        <v>5289</v>
      </c>
      <c r="D5293" s="6"/>
    </row>
    <row r="5294" spans="1:4" x14ac:dyDescent="0.2">
      <c r="A5294">
        <v>5290</v>
      </c>
      <c r="B5294" s="14">
        <f>'EstRev 5-10'!D98</f>
        <v>0</v>
      </c>
      <c r="C5294" s="5">
        <f t="shared" si="81"/>
        <v>5290</v>
      </c>
      <c r="D5294" s="6"/>
    </row>
    <row r="5295" spans="1:4" x14ac:dyDescent="0.2">
      <c r="A5295">
        <v>5291</v>
      </c>
      <c r="B5295" s="14">
        <f>'EstRev 5-10'!D99</f>
        <v>0</v>
      </c>
      <c r="C5295" s="5">
        <f t="shared" si="81"/>
        <v>5291</v>
      </c>
      <c r="D5295" s="6"/>
    </row>
    <row r="5296" spans="1:4" x14ac:dyDescent="0.2">
      <c r="A5296">
        <v>5292</v>
      </c>
      <c r="B5296" s="14">
        <f>'EstRev 5-10'!D104</f>
        <v>0</v>
      </c>
      <c r="C5296" s="5">
        <f t="shared" si="81"/>
        <v>5292</v>
      </c>
      <c r="D5296" s="6"/>
    </row>
    <row r="5297" spans="1:4" x14ac:dyDescent="0.2">
      <c r="A5297">
        <v>5293</v>
      </c>
      <c r="B5297" s="14">
        <f>'EstRev 5-10'!D107</f>
        <v>0</v>
      </c>
      <c r="C5297" s="5">
        <f t="shared" si="81"/>
        <v>5293</v>
      </c>
      <c r="D5297" s="6"/>
    </row>
    <row r="5298" spans="1:4" x14ac:dyDescent="0.2">
      <c r="A5298">
        <v>5294</v>
      </c>
      <c r="B5298" s="14">
        <f>'EstRev 5-10'!D108</f>
        <v>175000</v>
      </c>
      <c r="C5298" s="5">
        <f t="shared" si="81"/>
        <v>-169706</v>
      </c>
      <c r="D5298" s="6"/>
    </row>
    <row r="5299" spans="1:4" x14ac:dyDescent="0.2">
      <c r="A5299">
        <v>5295</v>
      </c>
      <c r="B5299" s="14">
        <f>'EstRev 5-10'!D109</f>
        <v>2725000</v>
      </c>
      <c r="C5299" s="5">
        <f t="shared" si="81"/>
        <v>-2719705</v>
      </c>
      <c r="D5299" s="6"/>
    </row>
    <row r="5300" spans="1:4" x14ac:dyDescent="0.2">
      <c r="A5300">
        <v>5296</v>
      </c>
      <c r="B5300" s="14">
        <f>'EstRev 5-10'!D111</f>
        <v>0</v>
      </c>
      <c r="C5300" s="5">
        <f t="shared" si="81"/>
        <v>5296</v>
      </c>
      <c r="D5300" s="6"/>
    </row>
    <row r="5301" spans="1:4" x14ac:dyDescent="0.2">
      <c r="A5301">
        <v>5297</v>
      </c>
      <c r="B5301" s="14">
        <f>'EstRev 5-10'!D112</f>
        <v>0</v>
      </c>
      <c r="C5301" s="5">
        <f t="shared" si="81"/>
        <v>5297</v>
      </c>
      <c r="D5301" s="6"/>
    </row>
    <row r="5302" spans="1:4" x14ac:dyDescent="0.2">
      <c r="A5302">
        <v>5298</v>
      </c>
      <c r="B5302" s="14">
        <f>'EstRev 5-10'!D113</f>
        <v>0</v>
      </c>
      <c r="C5302" s="5">
        <f t="shared" si="81"/>
        <v>5298</v>
      </c>
      <c r="D5302" s="6"/>
    </row>
    <row r="5303" spans="1:4" x14ac:dyDescent="0.2">
      <c r="A5303">
        <v>5299</v>
      </c>
      <c r="B5303" s="14">
        <f>'EstRev 5-10'!D114</f>
        <v>0</v>
      </c>
      <c r="C5303" s="5">
        <f t="shared" si="81"/>
        <v>5299</v>
      </c>
      <c r="D5303" s="6"/>
    </row>
    <row r="5304" spans="1:4" x14ac:dyDescent="0.2">
      <c r="A5304">
        <v>5300</v>
      </c>
      <c r="B5304" s="14">
        <f>'EstRev 5-10'!D117</f>
        <v>0</v>
      </c>
      <c r="C5304" s="5">
        <f t="shared" si="81"/>
        <v>5300</v>
      </c>
      <c r="D5304" s="6"/>
    </row>
    <row r="5305" spans="1:4" x14ac:dyDescent="0.2">
      <c r="A5305">
        <v>5301</v>
      </c>
      <c r="B5305" s="14">
        <f>'EstRev 5-10'!D118</f>
        <v>0</v>
      </c>
      <c r="C5305" s="5">
        <f t="shared" si="81"/>
        <v>5301</v>
      </c>
      <c r="D5305" s="6"/>
    </row>
    <row r="5306" spans="1:4" x14ac:dyDescent="0.2">
      <c r="A5306" s="3">
        <v>5302</v>
      </c>
      <c r="C5306" s="5">
        <f t="shared" si="81"/>
        <v>5302</v>
      </c>
      <c r="D5306" s="7"/>
    </row>
    <row r="5307" spans="1:4" x14ac:dyDescent="0.2">
      <c r="A5307" s="3">
        <v>5303</v>
      </c>
      <c r="C5307" s="5">
        <f t="shared" si="81"/>
        <v>5303</v>
      </c>
      <c r="D5307" s="7"/>
    </row>
    <row r="5308" spans="1:4" x14ac:dyDescent="0.2">
      <c r="A5308" s="3">
        <v>5304</v>
      </c>
      <c r="C5308" s="5">
        <f t="shared" si="81"/>
        <v>5304</v>
      </c>
      <c r="D5308" s="7"/>
    </row>
    <row r="5309" spans="1:4" x14ac:dyDescent="0.2">
      <c r="A5309" s="3">
        <v>5305</v>
      </c>
      <c r="C5309" s="5">
        <f t="shared" si="81"/>
        <v>5305</v>
      </c>
      <c r="D5309" s="7"/>
    </row>
    <row r="5310" spans="1:4" x14ac:dyDescent="0.2">
      <c r="A5310">
        <v>5306</v>
      </c>
      <c r="B5310" s="14">
        <f>'EstRev 5-10'!D121</f>
        <v>0</v>
      </c>
      <c r="C5310" s="5">
        <f t="shared" si="81"/>
        <v>5306</v>
      </c>
      <c r="D5310" s="6"/>
    </row>
    <row r="5311" spans="1:4" x14ac:dyDescent="0.2">
      <c r="A5311">
        <v>5307</v>
      </c>
      <c r="B5311" s="14">
        <f>'EstRev 5-10'!D126</f>
        <v>0</v>
      </c>
      <c r="C5311" s="5">
        <f t="shared" si="81"/>
        <v>5307</v>
      </c>
      <c r="D5311" s="6"/>
    </row>
    <row r="5312" spans="1:4" x14ac:dyDescent="0.2">
      <c r="A5312">
        <v>5308</v>
      </c>
      <c r="B5312" s="14">
        <f>'EstRev 5-10'!D131</f>
        <v>0</v>
      </c>
      <c r="C5312" s="5">
        <f t="shared" si="81"/>
        <v>5308</v>
      </c>
      <c r="D5312" s="6"/>
    </row>
    <row r="5313" spans="1:4" x14ac:dyDescent="0.2">
      <c r="A5313">
        <v>5309</v>
      </c>
      <c r="B5313" s="14">
        <f>'EstRev 5-10'!D133</f>
        <v>0</v>
      </c>
      <c r="C5313" s="5">
        <f t="shared" si="81"/>
        <v>5309</v>
      </c>
      <c r="D5313" s="6"/>
    </row>
    <row r="5314" spans="1:4" x14ac:dyDescent="0.2">
      <c r="A5314" s="3">
        <v>5310</v>
      </c>
      <c r="C5314" s="5">
        <f t="shared" si="81"/>
        <v>5310</v>
      </c>
      <c r="D5314" s="7"/>
    </row>
    <row r="5315" spans="1:4" x14ac:dyDescent="0.2">
      <c r="A5315" s="3">
        <v>5311</v>
      </c>
      <c r="C5315" s="5">
        <f t="shared" si="81"/>
        <v>5311</v>
      </c>
      <c r="D5315" s="6" t="s">
        <v>346</v>
      </c>
    </row>
    <row r="5316" spans="1:4" x14ac:dyDescent="0.2">
      <c r="A5316" s="3">
        <v>5312</v>
      </c>
      <c r="C5316" s="5">
        <f t="shared" si="81"/>
        <v>5312</v>
      </c>
      <c r="D5316" s="6" t="s">
        <v>346</v>
      </c>
    </row>
    <row r="5317" spans="1:4" x14ac:dyDescent="0.2">
      <c r="A5317">
        <v>5313</v>
      </c>
      <c r="B5317" s="14">
        <f>'EstRev 5-10'!D134</f>
        <v>0</v>
      </c>
      <c r="C5317" s="5">
        <f t="shared" si="81"/>
        <v>5313</v>
      </c>
      <c r="D5317" s="6"/>
    </row>
    <row r="5318" spans="1:4" x14ac:dyDescent="0.2">
      <c r="A5318">
        <v>5314</v>
      </c>
      <c r="B5318" s="14">
        <f>'EstRev 5-10'!D135</f>
        <v>0</v>
      </c>
      <c r="C5318" s="5">
        <f t="shared" si="81"/>
        <v>5314</v>
      </c>
      <c r="D5318" s="6"/>
    </row>
    <row r="5319" spans="1:4" x14ac:dyDescent="0.2">
      <c r="A5319" s="3">
        <v>5315</v>
      </c>
      <c r="C5319" s="5">
        <f t="shared" ref="C5319:C5382" si="82">A5319-B5319</f>
        <v>5315</v>
      </c>
      <c r="D5319" s="7"/>
    </row>
    <row r="5320" spans="1:4" x14ac:dyDescent="0.2">
      <c r="A5320" s="3">
        <v>5316</v>
      </c>
      <c r="C5320" s="5">
        <f t="shared" si="82"/>
        <v>5316</v>
      </c>
      <c r="D5320" s="7"/>
    </row>
    <row r="5321" spans="1:4" x14ac:dyDescent="0.2">
      <c r="A5321" s="3">
        <v>5317</v>
      </c>
      <c r="C5321" s="5">
        <f t="shared" si="82"/>
        <v>5317</v>
      </c>
      <c r="D5321" s="7"/>
    </row>
    <row r="5322" spans="1:4" x14ac:dyDescent="0.2">
      <c r="A5322" s="3">
        <v>5318</v>
      </c>
      <c r="C5322" s="5">
        <f t="shared" si="82"/>
        <v>5318</v>
      </c>
      <c r="D5322" s="7"/>
    </row>
    <row r="5323" spans="1:4" x14ac:dyDescent="0.2">
      <c r="A5323" s="3">
        <v>5319</v>
      </c>
      <c r="C5323" s="5">
        <f t="shared" si="82"/>
        <v>5319</v>
      </c>
      <c r="D5323" s="7"/>
    </row>
    <row r="5324" spans="1:4" x14ac:dyDescent="0.2">
      <c r="A5324" s="3">
        <v>5320</v>
      </c>
      <c r="C5324" s="5">
        <f t="shared" si="82"/>
        <v>5320</v>
      </c>
      <c r="D5324" s="7"/>
    </row>
    <row r="5325" spans="1:4" x14ac:dyDescent="0.2">
      <c r="A5325" s="3">
        <v>5321</v>
      </c>
      <c r="C5325" s="5">
        <f t="shared" si="82"/>
        <v>5321</v>
      </c>
      <c r="D5325" s="7"/>
    </row>
    <row r="5326" spans="1:4" x14ac:dyDescent="0.2">
      <c r="A5326">
        <v>5322</v>
      </c>
      <c r="B5326" s="14">
        <f>'EstRev 5-10'!D140</f>
        <v>0</v>
      </c>
      <c r="C5326" s="5">
        <f t="shared" si="82"/>
        <v>5322</v>
      </c>
      <c r="D5326" s="6"/>
    </row>
    <row r="5327" spans="1:4" x14ac:dyDescent="0.2">
      <c r="A5327">
        <v>5323</v>
      </c>
      <c r="B5327" s="14">
        <f>'EstRev 5-10'!D147</f>
        <v>0</v>
      </c>
      <c r="C5327" s="5">
        <f t="shared" si="82"/>
        <v>5323</v>
      </c>
      <c r="D5327" s="6"/>
    </row>
    <row r="5328" spans="1:4" x14ac:dyDescent="0.2">
      <c r="A5328" s="3">
        <v>5324</v>
      </c>
      <c r="C5328" s="5">
        <f t="shared" si="82"/>
        <v>5324</v>
      </c>
      <c r="D5328" s="7"/>
    </row>
    <row r="5329" spans="1:4" x14ac:dyDescent="0.2">
      <c r="A5329" s="3">
        <v>5325</v>
      </c>
      <c r="C5329" s="5">
        <f t="shared" si="82"/>
        <v>5325</v>
      </c>
      <c r="D5329" s="7"/>
    </row>
    <row r="5330" spans="1:4" x14ac:dyDescent="0.2">
      <c r="A5330">
        <v>5326</v>
      </c>
      <c r="B5330" s="14">
        <f>'EstRev 5-10'!D148</f>
        <v>0</v>
      </c>
      <c r="C5330" s="5">
        <f t="shared" si="82"/>
        <v>5326</v>
      </c>
      <c r="D5330" s="6"/>
    </row>
    <row r="5331" spans="1:4" x14ac:dyDescent="0.2">
      <c r="A5331" s="3">
        <v>5327</v>
      </c>
      <c r="C5331" s="5">
        <f t="shared" si="82"/>
        <v>5327</v>
      </c>
      <c r="D5331" s="7"/>
    </row>
    <row r="5332" spans="1:4" x14ac:dyDescent="0.2">
      <c r="A5332" s="3">
        <v>5328</v>
      </c>
      <c r="C5332" s="5">
        <f t="shared" si="82"/>
        <v>5328</v>
      </c>
      <c r="D5332" s="7"/>
    </row>
    <row r="5333" spans="1:4" x14ac:dyDescent="0.2">
      <c r="A5333" s="3">
        <v>5329</v>
      </c>
      <c r="C5333" s="5">
        <f t="shared" si="82"/>
        <v>5329</v>
      </c>
      <c r="D5333" s="7"/>
    </row>
    <row r="5334" spans="1:4" x14ac:dyDescent="0.2">
      <c r="A5334">
        <v>5330</v>
      </c>
      <c r="B5334" s="14">
        <f>'EstRev 5-10'!D151</f>
        <v>0</v>
      </c>
      <c r="C5334" s="5">
        <f t="shared" si="82"/>
        <v>5330</v>
      </c>
      <c r="D5334" s="6"/>
    </row>
    <row r="5335" spans="1:4" x14ac:dyDescent="0.2">
      <c r="A5335" s="3">
        <v>5331</v>
      </c>
      <c r="C5335" s="5">
        <f t="shared" si="82"/>
        <v>5331</v>
      </c>
      <c r="D5335" s="7"/>
    </row>
    <row r="5336" spans="1:4" x14ac:dyDescent="0.2">
      <c r="A5336">
        <v>5332</v>
      </c>
      <c r="B5336" s="14">
        <f>'EstRev 5-10'!D152</f>
        <v>0</v>
      </c>
      <c r="C5336" s="5">
        <f t="shared" si="82"/>
        <v>5332</v>
      </c>
      <c r="D5336" s="6"/>
    </row>
    <row r="5337" spans="1:4" x14ac:dyDescent="0.2">
      <c r="A5337">
        <v>5333</v>
      </c>
      <c r="B5337" s="14">
        <f>'EstRev 5-10'!D154</f>
        <v>0</v>
      </c>
      <c r="C5337" s="5">
        <f t="shared" si="82"/>
        <v>5333</v>
      </c>
      <c r="D5337" s="6"/>
    </row>
    <row r="5338" spans="1:4" x14ac:dyDescent="0.2">
      <c r="A5338">
        <v>5334</v>
      </c>
      <c r="B5338" s="14">
        <f>'EstRev 5-10'!D156</f>
        <v>0</v>
      </c>
      <c r="C5338" s="5">
        <f t="shared" si="82"/>
        <v>5334</v>
      </c>
      <c r="D5338" s="6"/>
    </row>
    <row r="5339" spans="1:4" x14ac:dyDescent="0.2">
      <c r="A5339" s="3">
        <v>5335</v>
      </c>
      <c r="C5339" s="5">
        <f t="shared" si="82"/>
        <v>5335</v>
      </c>
      <c r="D5339" s="7"/>
    </row>
    <row r="5340" spans="1:4" x14ac:dyDescent="0.2">
      <c r="A5340" s="3">
        <v>5336</v>
      </c>
      <c r="C5340" s="5">
        <f t="shared" si="82"/>
        <v>5336</v>
      </c>
      <c r="D5340" s="7"/>
    </row>
    <row r="5341" spans="1:4" x14ac:dyDescent="0.2">
      <c r="A5341" s="3">
        <v>5337</v>
      </c>
      <c r="C5341" s="5">
        <f t="shared" si="82"/>
        <v>5337</v>
      </c>
      <c r="D5341" s="7"/>
    </row>
    <row r="5342" spans="1:4" x14ac:dyDescent="0.2">
      <c r="A5342" s="3">
        <v>5338</v>
      </c>
      <c r="C5342" s="5">
        <f t="shared" si="82"/>
        <v>5338</v>
      </c>
      <c r="D5342" s="7"/>
    </row>
    <row r="5343" spans="1:4" x14ac:dyDescent="0.2">
      <c r="A5343" s="3">
        <v>5339</v>
      </c>
      <c r="C5343" s="5">
        <f t="shared" si="82"/>
        <v>5339</v>
      </c>
      <c r="D5343" s="7"/>
    </row>
    <row r="5344" spans="1:4" x14ac:dyDescent="0.2">
      <c r="A5344">
        <v>5340</v>
      </c>
      <c r="B5344" s="14">
        <f>'EstRev 5-10'!D158</f>
        <v>0</v>
      </c>
      <c r="C5344" s="5">
        <f t="shared" si="82"/>
        <v>5340</v>
      </c>
      <c r="D5344" s="6"/>
    </row>
    <row r="5345" spans="1:4" x14ac:dyDescent="0.2">
      <c r="A5345" s="3">
        <v>5341</v>
      </c>
      <c r="C5345" s="5">
        <f t="shared" si="82"/>
        <v>5341</v>
      </c>
      <c r="D5345" s="7"/>
    </row>
    <row r="5346" spans="1:4" x14ac:dyDescent="0.2">
      <c r="A5346" s="3">
        <v>5342</v>
      </c>
      <c r="C5346" s="5">
        <f t="shared" si="82"/>
        <v>5342</v>
      </c>
      <c r="D5346" s="7"/>
    </row>
    <row r="5347" spans="1:4" x14ac:dyDescent="0.2">
      <c r="A5347" s="3">
        <v>5343</v>
      </c>
      <c r="C5347" s="5">
        <f t="shared" si="82"/>
        <v>5343</v>
      </c>
      <c r="D5347" s="7"/>
    </row>
    <row r="5348" spans="1:4" x14ac:dyDescent="0.2">
      <c r="A5348" s="3">
        <v>5344</v>
      </c>
      <c r="C5348" s="5">
        <f t="shared" si="82"/>
        <v>5344</v>
      </c>
      <c r="D5348" s="7"/>
    </row>
    <row r="5349" spans="1:4" x14ac:dyDescent="0.2">
      <c r="A5349" s="3">
        <v>5345</v>
      </c>
      <c r="C5349" s="5">
        <f t="shared" si="82"/>
        <v>5345</v>
      </c>
      <c r="D5349" s="7"/>
    </row>
    <row r="5350" spans="1:4" x14ac:dyDescent="0.2">
      <c r="A5350" s="3">
        <v>5346</v>
      </c>
      <c r="C5350" s="5">
        <f t="shared" si="82"/>
        <v>5346</v>
      </c>
      <c r="D5350" s="6" t="s">
        <v>346</v>
      </c>
    </row>
    <row r="5351" spans="1:4" x14ac:dyDescent="0.2">
      <c r="A5351" s="3">
        <v>5347</v>
      </c>
      <c r="C5351" s="5">
        <f t="shared" si="82"/>
        <v>5347</v>
      </c>
      <c r="D5351" s="7"/>
    </row>
    <row r="5352" spans="1:4" x14ac:dyDescent="0.2">
      <c r="A5352" s="3">
        <v>5348</v>
      </c>
      <c r="C5352" s="5">
        <f t="shared" si="82"/>
        <v>5348</v>
      </c>
      <c r="D5352" s="7"/>
    </row>
    <row r="5353" spans="1:4" x14ac:dyDescent="0.2">
      <c r="A5353" s="3">
        <v>5349</v>
      </c>
      <c r="C5353" s="5">
        <f t="shared" si="82"/>
        <v>5349</v>
      </c>
      <c r="D5353" s="6" t="s">
        <v>346</v>
      </c>
    </row>
    <row r="5354" spans="1:4" x14ac:dyDescent="0.2">
      <c r="A5354" s="3">
        <v>5350</v>
      </c>
      <c r="C5354" s="5">
        <f t="shared" si="82"/>
        <v>5350</v>
      </c>
      <c r="D5354" s="6" t="s">
        <v>346</v>
      </c>
    </row>
    <row r="5355" spans="1:4" x14ac:dyDescent="0.2">
      <c r="A5355">
        <v>5351</v>
      </c>
      <c r="B5355" s="14">
        <f>'EstRev 5-10'!D168</f>
        <v>0</v>
      </c>
      <c r="C5355" s="5">
        <f t="shared" si="82"/>
        <v>5351</v>
      </c>
      <c r="D5355" s="6"/>
    </row>
    <row r="5356" spans="1:4" x14ac:dyDescent="0.2">
      <c r="A5356" s="3">
        <v>5352</v>
      </c>
      <c r="C5356" s="5">
        <f t="shared" si="82"/>
        <v>5352</v>
      </c>
      <c r="D5356" s="7"/>
    </row>
    <row r="5357" spans="1:4" x14ac:dyDescent="0.2">
      <c r="A5357" s="3">
        <v>5353</v>
      </c>
      <c r="C5357" s="5">
        <f t="shared" si="82"/>
        <v>5353</v>
      </c>
      <c r="D5357" s="7"/>
    </row>
    <row r="5358" spans="1:4" x14ac:dyDescent="0.2">
      <c r="A5358" s="3">
        <v>5354</v>
      </c>
      <c r="C5358" s="5">
        <f t="shared" si="82"/>
        <v>5354</v>
      </c>
      <c r="D5358" s="7"/>
    </row>
    <row r="5359" spans="1:4" x14ac:dyDescent="0.2">
      <c r="A5359" s="3">
        <v>5355</v>
      </c>
      <c r="C5359" s="5">
        <f t="shared" si="82"/>
        <v>5355</v>
      </c>
      <c r="D5359" s="7"/>
    </row>
    <row r="5360" spans="1:4" x14ac:dyDescent="0.2">
      <c r="A5360" s="3">
        <v>5356</v>
      </c>
      <c r="C5360" s="5">
        <f t="shared" si="82"/>
        <v>5356</v>
      </c>
      <c r="D5360" s="7"/>
    </row>
    <row r="5361" spans="1:4" x14ac:dyDescent="0.2">
      <c r="A5361" s="3">
        <v>5357</v>
      </c>
      <c r="C5361" s="5">
        <f t="shared" si="82"/>
        <v>5357</v>
      </c>
      <c r="D5361" s="7"/>
    </row>
    <row r="5362" spans="1:4" x14ac:dyDescent="0.2">
      <c r="A5362" s="3">
        <v>5358</v>
      </c>
      <c r="C5362" s="5">
        <f t="shared" si="82"/>
        <v>5358</v>
      </c>
      <c r="D5362" s="7"/>
    </row>
    <row r="5363" spans="1:4" x14ac:dyDescent="0.2">
      <c r="A5363" s="3">
        <v>5359</v>
      </c>
      <c r="C5363" s="5">
        <f t="shared" si="82"/>
        <v>5359</v>
      </c>
      <c r="D5363" s="7"/>
    </row>
    <row r="5364" spans="1:4" x14ac:dyDescent="0.2">
      <c r="A5364">
        <v>5360</v>
      </c>
      <c r="B5364" s="14">
        <f>'EstRev 5-10'!D169</f>
        <v>0</v>
      </c>
      <c r="C5364" s="5">
        <f t="shared" si="82"/>
        <v>5360</v>
      </c>
      <c r="D5364" s="6"/>
    </row>
    <row r="5365" spans="1:4" x14ac:dyDescent="0.2">
      <c r="A5365">
        <v>5361</v>
      </c>
      <c r="B5365" s="14">
        <f>'EstRev 5-10'!D172</f>
        <v>0</v>
      </c>
      <c r="C5365" s="5">
        <f t="shared" si="82"/>
        <v>5361</v>
      </c>
      <c r="D5365" s="6"/>
    </row>
    <row r="5366" spans="1:4" x14ac:dyDescent="0.2">
      <c r="A5366">
        <v>5362</v>
      </c>
      <c r="B5366" s="14">
        <f>'EstRev 5-10'!D174</f>
        <v>0</v>
      </c>
      <c r="C5366" s="5">
        <f t="shared" si="82"/>
        <v>5362</v>
      </c>
      <c r="D5366" s="6"/>
    </row>
    <row r="5367" spans="1:4" x14ac:dyDescent="0.2">
      <c r="A5367">
        <v>5363</v>
      </c>
      <c r="B5367" s="14">
        <f>'EstRev 5-10'!D177</f>
        <v>0</v>
      </c>
      <c r="C5367" s="5">
        <f t="shared" si="82"/>
        <v>5363</v>
      </c>
      <c r="D5367" s="6"/>
    </row>
    <row r="5368" spans="1:4" x14ac:dyDescent="0.2">
      <c r="A5368">
        <v>5364</v>
      </c>
      <c r="B5368" s="14">
        <f>'EstRev 5-10'!D180</f>
        <v>0</v>
      </c>
      <c r="C5368" s="5">
        <f t="shared" si="82"/>
        <v>5364</v>
      </c>
      <c r="D5368" s="6"/>
    </row>
    <row r="5369" spans="1:4" x14ac:dyDescent="0.2">
      <c r="A5369">
        <v>5365</v>
      </c>
      <c r="B5369" s="14">
        <f>'EstRev 5-10'!D183</f>
        <v>0</v>
      </c>
      <c r="C5369" s="5">
        <f t="shared" si="82"/>
        <v>5365</v>
      </c>
      <c r="D5369" s="6"/>
    </row>
    <row r="5370" spans="1:4" x14ac:dyDescent="0.2">
      <c r="A5370" s="3">
        <v>5366</v>
      </c>
      <c r="C5370" s="5">
        <f t="shared" si="82"/>
        <v>5366</v>
      </c>
      <c r="D5370" s="7"/>
    </row>
    <row r="5371" spans="1:4" x14ac:dyDescent="0.2">
      <c r="A5371" s="3">
        <v>5367</v>
      </c>
      <c r="C5371" s="5">
        <f t="shared" si="82"/>
        <v>5367</v>
      </c>
      <c r="D5371" s="7"/>
    </row>
    <row r="5372" spans="1:4" x14ac:dyDescent="0.2">
      <c r="A5372" s="3">
        <v>5368</v>
      </c>
      <c r="C5372" s="5">
        <f t="shared" si="82"/>
        <v>5368</v>
      </c>
      <c r="D5372" s="7"/>
    </row>
    <row r="5373" spans="1:4" x14ac:dyDescent="0.2">
      <c r="A5373" s="3">
        <v>5369</v>
      </c>
      <c r="C5373" s="5">
        <f t="shared" si="82"/>
        <v>5369</v>
      </c>
      <c r="D5373" s="7"/>
    </row>
    <row r="5374" spans="1:4" x14ac:dyDescent="0.2">
      <c r="A5374">
        <v>5370</v>
      </c>
      <c r="B5374" s="14">
        <f>'EstRev 5-10'!D199</f>
        <v>0</v>
      </c>
      <c r="C5374" s="5">
        <f t="shared" si="82"/>
        <v>5370</v>
      </c>
      <c r="D5374" s="6"/>
    </row>
    <row r="5375" spans="1:4" x14ac:dyDescent="0.2">
      <c r="A5375">
        <v>5371</v>
      </c>
      <c r="B5375" s="14">
        <f>'EstRev 5-10'!D200</f>
        <v>0</v>
      </c>
      <c r="C5375" s="5">
        <f t="shared" si="82"/>
        <v>5371</v>
      </c>
      <c r="D5375" s="6"/>
    </row>
    <row r="5376" spans="1:4" x14ac:dyDescent="0.2">
      <c r="A5376" s="3">
        <v>5372</v>
      </c>
      <c r="C5376" s="5">
        <f t="shared" si="82"/>
        <v>5372</v>
      </c>
      <c r="D5376" s="7"/>
    </row>
    <row r="5377" spans="1:4" x14ac:dyDescent="0.2">
      <c r="A5377" s="3">
        <v>5373</v>
      </c>
      <c r="C5377" s="5">
        <f t="shared" si="82"/>
        <v>5373</v>
      </c>
      <c r="D5377" s="7"/>
    </row>
    <row r="5378" spans="1:4" x14ac:dyDescent="0.2">
      <c r="A5378" s="3">
        <v>5374</v>
      </c>
      <c r="C5378" s="5">
        <f t="shared" si="82"/>
        <v>5374</v>
      </c>
      <c r="D5378" s="7"/>
    </row>
    <row r="5379" spans="1:4" x14ac:dyDescent="0.2">
      <c r="A5379" s="3">
        <v>5375</v>
      </c>
      <c r="C5379" s="5">
        <f t="shared" si="82"/>
        <v>5375</v>
      </c>
      <c r="D5379" s="6" t="s">
        <v>346</v>
      </c>
    </row>
    <row r="5380" spans="1:4" x14ac:dyDescent="0.2">
      <c r="A5380" s="3">
        <v>5376</v>
      </c>
      <c r="C5380" s="5">
        <f t="shared" si="82"/>
        <v>5376</v>
      </c>
      <c r="D5380" s="6" t="s">
        <v>346</v>
      </c>
    </row>
    <row r="5381" spans="1:4" x14ac:dyDescent="0.2">
      <c r="A5381" s="3">
        <v>5377</v>
      </c>
      <c r="C5381" s="5">
        <f t="shared" si="82"/>
        <v>5377</v>
      </c>
      <c r="D5381" s="6" t="s">
        <v>752</v>
      </c>
    </row>
    <row r="5382" spans="1:4" x14ac:dyDescent="0.2">
      <c r="A5382">
        <v>5378</v>
      </c>
      <c r="B5382" s="14">
        <f>'EstRev 5-10'!D201</f>
        <v>0</v>
      </c>
      <c r="C5382" s="5">
        <f t="shared" si="82"/>
        <v>5378</v>
      </c>
      <c r="D5382" s="6"/>
    </row>
    <row r="5383" spans="1:4" x14ac:dyDescent="0.2">
      <c r="A5383">
        <v>5379</v>
      </c>
      <c r="B5383" s="14">
        <f>'EstRev 5-10'!D205</f>
        <v>0</v>
      </c>
      <c r="C5383" s="5">
        <f t="shared" ref="C5383:C5446" si="83">A5383-B5383</f>
        <v>5379</v>
      </c>
      <c r="D5383" s="6"/>
    </row>
    <row r="5384" spans="1:4" x14ac:dyDescent="0.2">
      <c r="A5384" s="3">
        <v>5380</v>
      </c>
      <c r="C5384" s="5">
        <f t="shared" si="83"/>
        <v>5380</v>
      </c>
      <c r="D5384" s="6" t="s">
        <v>346</v>
      </c>
    </row>
    <row r="5385" spans="1:4" x14ac:dyDescent="0.2">
      <c r="A5385" s="3">
        <v>5381</v>
      </c>
      <c r="C5385" s="5">
        <f t="shared" si="83"/>
        <v>5381</v>
      </c>
      <c r="D5385" s="7"/>
    </row>
    <row r="5386" spans="1:4" x14ac:dyDescent="0.2">
      <c r="A5386" s="3">
        <v>5382</v>
      </c>
      <c r="C5386" s="5">
        <f t="shared" si="83"/>
        <v>5382</v>
      </c>
      <c r="D5386" s="7"/>
    </row>
    <row r="5387" spans="1:4" x14ac:dyDescent="0.2">
      <c r="A5387">
        <v>5383</v>
      </c>
      <c r="B5387" s="14">
        <f>'EstRev 5-10'!D203</f>
        <v>0</v>
      </c>
      <c r="C5387" s="5">
        <f t="shared" si="83"/>
        <v>5383</v>
      </c>
      <c r="D5387" s="6"/>
    </row>
    <row r="5388" spans="1:4" x14ac:dyDescent="0.2">
      <c r="A5388" s="3">
        <v>5384</v>
      </c>
      <c r="C5388" s="5">
        <f t="shared" si="83"/>
        <v>5384</v>
      </c>
      <c r="D5388" s="7"/>
    </row>
    <row r="5389" spans="1:4" x14ac:dyDescent="0.2">
      <c r="A5389" s="3">
        <v>5385</v>
      </c>
      <c r="C5389" s="5">
        <f t="shared" si="83"/>
        <v>5385</v>
      </c>
      <c r="D5389" s="7"/>
    </row>
    <row r="5390" spans="1:4" x14ac:dyDescent="0.2">
      <c r="A5390" s="3">
        <v>5386</v>
      </c>
      <c r="C5390" s="5">
        <f t="shared" si="83"/>
        <v>5386</v>
      </c>
      <c r="D5390" s="7"/>
    </row>
    <row r="5391" spans="1:4" x14ac:dyDescent="0.2">
      <c r="A5391" s="3">
        <v>5387</v>
      </c>
      <c r="C5391" s="5">
        <f t="shared" si="83"/>
        <v>5387</v>
      </c>
      <c r="D5391" s="7"/>
    </row>
    <row r="5392" spans="1:4" x14ac:dyDescent="0.2">
      <c r="A5392" s="3">
        <v>5388</v>
      </c>
      <c r="C5392" s="5">
        <f t="shared" si="83"/>
        <v>5388</v>
      </c>
      <c r="D5392" s="7"/>
    </row>
    <row r="5393" spans="1:4" x14ac:dyDescent="0.2">
      <c r="A5393" s="3">
        <v>5389</v>
      </c>
      <c r="C5393" s="5">
        <f t="shared" si="83"/>
        <v>5389</v>
      </c>
      <c r="D5393" s="7"/>
    </row>
    <row r="5394" spans="1:4" x14ac:dyDescent="0.2">
      <c r="A5394" s="3">
        <v>5390</v>
      </c>
      <c r="C5394" s="5">
        <f t="shared" si="83"/>
        <v>5390</v>
      </c>
      <c r="D5394" s="7"/>
    </row>
    <row r="5395" spans="1:4" x14ac:dyDescent="0.2">
      <c r="A5395" s="3">
        <v>5391</v>
      </c>
      <c r="C5395" s="5">
        <f t="shared" si="83"/>
        <v>5391</v>
      </c>
      <c r="D5395" s="7"/>
    </row>
    <row r="5396" spans="1:4" x14ac:dyDescent="0.2">
      <c r="A5396" s="3">
        <v>5392</v>
      </c>
      <c r="C5396" s="5">
        <f t="shared" si="83"/>
        <v>5392</v>
      </c>
      <c r="D5396" s="7"/>
    </row>
    <row r="5397" spans="1:4" x14ac:dyDescent="0.2">
      <c r="A5397" s="3">
        <v>5393</v>
      </c>
      <c r="C5397" s="5">
        <f t="shared" si="83"/>
        <v>5393</v>
      </c>
      <c r="D5397" s="7"/>
    </row>
    <row r="5398" spans="1:4" x14ac:dyDescent="0.2">
      <c r="A5398" s="3">
        <v>5394</v>
      </c>
      <c r="C5398" s="5">
        <f t="shared" si="83"/>
        <v>5394</v>
      </c>
      <c r="D5398" s="7"/>
    </row>
    <row r="5399" spans="1:4" x14ac:dyDescent="0.2">
      <c r="A5399" s="3">
        <v>5395</v>
      </c>
      <c r="C5399" s="5">
        <f t="shared" si="83"/>
        <v>5395</v>
      </c>
      <c r="D5399" s="7"/>
    </row>
    <row r="5400" spans="1:4" x14ac:dyDescent="0.2">
      <c r="A5400" s="3">
        <v>5396</v>
      </c>
      <c r="C5400" s="5">
        <f t="shared" si="83"/>
        <v>5396</v>
      </c>
      <c r="D5400" s="7"/>
    </row>
    <row r="5401" spans="1:4" x14ac:dyDescent="0.2">
      <c r="A5401">
        <v>5397</v>
      </c>
      <c r="B5401" s="14">
        <f>'EstRev 5-10'!D210</f>
        <v>0</v>
      </c>
      <c r="C5401" s="5">
        <f t="shared" si="83"/>
        <v>5397</v>
      </c>
      <c r="D5401" s="6"/>
    </row>
    <row r="5402" spans="1:4" x14ac:dyDescent="0.2">
      <c r="A5402">
        <v>5398</v>
      </c>
      <c r="B5402" s="14">
        <f>'EstRev 5-10'!D211</f>
        <v>0</v>
      </c>
      <c r="C5402" s="5">
        <f t="shared" si="83"/>
        <v>5398</v>
      </c>
      <c r="D5402" s="6"/>
    </row>
    <row r="5403" spans="1:4" x14ac:dyDescent="0.2">
      <c r="A5403" s="3">
        <v>5399</v>
      </c>
      <c r="C5403" s="5">
        <f t="shared" si="83"/>
        <v>5399</v>
      </c>
      <c r="D5403" s="7"/>
    </row>
    <row r="5404" spans="1:4" x14ac:dyDescent="0.2">
      <c r="A5404" s="3">
        <v>5400</v>
      </c>
      <c r="C5404" s="5">
        <f t="shared" si="83"/>
        <v>5400</v>
      </c>
      <c r="D5404" s="7"/>
    </row>
    <row r="5405" spans="1:4" x14ac:dyDescent="0.2">
      <c r="A5405">
        <v>5401</v>
      </c>
      <c r="B5405" s="14">
        <f>'EstRev 5-10'!D212</f>
        <v>0</v>
      </c>
      <c r="C5405" s="5">
        <f t="shared" si="83"/>
        <v>5401</v>
      </c>
      <c r="D5405" s="6"/>
    </row>
    <row r="5406" spans="1:4" x14ac:dyDescent="0.2">
      <c r="A5406">
        <v>5402</v>
      </c>
      <c r="B5406" s="14">
        <f>'EstRev 5-10'!D213</f>
        <v>0</v>
      </c>
      <c r="C5406" s="5">
        <f t="shared" si="83"/>
        <v>5402</v>
      </c>
      <c r="D5406" s="6"/>
    </row>
    <row r="5407" spans="1:4" x14ac:dyDescent="0.2">
      <c r="A5407">
        <v>5403</v>
      </c>
      <c r="B5407" s="14">
        <f>'EstRev 5-10'!D214</f>
        <v>0</v>
      </c>
      <c r="C5407" s="5">
        <f t="shared" si="83"/>
        <v>5403</v>
      </c>
      <c r="D5407" s="6"/>
    </row>
    <row r="5408" spans="1:4" x14ac:dyDescent="0.2">
      <c r="A5408" s="3">
        <v>5404</v>
      </c>
      <c r="C5408" s="5">
        <f t="shared" si="83"/>
        <v>5404</v>
      </c>
      <c r="D5408" s="7"/>
    </row>
    <row r="5409" spans="1:4" x14ac:dyDescent="0.2">
      <c r="A5409" s="3">
        <v>5405</v>
      </c>
      <c r="C5409" s="5">
        <f t="shared" si="83"/>
        <v>5405</v>
      </c>
      <c r="D5409" s="7"/>
    </row>
    <row r="5410" spans="1:4" x14ac:dyDescent="0.2">
      <c r="A5410" s="3">
        <v>5406</v>
      </c>
      <c r="C5410" s="5">
        <f t="shared" si="83"/>
        <v>5406</v>
      </c>
      <c r="D5410" s="7"/>
    </row>
    <row r="5411" spans="1:4" x14ac:dyDescent="0.2">
      <c r="A5411" s="3">
        <v>5407</v>
      </c>
      <c r="C5411" s="5">
        <f t="shared" si="83"/>
        <v>5407</v>
      </c>
      <c r="D5411" s="7"/>
    </row>
    <row r="5412" spans="1:4" x14ac:dyDescent="0.2">
      <c r="A5412" s="3">
        <v>5408</v>
      </c>
      <c r="C5412" s="5">
        <f t="shared" si="83"/>
        <v>5408</v>
      </c>
      <c r="D5412" s="7"/>
    </row>
    <row r="5413" spans="1:4" x14ac:dyDescent="0.2">
      <c r="A5413">
        <v>5409</v>
      </c>
      <c r="B5413" s="14">
        <f>'EstRev 5-10'!D216</f>
        <v>0</v>
      </c>
      <c r="C5413" s="5">
        <f t="shared" si="83"/>
        <v>5409</v>
      </c>
      <c r="D5413" s="6"/>
    </row>
    <row r="5414" spans="1:4" x14ac:dyDescent="0.2">
      <c r="A5414" s="3">
        <v>5410</v>
      </c>
      <c r="C5414" s="5">
        <f t="shared" si="83"/>
        <v>5410</v>
      </c>
      <c r="D5414" s="7"/>
    </row>
    <row r="5415" spans="1:4" x14ac:dyDescent="0.2">
      <c r="A5415" s="3">
        <v>5411</v>
      </c>
      <c r="C5415" s="5">
        <f t="shared" si="83"/>
        <v>5411</v>
      </c>
      <c r="D5415" s="7"/>
    </row>
    <row r="5416" spans="1:4" x14ac:dyDescent="0.2">
      <c r="A5416" s="3">
        <v>5412</v>
      </c>
      <c r="C5416" s="5">
        <f t="shared" si="83"/>
        <v>5412</v>
      </c>
      <c r="D5416" s="7"/>
    </row>
    <row r="5417" spans="1:4" x14ac:dyDescent="0.2">
      <c r="A5417" s="3">
        <v>5413</v>
      </c>
      <c r="C5417" s="5">
        <f t="shared" si="83"/>
        <v>5413</v>
      </c>
      <c r="D5417" s="7"/>
    </row>
    <row r="5418" spans="1:4" x14ac:dyDescent="0.2">
      <c r="A5418" s="3">
        <v>5414</v>
      </c>
      <c r="C5418" s="5">
        <f t="shared" si="83"/>
        <v>5414</v>
      </c>
      <c r="D5418" s="6" t="s">
        <v>346</v>
      </c>
    </row>
    <row r="5419" spans="1:4" x14ac:dyDescent="0.2">
      <c r="A5419" s="3">
        <v>5415</v>
      </c>
      <c r="C5419" s="5">
        <f t="shared" si="83"/>
        <v>5415</v>
      </c>
      <c r="D5419" s="7"/>
    </row>
    <row r="5420" spans="1:4" x14ac:dyDescent="0.2">
      <c r="A5420" s="3">
        <v>5416</v>
      </c>
      <c r="C5420" s="5">
        <f t="shared" si="83"/>
        <v>5416</v>
      </c>
      <c r="D5420" s="7"/>
    </row>
    <row r="5421" spans="1:4" x14ac:dyDescent="0.2">
      <c r="A5421" s="3">
        <v>5417</v>
      </c>
      <c r="C5421" s="5">
        <f t="shared" si="83"/>
        <v>5417</v>
      </c>
      <c r="D5421" s="7"/>
    </row>
    <row r="5422" spans="1:4" x14ac:dyDescent="0.2">
      <c r="A5422" s="3">
        <v>5418</v>
      </c>
      <c r="C5422" s="5">
        <f t="shared" si="83"/>
        <v>5418</v>
      </c>
      <c r="D5422" s="7"/>
    </row>
    <row r="5423" spans="1:4" x14ac:dyDescent="0.2">
      <c r="A5423" s="3">
        <v>5419</v>
      </c>
      <c r="C5423" s="5">
        <f t="shared" si="83"/>
        <v>5419</v>
      </c>
      <c r="D5423" s="6" t="s">
        <v>346</v>
      </c>
    </row>
    <row r="5424" spans="1:4" x14ac:dyDescent="0.2">
      <c r="A5424" s="3">
        <v>5420</v>
      </c>
      <c r="C5424" s="5">
        <f t="shared" si="83"/>
        <v>5420</v>
      </c>
      <c r="D5424" s="6" t="s">
        <v>346</v>
      </c>
    </row>
    <row r="5425" spans="1:4" x14ac:dyDescent="0.2">
      <c r="A5425" s="3">
        <v>5421</v>
      </c>
      <c r="C5425" s="5">
        <f t="shared" si="83"/>
        <v>5421</v>
      </c>
      <c r="D5425" s="7"/>
    </row>
    <row r="5426" spans="1:4" x14ac:dyDescent="0.2">
      <c r="A5426" s="3">
        <v>5422</v>
      </c>
      <c r="C5426" s="5">
        <f t="shared" si="83"/>
        <v>5422</v>
      </c>
      <c r="D5426" s="7"/>
    </row>
    <row r="5427" spans="1:4" x14ac:dyDescent="0.2">
      <c r="A5427" s="3">
        <v>5423</v>
      </c>
      <c r="C5427" s="5">
        <f t="shared" si="83"/>
        <v>5423</v>
      </c>
      <c r="D5427" s="7"/>
    </row>
    <row r="5428" spans="1:4" x14ac:dyDescent="0.2">
      <c r="A5428">
        <v>5424</v>
      </c>
      <c r="B5428" s="14">
        <f>'EstRev 5-10'!D218</f>
        <v>0</v>
      </c>
      <c r="C5428" s="5">
        <f t="shared" si="83"/>
        <v>5424</v>
      </c>
      <c r="D5428" s="6"/>
    </row>
    <row r="5429" spans="1:4" x14ac:dyDescent="0.2">
      <c r="A5429" s="3">
        <v>5425</v>
      </c>
      <c r="C5429" s="5">
        <f t="shared" si="83"/>
        <v>5425</v>
      </c>
      <c r="D5429" s="7"/>
    </row>
    <row r="5430" spans="1:4" x14ac:dyDescent="0.2">
      <c r="A5430" s="3">
        <v>5426</v>
      </c>
      <c r="C5430" s="5">
        <f t="shared" si="83"/>
        <v>5426</v>
      </c>
      <c r="D5430" s="7"/>
    </row>
    <row r="5431" spans="1:4" x14ac:dyDescent="0.2">
      <c r="A5431">
        <v>5427</v>
      </c>
      <c r="B5431" s="14">
        <f>'EstRev 5-10'!D220</f>
        <v>0</v>
      </c>
      <c r="C5431" s="5">
        <f t="shared" si="83"/>
        <v>5427</v>
      </c>
      <c r="D5431" s="6"/>
    </row>
    <row r="5432" spans="1:4" x14ac:dyDescent="0.2">
      <c r="A5432" s="3">
        <v>5428</v>
      </c>
      <c r="C5432" s="5">
        <f t="shared" si="83"/>
        <v>5428</v>
      </c>
      <c r="D5432" s="7"/>
    </row>
    <row r="5433" spans="1:4" x14ac:dyDescent="0.2">
      <c r="A5433" s="3">
        <v>5429</v>
      </c>
      <c r="C5433" s="5">
        <f t="shared" si="83"/>
        <v>5429</v>
      </c>
      <c r="D5433" s="7"/>
    </row>
    <row r="5434" spans="1:4" x14ac:dyDescent="0.2">
      <c r="A5434" s="3">
        <v>5430</v>
      </c>
      <c r="C5434" s="5">
        <f t="shared" si="83"/>
        <v>5430</v>
      </c>
      <c r="D5434" s="7"/>
    </row>
    <row r="5435" spans="1:4" x14ac:dyDescent="0.2">
      <c r="A5435" s="3">
        <v>5431</v>
      </c>
      <c r="C5435" s="5">
        <f t="shared" si="83"/>
        <v>5431</v>
      </c>
      <c r="D5435" s="7"/>
    </row>
    <row r="5436" spans="1:4" x14ac:dyDescent="0.2">
      <c r="A5436" s="3">
        <v>5432</v>
      </c>
      <c r="C5436" s="5">
        <f t="shared" si="83"/>
        <v>5432</v>
      </c>
      <c r="D5436" s="7"/>
    </row>
    <row r="5437" spans="1:4" x14ac:dyDescent="0.2">
      <c r="A5437">
        <v>5433</v>
      </c>
      <c r="B5437" s="14">
        <f>'EstRev 5-10'!D221</f>
        <v>0</v>
      </c>
      <c r="C5437" s="5">
        <f t="shared" si="83"/>
        <v>5433</v>
      </c>
      <c r="D5437" s="6"/>
    </row>
    <row r="5438" spans="1:4" x14ac:dyDescent="0.2">
      <c r="A5438" s="3">
        <v>5434</v>
      </c>
      <c r="C5438" s="5">
        <f t="shared" si="83"/>
        <v>5434</v>
      </c>
      <c r="D5438" s="7"/>
    </row>
    <row r="5439" spans="1:4" x14ac:dyDescent="0.2">
      <c r="A5439">
        <v>5435</v>
      </c>
      <c r="B5439" s="14">
        <f>'EstRev 5-10'!D256</f>
        <v>0</v>
      </c>
      <c r="C5439" s="5">
        <f t="shared" si="83"/>
        <v>5435</v>
      </c>
      <c r="D5439" s="6"/>
    </row>
    <row r="5440" spans="1:4" x14ac:dyDescent="0.2">
      <c r="A5440" s="3">
        <v>5436</v>
      </c>
      <c r="C5440" s="5">
        <f t="shared" si="83"/>
        <v>5436</v>
      </c>
      <c r="D5440" s="7"/>
    </row>
    <row r="5441" spans="1:4" x14ac:dyDescent="0.2">
      <c r="A5441">
        <v>5437</v>
      </c>
      <c r="B5441" s="14">
        <f>'EstRev 5-10'!D257</f>
        <v>0</v>
      </c>
      <c r="C5441" s="5">
        <f t="shared" si="83"/>
        <v>5437</v>
      </c>
      <c r="D5441" s="6"/>
    </row>
    <row r="5442" spans="1:4" x14ac:dyDescent="0.2">
      <c r="A5442" s="3">
        <v>5438</v>
      </c>
      <c r="C5442" s="5">
        <f t="shared" si="83"/>
        <v>5438</v>
      </c>
      <c r="D5442" s="7"/>
    </row>
    <row r="5443" spans="1:4" x14ac:dyDescent="0.2">
      <c r="A5443" s="3">
        <v>5439</v>
      </c>
      <c r="C5443" s="5">
        <f t="shared" si="83"/>
        <v>5439</v>
      </c>
      <c r="D5443" s="6" t="s">
        <v>346</v>
      </c>
    </row>
    <row r="5444" spans="1:4" x14ac:dyDescent="0.2">
      <c r="A5444">
        <v>5440</v>
      </c>
      <c r="B5444" s="14">
        <f>'EstRev 5-10'!D265</f>
        <v>0</v>
      </c>
      <c r="C5444" s="5">
        <f t="shared" si="83"/>
        <v>5440</v>
      </c>
      <c r="D5444" s="6"/>
    </row>
    <row r="5445" spans="1:4" x14ac:dyDescent="0.2">
      <c r="A5445" s="3">
        <v>5441</v>
      </c>
      <c r="C5445" s="5">
        <f t="shared" si="83"/>
        <v>5441</v>
      </c>
      <c r="D5445" s="7"/>
    </row>
    <row r="5446" spans="1:4" x14ac:dyDescent="0.2">
      <c r="A5446" s="3">
        <v>5442</v>
      </c>
      <c r="C5446" s="5">
        <f t="shared" si="83"/>
        <v>5442</v>
      </c>
      <c r="D5446" s="7"/>
    </row>
    <row r="5447" spans="1:4" x14ac:dyDescent="0.2">
      <c r="A5447" s="3">
        <v>5443</v>
      </c>
      <c r="C5447" s="5">
        <f t="shared" ref="C5447:C5510" si="84">A5447-B5447</f>
        <v>5443</v>
      </c>
      <c r="D5447" s="7"/>
    </row>
    <row r="5448" spans="1:4" x14ac:dyDescent="0.2">
      <c r="A5448" s="3">
        <v>5444</v>
      </c>
      <c r="C5448" s="5">
        <f t="shared" si="84"/>
        <v>5444</v>
      </c>
      <c r="D5448" s="7"/>
    </row>
    <row r="5449" spans="1:4" x14ac:dyDescent="0.2">
      <c r="A5449" s="3">
        <v>5445</v>
      </c>
      <c r="C5449" s="5">
        <f t="shared" si="84"/>
        <v>5445</v>
      </c>
      <c r="D5449" s="7"/>
    </row>
    <row r="5450" spans="1:4" x14ac:dyDescent="0.2">
      <c r="A5450">
        <v>5446</v>
      </c>
      <c r="B5450" s="14">
        <f>'EstRev 5-10'!D266</f>
        <v>0</v>
      </c>
      <c r="C5450" s="5">
        <f t="shared" si="84"/>
        <v>5446</v>
      </c>
      <c r="D5450" s="6"/>
    </row>
    <row r="5451" spans="1:4" x14ac:dyDescent="0.2">
      <c r="A5451">
        <v>5447</v>
      </c>
      <c r="B5451" s="14">
        <f>'EstRev 5-10'!D267</f>
        <v>2725000</v>
      </c>
      <c r="C5451" s="5">
        <f t="shared" si="84"/>
        <v>-2719553</v>
      </c>
      <c r="D5451" s="6"/>
    </row>
    <row r="5452" spans="1:4" x14ac:dyDescent="0.2">
      <c r="A5452">
        <v>5448</v>
      </c>
      <c r="B5452" s="14">
        <f>'EstRev 5-10'!E5</f>
        <v>1704870</v>
      </c>
      <c r="C5452" s="5">
        <f t="shared" si="84"/>
        <v>-1699422</v>
      </c>
      <c r="D5452" s="6"/>
    </row>
    <row r="5453" spans="1:4" x14ac:dyDescent="0.2">
      <c r="A5453" s="3">
        <v>5449</v>
      </c>
      <c r="C5453" s="5">
        <f t="shared" si="84"/>
        <v>5449</v>
      </c>
      <c r="D5453" s="6" t="s">
        <v>346</v>
      </c>
    </row>
    <row r="5454" spans="1:4" x14ac:dyDescent="0.2">
      <c r="A5454">
        <v>5450</v>
      </c>
      <c r="B5454" s="14">
        <f>'EstRev 5-10'!E9</f>
        <v>0</v>
      </c>
      <c r="C5454" s="5">
        <f t="shared" si="84"/>
        <v>5450</v>
      </c>
      <c r="D5454" s="6"/>
    </row>
    <row r="5455" spans="1:4" x14ac:dyDescent="0.2">
      <c r="A5455">
        <v>5451</v>
      </c>
      <c r="B5455" s="14">
        <f>'EstRev 5-10'!E11</f>
        <v>0</v>
      </c>
      <c r="C5455" s="5">
        <f t="shared" si="84"/>
        <v>5451</v>
      </c>
      <c r="D5455" s="6"/>
    </row>
    <row r="5456" spans="1:4" x14ac:dyDescent="0.2">
      <c r="A5456">
        <v>5452</v>
      </c>
      <c r="B5456" s="14">
        <f>'EstRev 5-10'!E12</f>
        <v>1704870</v>
      </c>
      <c r="C5456" s="5">
        <f t="shared" si="84"/>
        <v>-1699418</v>
      </c>
      <c r="D5456" s="6"/>
    </row>
    <row r="5457" spans="1:4" x14ac:dyDescent="0.2">
      <c r="A5457">
        <v>5453</v>
      </c>
      <c r="B5457" s="14">
        <f>'EstRev 5-10'!E14</f>
        <v>0</v>
      </c>
      <c r="C5457" s="5">
        <f t="shared" si="84"/>
        <v>5453</v>
      </c>
      <c r="D5457" s="6"/>
    </row>
    <row r="5458" spans="1:4" x14ac:dyDescent="0.2">
      <c r="A5458">
        <v>5454</v>
      </c>
      <c r="B5458" s="14">
        <f>'EstRev 5-10'!E15</f>
        <v>0</v>
      </c>
      <c r="C5458" s="5">
        <f t="shared" si="84"/>
        <v>5454</v>
      </c>
      <c r="D5458" s="6"/>
    </row>
    <row r="5459" spans="1:4" x14ac:dyDescent="0.2">
      <c r="A5459">
        <v>5455</v>
      </c>
      <c r="B5459" s="14">
        <f>'EstRev 5-10'!E16</f>
        <v>0</v>
      </c>
      <c r="C5459" s="5">
        <f t="shared" si="84"/>
        <v>5455</v>
      </c>
      <c r="D5459" s="6"/>
    </row>
    <row r="5460" spans="1:4" x14ac:dyDescent="0.2">
      <c r="A5460">
        <v>5456</v>
      </c>
      <c r="B5460" s="14">
        <f>'EstRev 5-10'!E17</f>
        <v>0</v>
      </c>
      <c r="C5460" s="5">
        <f t="shared" si="84"/>
        <v>5456</v>
      </c>
      <c r="D5460" s="6"/>
    </row>
    <row r="5461" spans="1:4" x14ac:dyDescent="0.2">
      <c r="A5461">
        <v>5457</v>
      </c>
      <c r="B5461" s="14">
        <f>'EstRev 5-10'!E18</f>
        <v>0</v>
      </c>
      <c r="C5461" s="5">
        <f t="shared" si="84"/>
        <v>5457</v>
      </c>
      <c r="D5461" s="6"/>
    </row>
    <row r="5462" spans="1:4" x14ac:dyDescent="0.2">
      <c r="A5462">
        <v>5458</v>
      </c>
      <c r="B5462" s="14">
        <f>'EstRev 5-10'!E65</f>
        <v>5000</v>
      </c>
      <c r="C5462" s="5">
        <f t="shared" si="84"/>
        <v>458</v>
      </c>
      <c r="D5462" s="6"/>
    </row>
    <row r="5463" spans="1:4" x14ac:dyDescent="0.2">
      <c r="A5463">
        <v>5459</v>
      </c>
      <c r="B5463" s="14">
        <f>'EstRev 5-10'!E66</f>
        <v>0</v>
      </c>
      <c r="C5463" s="5">
        <f t="shared" si="84"/>
        <v>5459</v>
      </c>
      <c r="D5463" s="6"/>
    </row>
    <row r="5464" spans="1:4" x14ac:dyDescent="0.2">
      <c r="A5464">
        <v>5460</v>
      </c>
      <c r="B5464" s="14">
        <f>'EstRev 5-10'!E67</f>
        <v>5000</v>
      </c>
      <c r="C5464" s="5">
        <f t="shared" si="84"/>
        <v>460</v>
      </c>
      <c r="D5464" s="6"/>
    </row>
    <row r="5465" spans="1:4" x14ac:dyDescent="0.2">
      <c r="A5465">
        <v>5461</v>
      </c>
      <c r="B5465" s="14">
        <f>'EstRev 5-10'!E96</f>
        <v>0</v>
      </c>
      <c r="C5465" s="5">
        <f t="shared" si="84"/>
        <v>5461</v>
      </c>
      <c r="D5465" s="6"/>
    </row>
    <row r="5466" spans="1:4" x14ac:dyDescent="0.2">
      <c r="A5466">
        <v>5462</v>
      </c>
      <c r="B5466" s="14">
        <f>'EstRev 5-10'!E99</f>
        <v>0</v>
      </c>
      <c r="C5466" s="5">
        <f t="shared" si="84"/>
        <v>5462</v>
      </c>
      <c r="D5466" s="6"/>
    </row>
    <row r="5467" spans="1:4" x14ac:dyDescent="0.2">
      <c r="A5467">
        <v>5463</v>
      </c>
      <c r="B5467" s="14">
        <f>'EstRev 5-10'!E104</f>
        <v>0</v>
      </c>
      <c r="C5467" s="5">
        <f t="shared" si="84"/>
        <v>5463</v>
      </c>
      <c r="D5467" s="6"/>
    </row>
    <row r="5468" spans="1:4" x14ac:dyDescent="0.2">
      <c r="A5468">
        <v>5464</v>
      </c>
      <c r="B5468" s="14">
        <f>'EstRev 5-10'!E107</f>
        <v>0</v>
      </c>
      <c r="C5468" s="5">
        <f t="shared" si="84"/>
        <v>5464</v>
      </c>
      <c r="D5468" s="6"/>
    </row>
    <row r="5469" spans="1:4" x14ac:dyDescent="0.2">
      <c r="A5469">
        <v>5465</v>
      </c>
      <c r="B5469" s="14">
        <f>'EstRev 5-10'!E108</f>
        <v>0</v>
      </c>
      <c r="C5469" s="5">
        <f t="shared" si="84"/>
        <v>5465</v>
      </c>
      <c r="D5469" s="6"/>
    </row>
    <row r="5470" spans="1:4" x14ac:dyDescent="0.2">
      <c r="A5470">
        <v>5466</v>
      </c>
      <c r="B5470" s="14">
        <f>'EstRev 5-10'!E109</f>
        <v>1709870</v>
      </c>
      <c r="C5470" s="5">
        <f t="shared" si="84"/>
        <v>-1704404</v>
      </c>
      <c r="D5470" s="6"/>
    </row>
    <row r="5471" spans="1:4" x14ac:dyDescent="0.2">
      <c r="A5471">
        <v>5467</v>
      </c>
      <c r="B5471" s="14">
        <f>'EstRev 5-10'!E117</f>
        <v>0</v>
      </c>
      <c r="C5471" s="5">
        <f t="shared" si="84"/>
        <v>5467</v>
      </c>
      <c r="D5471" s="6"/>
    </row>
    <row r="5472" spans="1:4" x14ac:dyDescent="0.2">
      <c r="A5472">
        <v>5468</v>
      </c>
      <c r="B5472" s="14">
        <f>'EstRev 5-10'!E118</f>
        <v>0</v>
      </c>
      <c r="C5472" s="5">
        <f t="shared" si="84"/>
        <v>5468</v>
      </c>
      <c r="D5472" s="6"/>
    </row>
    <row r="5473" spans="1:4" x14ac:dyDescent="0.2">
      <c r="A5473" s="3">
        <v>5469</v>
      </c>
      <c r="C5473" s="5">
        <f t="shared" si="84"/>
        <v>5469</v>
      </c>
      <c r="D5473" s="7"/>
    </row>
    <row r="5474" spans="1:4" x14ac:dyDescent="0.2">
      <c r="A5474" s="3">
        <v>5470</v>
      </c>
      <c r="C5474" s="5">
        <f t="shared" si="84"/>
        <v>5470</v>
      </c>
      <c r="D5474" s="7"/>
    </row>
    <row r="5475" spans="1:4" x14ac:dyDescent="0.2">
      <c r="A5475" s="3">
        <v>5471</v>
      </c>
      <c r="C5475" s="5">
        <f t="shared" si="84"/>
        <v>5471</v>
      </c>
      <c r="D5475" s="7"/>
    </row>
    <row r="5476" spans="1:4" x14ac:dyDescent="0.2">
      <c r="A5476" s="3">
        <v>5472</v>
      </c>
      <c r="C5476" s="5">
        <f t="shared" si="84"/>
        <v>5472</v>
      </c>
      <c r="D5476" s="7"/>
    </row>
    <row r="5477" spans="1:4" x14ac:dyDescent="0.2">
      <c r="A5477" s="4">
        <v>5473</v>
      </c>
      <c r="B5477" s="14">
        <f>'EstRev 5-10'!E121</f>
        <v>0</v>
      </c>
      <c r="C5477" s="5">
        <f t="shared" si="84"/>
        <v>5473</v>
      </c>
      <c r="D5477" s="6"/>
    </row>
    <row r="5478" spans="1:4" x14ac:dyDescent="0.2">
      <c r="A5478" s="3">
        <v>5474</v>
      </c>
      <c r="C5478" s="5">
        <f t="shared" si="84"/>
        <v>5474</v>
      </c>
      <c r="D5478" s="7"/>
    </row>
    <row r="5479" spans="1:4" x14ac:dyDescent="0.2">
      <c r="A5479" s="3">
        <v>5475</v>
      </c>
      <c r="C5479" s="5">
        <f t="shared" si="84"/>
        <v>5475</v>
      </c>
      <c r="D5479" s="7"/>
    </row>
    <row r="5480" spans="1:4" x14ac:dyDescent="0.2">
      <c r="A5480">
        <v>5476</v>
      </c>
      <c r="B5480" s="14">
        <f>'EstRev 5-10'!E168</f>
        <v>0</v>
      </c>
      <c r="C5480" s="5">
        <f t="shared" si="84"/>
        <v>5476</v>
      </c>
      <c r="D5480" s="6"/>
    </row>
    <row r="5481" spans="1:4" x14ac:dyDescent="0.2">
      <c r="A5481" s="3">
        <v>5477</v>
      </c>
      <c r="C5481" s="5">
        <f t="shared" si="84"/>
        <v>5477</v>
      </c>
      <c r="D5481" s="7"/>
    </row>
    <row r="5482" spans="1:4" x14ac:dyDescent="0.2">
      <c r="A5482" s="3">
        <v>5478</v>
      </c>
      <c r="C5482" s="5">
        <f t="shared" si="84"/>
        <v>5478</v>
      </c>
      <c r="D5482" s="7"/>
    </row>
    <row r="5483" spans="1:4" x14ac:dyDescent="0.2">
      <c r="A5483" s="3">
        <v>5479</v>
      </c>
      <c r="C5483" s="5">
        <f t="shared" si="84"/>
        <v>5479</v>
      </c>
      <c r="D5483" s="7"/>
    </row>
    <row r="5484" spans="1:4" x14ac:dyDescent="0.2">
      <c r="A5484" s="3">
        <v>5480</v>
      </c>
      <c r="C5484" s="5">
        <f t="shared" si="84"/>
        <v>5480</v>
      </c>
      <c r="D5484" s="7"/>
    </row>
    <row r="5485" spans="1:4" x14ac:dyDescent="0.2">
      <c r="A5485" s="3">
        <v>5481</v>
      </c>
      <c r="C5485" s="5">
        <f t="shared" si="84"/>
        <v>5481</v>
      </c>
      <c r="D5485" s="7"/>
    </row>
    <row r="5486" spans="1:4" x14ac:dyDescent="0.2">
      <c r="A5486" s="3">
        <v>5482</v>
      </c>
      <c r="C5486" s="5">
        <f t="shared" si="84"/>
        <v>5482</v>
      </c>
      <c r="D5486" s="7"/>
    </row>
    <row r="5487" spans="1:4" x14ac:dyDescent="0.2">
      <c r="A5487">
        <v>5483</v>
      </c>
      <c r="B5487" s="14">
        <f>'EstRev 5-10'!E169</f>
        <v>0</v>
      </c>
      <c r="C5487" s="5">
        <f t="shared" si="84"/>
        <v>5483</v>
      </c>
      <c r="D5487" s="6"/>
    </row>
    <row r="5488" spans="1:4" x14ac:dyDescent="0.2">
      <c r="A5488" s="3">
        <v>5484</v>
      </c>
      <c r="C5488" s="5">
        <f t="shared" si="84"/>
        <v>5484</v>
      </c>
      <c r="D5488" s="7"/>
    </row>
    <row r="5489" spans="1:4" x14ac:dyDescent="0.2">
      <c r="A5489" s="3">
        <v>5485</v>
      </c>
      <c r="C5489" s="5">
        <f t="shared" si="84"/>
        <v>5485</v>
      </c>
      <c r="D5489" s="7"/>
    </row>
    <row r="5490" spans="1:4" x14ac:dyDescent="0.2">
      <c r="A5490" s="3">
        <v>5486</v>
      </c>
      <c r="C5490" s="5">
        <f t="shared" si="84"/>
        <v>5486</v>
      </c>
      <c r="D5490" s="7"/>
    </row>
    <row r="5491" spans="1:4" x14ac:dyDescent="0.2">
      <c r="A5491" s="3">
        <v>5487</v>
      </c>
      <c r="C5491" s="5">
        <f t="shared" si="84"/>
        <v>5487</v>
      </c>
      <c r="D5491" s="7"/>
    </row>
    <row r="5492" spans="1:4" x14ac:dyDescent="0.2">
      <c r="A5492" s="3">
        <v>5488</v>
      </c>
      <c r="C5492" s="5">
        <f t="shared" si="84"/>
        <v>5488</v>
      </c>
      <c r="D5492" s="7"/>
    </row>
    <row r="5493" spans="1:4" x14ac:dyDescent="0.2">
      <c r="A5493" s="3">
        <v>5489</v>
      </c>
      <c r="C5493" s="5">
        <f t="shared" si="84"/>
        <v>5489</v>
      </c>
      <c r="D5493" s="7"/>
    </row>
    <row r="5494" spans="1:4" x14ac:dyDescent="0.2">
      <c r="A5494" s="3">
        <v>5490</v>
      </c>
      <c r="C5494" s="5">
        <f t="shared" si="84"/>
        <v>5490</v>
      </c>
      <c r="D5494" s="7"/>
    </row>
    <row r="5495" spans="1:4" x14ac:dyDescent="0.2">
      <c r="A5495">
        <v>5491</v>
      </c>
      <c r="B5495" s="14">
        <f>'EstRev 5-10'!E267</f>
        <v>1709870</v>
      </c>
      <c r="C5495" s="5">
        <f t="shared" si="84"/>
        <v>-1704379</v>
      </c>
      <c r="D5495" s="6"/>
    </row>
    <row r="5496" spans="1:4" x14ac:dyDescent="0.2">
      <c r="A5496">
        <v>5492</v>
      </c>
      <c r="B5496" s="14">
        <f>'EstRev 5-10'!F5</f>
        <v>575000</v>
      </c>
      <c r="C5496" s="5">
        <f t="shared" si="84"/>
        <v>-569508</v>
      </c>
      <c r="D5496" s="6"/>
    </row>
    <row r="5497" spans="1:4" x14ac:dyDescent="0.2">
      <c r="A5497" s="3">
        <v>5493</v>
      </c>
      <c r="C5497" s="5">
        <f t="shared" si="84"/>
        <v>5493</v>
      </c>
      <c r="D5497" s="6" t="s">
        <v>346</v>
      </c>
    </row>
    <row r="5498" spans="1:4" x14ac:dyDescent="0.2">
      <c r="A5498">
        <v>5494</v>
      </c>
      <c r="B5498" s="14">
        <f>'EstRev 5-10'!F7</f>
        <v>0</v>
      </c>
      <c r="C5498" s="5">
        <f t="shared" si="84"/>
        <v>5494</v>
      </c>
      <c r="D5498" s="6"/>
    </row>
    <row r="5499" spans="1:4" x14ac:dyDescent="0.2">
      <c r="A5499">
        <v>5495</v>
      </c>
      <c r="B5499" s="14">
        <f>'EstRev 5-10'!F11</f>
        <v>0</v>
      </c>
      <c r="C5499" s="5">
        <f t="shared" si="84"/>
        <v>5495</v>
      </c>
      <c r="D5499" s="6"/>
    </row>
    <row r="5500" spans="1:4" x14ac:dyDescent="0.2">
      <c r="A5500">
        <v>5496</v>
      </c>
      <c r="B5500" s="14">
        <f>'EstRev 5-10'!F12</f>
        <v>575000</v>
      </c>
      <c r="C5500" s="5">
        <f t="shared" si="84"/>
        <v>-569504</v>
      </c>
      <c r="D5500" s="6"/>
    </row>
    <row r="5501" spans="1:4" x14ac:dyDescent="0.2">
      <c r="A5501">
        <v>5497</v>
      </c>
      <c r="B5501" s="14">
        <f>'EstRev 5-10'!F14</f>
        <v>0</v>
      </c>
      <c r="C5501" s="5">
        <f t="shared" si="84"/>
        <v>5497</v>
      </c>
      <c r="D5501" s="6"/>
    </row>
    <row r="5502" spans="1:4" x14ac:dyDescent="0.2">
      <c r="A5502">
        <v>5498</v>
      </c>
      <c r="B5502" s="14">
        <f>'EstRev 5-10'!F15</f>
        <v>0</v>
      </c>
      <c r="C5502" s="5">
        <f t="shared" si="84"/>
        <v>5498</v>
      </c>
      <c r="D5502" s="6"/>
    </row>
    <row r="5503" spans="1:4" x14ac:dyDescent="0.2">
      <c r="A5503">
        <v>5499</v>
      </c>
      <c r="B5503" s="14">
        <f>'EstRev 5-10'!F16</f>
        <v>0</v>
      </c>
      <c r="C5503" s="5">
        <f t="shared" si="84"/>
        <v>5499</v>
      </c>
      <c r="D5503" s="6"/>
    </row>
    <row r="5504" spans="1:4" x14ac:dyDescent="0.2">
      <c r="A5504">
        <v>5500</v>
      </c>
      <c r="B5504" s="14">
        <f>'EstRev 5-10'!F17</f>
        <v>0</v>
      </c>
      <c r="C5504" s="5">
        <f t="shared" si="84"/>
        <v>5500</v>
      </c>
      <c r="D5504" s="6"/>
    </row>
    <row r="5505" spans="1:4" x14ac:dyDescent="0.2">
      <c r="A5505">
        <v>5501</v>
      </c>
      <c r="B5505" s="14">
        <f>'EstRev 5-10'!F18</f>
        <v>0</v>
      </c>
      <c r="C5505" s="5">
        <f t="shared" si="84"/>
        <v>5501</v>
      </c>
      <c r="D5505" s="6"/>
    </row>
    <row r="5506" spans="1:4" x14ac:dyDescent="0.2">
      <c r="A5506">
        <v>5502</v>
      </c>
      <c r="B5506" s="14">
        <f>'EstRev 5-10'!F42</f>
        <v>100000</v>
      </c>
      <c r="C5506" s="5">
        <f t="shared" si="84"/>
        <v>-94498</v>
      </c>
      <c r="D5506" s="6"/>
    </row>
    <row r="5507" spans="1:4" x14ac:dyDescent="0.2">
      <c r="A5507">
        <v>5503</v>
      </c>
      <c r="B5507" s="14">
        <f>'EstRev 5-10'!F43</f>
        <v>0</v>
      </c>
      <c r="C5507" s="5">
        <f t="shared" si="84"/>
        <v>5503</v>
      </c>
      <c r="D5507" s="6"/>
    </row>
    <row r="5508" spans="1:4" x14ac:dyDescent="0.2">
      <c r="A5508">
        <v>5504</v>
      </c>
      <c r="B5508" s="14">
        <f>'EstRev 5-10'!F44</f>
        <v>0</v>
      </c>
      <c r="C5508" s="5">
        <f t="shared" si="84"/>
        <v>5504</v>
      </c>
      <c r="D5508" s="6"/>
    </row>
    <row r="5509" spans="1:4" x14ac:dyDescent="0.2">
      <c r="A5509">
        <v>5505</v>
      </c>
      <c r="B5509" s="14">
        <f>'EstRev 5-10'!F45</f>
        <v>0</v>
      </c>
      <c r="C5509" s="5">
        <f t="shared" si="84"/>
        <v>5505</v>
      </c>
      <c r="D5509" s="6"/>
    </row>
    <row r="5510" spans="1:4" x14ac:dyDescent="0.2">
      <c r="A5510">
        <v>5506</v>
      </c>
      <c r="B5510" s="14">
        <f>'EstRev 5-10'!F47</f>
        <v>0</v>
      </c>
      <c r="C5510" s="5">
        <f t="shared" si="84"/>
        <v>5506</v>
      </c>
      <c r="D5510" s="6"/>
    </row>
    <row r="5511" spans="1:4" x14ac:dyDescent="0.2">
      <c r="A5511">
        <v>5507</v>
      </c>
      <c r="B5511" s="14">
        <f>'EstRev 5-10'!F48</f>
        <v>0</v>
      </c>
      <c r="C5511" s="5">
        <f t="shared" ref="C5511:C5574" si="85">A5511-B5511</f>
        <v>5507</v>
      </c>
      <c r="D5511" s="6"/>
    </row>
    <row r="5512" spans="1:4" x14ac:dyDescent="0.2">
      <c r="A5512">
        <v>5508</v>
      </c>
      <c r="B5512" s="14">
        <f>'EstRev 5-10'!F49</f>
        <v>0</v>
      </c>
      <c r="C5512" s="5">
        <f t="shared" si="85"/>
        <v>5508</v>
      </c>
      <c r="D5512" s="6"/>
    </row>
    <row r="5513" spans="1:4" x14ac:dyDescent="0.2">
      <c r="A5513">
        <v>5509</v>
      </c>
      <c r="B5513" s="14">
        <f>'EstRev 5-10'!F51</f>
        <v>0</v>
      </c>
      <c r="C5513" s="5">
        <f t="shared" si="85"/>
        <v>5509</v>
      </c>
      <c r="D5513" s="6"/>
    </row>
    <row r="5514" spans="1:4" x14ac:dyDescent="0.2">
      <c r="A5514">
        <v>5510</v>
      </c>
      <c r="B5514" s="14">
        <f>'EstRev 5-10'!F52</f>
        <v>0</v>
      </c>
      <c r="C5514" s="5">
        <f t="shared" si="85"/>
        <v>5510</v>
      </c>
      <c r="D5514" s="6"/>
    </row>
    <row r="5515" spans="1:4" x14ac:dyDescent="0.2">
      <c r="A5515">
        <v>5511</v>
      </c>
      <c r="B5515" s="14">
        <f>'EstRev 5-10'!F53</f>
        <v>0</v>
      </c>
      <c r="C5515" s="5">
        <f t="shared" si="85"/>
        <v>5511</v>
      </c>
      <c r="D5515" s="6"/>
    </row>
    <row r="5516" spans="1:4" x14ac:dyDescent="0.2">
      <c r="A5516">
        <v>5512</v>
      </c>
      <c r="B5516" s="14">
        <f>'EstRev 5-10'!F55</f>
        <v>0</v>
      </c>
      <c r="C5516" s="5">
        <f t="shared" si="85"/>
        <v>5512</v>
      </c>
      <c r="D5516" s="6"/>
    </row>
    <row r="5517" spans="1:4" x14ac:dyDescent="0.2">
      <c r="A5517">
        <v>5513</v>
      </c>
      <c r="B5517" s="14">
        <f>'EstRev 5-10'!F56</f>
        <v>0</v>
      </c>
      <c r="C5517" s="5">
        <f t="shared" si="85"/>
        <v>5513</v>
      </c>
      <c r="D5517" s="6"/>
    </row>
    <row r="5518" spans="1:4" x14ac:dyDescent="0.2">
      <c r="A5518">
        <v>5514</v>
      </c>
      <c r="B5518" s="14">
        <f>'EstRev 5-10'!F57</f>
        <v>0</v>
      </c>
      <c r="C5518" s="5">
        <f t="shared" si="85"/>
        <v>5514</v>
      </c>
      <c r="D5518" s="6"/>
    </row>
    <row r="5519" spans="1:4" x14ac:dyDescent="0.2">
      <c r="A5519">
        <v>5515</v>
      </c>
      <c r="B5519" s="14">
        <f>'EstRev 5-10'!F59</f>
        <v>0</v>
      </c>
      <c r="C5519" s="5">
        <f t="shared" si="85"/>
        <v>5515</v>
      </c>
      <c r="D5519" s="6"/>
    </row>
    <row r="5520" spans="1:4" x14ac:dyDescent="0.2">
      <c r="A5520">
        <v>5516</v>
      </c>
      <c r="B5520" s="14">
        <f>'EstRev 5-10'!F60</f>
        <v>0</v>
      </c>
      <c r="C5520" s="5">
        <f t="shared" si="85"/>
        <v>5516</v>
      </c>
      <c r="D5520" s="6"/>
    </row>
    <row r="5521" spans="1:4" x14ac:dyDescent="0.2">
      <c r="A5521">
        <v>5517</v>
      </c>
      <c r="B5521" s="14">
        <f>'EstRev 5-10'!F61</f>
        <v>0</v>
      </c>
      <c r="C5521" s="5">
        <f t="shared" si="85"/>
        <v>5517</v>
      </c>
      <c r="D5521" s="6"/>
    </row>
    <row r="5522" spans="1:4" x14ac:dyDescent="0.2">
      <c r="A5522">
        <v>5518</v>
      </c>
      <c r="B5522" s="14">
        <f>'EstRev 5-10'!F63</f>
        <v>100000</v>
      </c>
      <c r="C5522" s="5">
        <f t="shared" si="85"/>
        <v>-94482</v>
      </c>
      <c r="D5522" s="6"/>
    </row>
    <row r="5523" spans="1:4" x14ac:dyDescent="0.2">
      <c r="A5523">
        <v>5519</v>
      </c>
      <c r="B5523" s="14">
        <f>'EstRev 5-10'!F65</f>
        <v>5000</v>
      </c>
      <c r="C5523" s="5">
        <f t="shared" si="85"/>
        <v>519</v>
      </c>
      <c r="D5523" s="6"/>
    </row>
    <row r="5524" spans="1:4" x14ac:dyDescent="0.2">
      <c r="A5524">
        <v>5520</v>
      </c>
      <c r="B5524" s="14">
        <f>'EstRev 5-10'!F66</f>
        <v>0</v>
      </c>
      <c r="C5524" s="5">
        <f t="shared" si="85"/>
        <v>5520</v>
      </c>
      <c r="D5524" s="6"/>
    </row>
    <row r="5525" spans="1:4" x14ac:dyDescent="0.2">
      <c r="A5525">
        <v>5521</v>
      </c>
      <c r="B5525" s="14">
        <f>'EstRev 5-10'!F67</f>
        <v>5000</v>
      </c>
      <c r="C5525" s="5">
        <f t="shared" si="85"/>
        <v>521</v>
      </c>
      <c r="D5525" s="6"/>
    </row>
    <row r="5526" spans="1:4" x14ac:dyDescent="0.2">
      <c r="A5526">
        <v>5522</v>
      </c>
      <c r="B5526" s="14">
        <f>'EstRev 5-10'!F96</f>
        <v>0</v>
      </c>
      <c r="C5526" s="5">
        <f t="shared" si="85"/>
        <v>5522</v>
      </c>
      <c r="D5526" s="6"/>
    </row>
    <row r="5527" spans="1:4" x14ac:dyDescent="0.2">
      <c r="A5527">
        <v>5523</v>
      </c>
      <c r="B5527" s="14">
        <f>'EstRev 5-10'!F98</f>
        <v>0</v>
      </c>
      <c r="C5527" s="5">
        <f t="shared" si="85"/>
        <v>5523</v>
      </c>
      <c r="D5527" s="6"/>
    </row>
    <row r="5528" spans="1:4" x14ac:dyDescent="0.2">
      <c r="A5528">
        <v>5524</v>
      </c>
      <c r="B5528" s="14">
        <f>'EstRev 5-10'!F99</f>
        <v>0</v>
      </c>
      <c r="C5528" s="5">
        <f t="shared" si="85"/>
        <v>5524</v>
      </c>
      <c r="D5528" s="6"/>
    </row>
    <row r="5529" spans="1:4" x14ac:dyDescent="0.2">
      <c r="A5529">
        <v>5525</v>
      </c>
      <c r="B5529" s="14">
        <f>'EstRev 5-10'!F107</f>
        <v>0</v>
      </c>
      <c r="C5529" s="5">
        <f t="shared" si="85"/>
        <v>5525</v>
      </c>
      <c r="D5529" s="6"/>
    </row>
    <row r="5530" spans="1:4" x14ac:dyDescent="0.2">
      <c r="A5530">
        <v>5526</v>
      </c>
      <c r="B5530" s="14">
        <f>'EstRev 5-10'!F108</f>
        <v>0</v>
      </c>
      <c r="C5530" s="5">
        <f t="shared" si="85"/>
        <v>5526</v>
      </c>
      <c r="D5530" s="6"/>
    </row>
    <row r="5531" spans="1:4" x14ac:dyDescent="0.2">
      <c r="A5531">
        <v>5527</v>
      </c>
      <c r="B5531" s="14">
        <f>'EstRev 5-10'!F109</f>
        <v>680000</v>
      </c>
      <c r="C5531" s="5">
        <f t="shared" si="85"/>
        <v>-674473</v>
      </c>
      <c r="D5531" s="6"/>
    </row>
    <row r="5532" spans="1:4" x14ac:dyDescent="0.2">
      <c r="A5532">
        <v>5528</v>
      </c>
      <c r="B5532" s="14">
        <f>'EstRev 5-10'!F111</f>
        <v>0</v>
      </c>
      <c r="C5532" s="5">
        <f t="shared" si="85"/>
        <v>5528</v>
      </c>
      <c r="D5532" s="6"/>
    </row>
    <row r="5533" spans="1:4" x14ac:dyDescent="0.2">
      <c r="A5533">
        <v>5529</v>
      </c>
      <c r="B5533" s="14">
        <f>'EstRev 5-10'!F112</f>
        <v>0</v>
      </c>
      <c r="C5533" s="5">
        <f t="shared" si="85"/>
        <v>5529</v>
      </c>
      <c r="D5533" s="6"/>
    </row>
    <row r="5534" spans="1:4" x14ac:dyDescent="0.2">
      <c r="A5534">
        <v>5530</v>
      </c>
      <c r="B5534" s="14">
        <f>'EstRev 5-10'!F113</f>
        <v>0</v>
      </c>
      <c r="C5534" s="5">
        <f t="shared" si="85"/>
        <v>5530</v>
      </c>
      <c r="D5534" s="6"/>
    </row>
    <row r="5535" spans="1:4" x14ac:dyDescent="0.2">
      <c r="A5535">
        <v>5531</v>
      </c>
      <c r="B5535" s="14">
        <f>'EstRev 5-10'!F114</f>
        <v>0</v>
      </c>
      <c r="C5535" s="5">
        <f t="shared" si="85"/>
        <v>5531</v>
      </c>
      <c r="D5535" s="6"/>
    </row>
    <row r="5536" spans="1:4" x14ac:dyDescent="0.2">
      <c r="A5536">
        <v>5532</v>
      </c>
      <c r="B5536" s="14">
        <f>'EstRev 5-10'!F117</f>
        <v>0</v>
      </c>
      <c r="C5536" s="5">
        <f t="shared" si="85"/>
        <v>5532</v>
      </c>
      <c r="D5536" s="6"/>
    </row>
    <row r="5537" spans="1:4" x14ac:dyDescent="0.2">
      <c r="A5537">
        <v>5533</v>
      </c>
      <c r="B5537" s="14">
        <f>'EstRev 5-10'!F118</f>
        <v>0</v>
      </c>
      <c r="C5537" s="5">
        <f t="shared" si="85"/>
        <v>5533</v>
      </c>
      <c r="D5537" s="6"/>
    </row>
    <row r="5538" spans="1:4" x14ac:dyDescent="0.2">
      <c r="A5538" s="3">
        <v>5534</v>
      </c>
      <c r="C5538" s="5">
        <f t="shared" si="85"/>
        <v>5534</v>
      </c>
      <c r="D5538" s="7"/>
    </row>
    <row r="5539" spans="1:4" x14ac:dyDescent="0.2">
      <c r="A5539" s="3">
        <v>5535</v>
      </c>
      <c r="C5539" s="5">
        <f t="shared" si="85"/>
        <v>5535</v>
      </c>
      <c r="D5539" s="7"/>
    </row>
    <row r="5540" spans="1:4" x14ac:dyDescent="0.2">
      <c r="A5540" s="3">
        <v>5536</v>
      </c>
      <c r="C5540" s="5">
        <f t="shared" si="85"/>
        <v>5536</v>
      </c>
      <c r="D5540" s="7"/>
    </row>
    <row r="5541" spans="1:4" x14ac:dyDescent="0.2">
      <c r="A5541" s="3">
        <v>5537</v>
      </c>
      <c r="C5541" s="5">
        <f t="shared" si="85"/>
        <v>5537</v>
      </c>
      <c r="D5541" s="7"/>
    </row>
    <row r="5542" spans="1:4" x14ac:dyDescent="0.2">
      <c r="A5542">
        <v>5538</v>
      </c>
      <c r="B5542" s="14">
        <f>'EstRev 5-10'!F121</f>
        <v>0</v>
      </c>
      <c r="C5542" s="5">
        <f t="shared" si="85"/>
        <v>5538</v>
      </c>
      <c r="D5542" s="6"/>
    </row>
    <row r="5543" spans="1:4" x14ac:dyDescent="0.2">
      <c r="A5543">
        <v>5539</v>
      </c>
      <c r="B5543" s="14">
        <f>'EstRev 5-10'!F124</f>
        <v>0</v>
      </c>
      <c r="C5543" s="5">
        <f t="shared" si="85"/>
        <v>5539</v>
      </c>
      <c r="D5543" s="6"/>
    </row>
    <row r="5544" spans="1:4" x14ac:dyDescent="0.2">
      <c r="A5544">
        <v>5540</v>
      </c>
      <c r="B5544" s="14">
        <f>'EstRev 5-10'!F125</f>
        <v>0</v>
      </c>
      <c r="C5544" s="5">
        <f t="shared" si="85"/>
        <v>5540</v>
      </c>
      <c r="D5544" s="6"/>
    </row>
    <row r="5545" spans="1:4" x14ac:dyDescent="0.2">
      <c r="A5545">
        <v>5541</v>
      </c>
      <c r="B5545" s="14">
        <f>'EstRev 5-10'!F126</f>
        <v>0</v>
      </c>
      <c r="C5545" s="5">
        <f t="shared" si="85"/>
        <v>5541</v>
      </c>
      <c r="D5545" s="6"/>
    </row>
    <row r="5546" spans="1:4" x14ac:dyDescent="0.2">
      <c r="A5546" s="3">
        <v>5542</v>
      </c>
      <c r="C5546" s="5">
        <f t="shared" si="85"/>
        <v>5542</v>
      </c>
      <c r="D5546" s="7"/>
    </row>
    <row r="5547" spans="1:4" x14ac:dyDescent="0.2">
      <c r="A5547">
        <v>5543</v>
      </c>
      <c r="B5547" s="14">
        <f>'EstRev 5-10'!F127</f>
        <v>0</v>
      </c>
      <c r="C5547" s="5">
        <f t="shared" si="85"/>
        <v>5543</v>
      </c>
      <c r="D5547" s="6"/>
    </row>
    <row r="5548" spans="1:4" x14ac:dyDescent="0.2">
      <c r="A5548" s="3">
        <v>5544</v>
      </c>
      <c r="C5548" s="5">
        <f t="shared" si="85"/>
        <v>5544</v>
      </c>
      <c r="D5548" s="7"/>
    </row>
    <row r="5549" spans="1:4" x14ac:dyDescent="0.2">
      <c r="A5549">
        <v>5545</v>
      </c>
      <c r="B5549" s="14">
        <f>'EstRev 5-10'!F128</f>
        <v>0</v>
      </c>
      <c r="C5549" s="5">
        <f t="shared" si="85"/>
        <v>5545</v>
      </c>
      <c r="D5549" s="6"/>
    </row>
    <row r="5550" spans="1:4" x14ac:dyDescent="0.2">
      <c r="A5550" s="3">
        <v>5546</v>
      </c>
      <c r="C5550" s="5">
        <f t="shared" si="85"/>
        <v>5546</v>
      </c>
      <c r="D5550" s="7"/>
    </row>
    <row r="5551" spans="1:4" x14ac:dyDescent="0.2">
      <c r="A5551" s="3">
        <v>5547</v>
      </c>
      <c r="C5551" s="5">
        <f t="shared" si="85"/>
        <v>5547</v>
      </c>
      <c r="D5551" s="7"/>
    </row>
    <row r="5552" spans="1:4" x14ac:dyDescent="0.2">
      <c r="A5552">
        <v>5548</v>
      </c>
      <c r="B5552" s="14">
        <f>'EstRev 5-10'!F129</f>
        <v>0</v>
      </c>
      <c r="C5552" s="5">
        <f t="shared" si="85"/>
        <v>5548</v>
      </c>
      <c r="D5552" s="6"/>
    </row>
    <row r="5553" spans="1:4" x14ac:dyDescent="0.2">
      <c r="A5553" s="3">
        <v>5549</v>
      </c>
      <c r="C5553" s="5">
        <f t="shared" si="85"/>
        <v>5549</v>
      </c>
      <c r="D5553" s="7"/>
    </row>
    <row r="5554" spans="1:4" x14ac:dyDescent="0.2">
      <c r="A5554" s="3">
        <v>5550</v>
      </c>
      <c r="C5554" s="5">
        <f t="shared" si="85"/>
        <v>5550</v>
      </c>
      <c r="D5554" s="7"/>
    </row>
    <row r="5555" spans="1:4" x14ac:dyDescent="0.2">
      <c r="A5555" s="3">
        <v>5551</v>
      </c>
      <c r="C5555" s="5">
        <f t="shared" si="85"/>
        <v>5551</v>
      </c>
      <c r="D5555" s="7"/>
    </row>
    <row r="5556" spans="1:4" x14ac:dyDescent="0.2">
      <c r="A5556" s="3">
        <v>5552</v>
      </c>
      <c r="C5556" s="5">
        <f t="shared" si="85"/>
        <v>5552</v>
      </c>
      <c r="D5556" s="7"/>
    </row>
    <row r="5557" spans="1:4" x14ac:dyDescent="0.2">
      <c r="A5557">
        <v>5553</v>
      </c>
      <c r="B5557" s="14">
        <f>'EstRev 5-10'!F131</f>
        <v>0</v>
      </c>
      <c r="C5557" s="5">
        <f t="shared" si="85"/>
        <v>5553</v>
      </c>
      <c r="D5557" s="6"/>
    </row>
    <row r="5558" spans="1:4" x14ac:dyDescent="0.2">
      <c r="A5558">
        <v>5554</v>
      </c>
      <c r="B5558" s="14">
        <f>'EstRev 5-10'!F151</f>
        <v>0</v>
      </c>
      <c r="C5558" s="5">
        <f t="shared" si="85"/>
        <v>5554</v>
      </c>
      <c r="D5558" s="6"/>
    </row>
    <row r="5559" spans="1:4" x14ac:dyDescent="0.2">
      <c r="A5559" s="3">
        <v>5555</v>
      </c>
      <c r="C5559" s="5">
        <f t="shared" si="85"/>
        <v>5555</v>
      </c>
      <c r="D5559" s="7"/>
    </row>
    <row r="5560" spans="1:4" x14ac:dyDescent="0.2">
      <c r="A5560">
        <v>5556</v>
      </c>
      <c r="B5560" s="14">
        <f>'EstRev 5-10'!F152</f>
        <v>150000</v>
      </c>
      <c r="C5560" s="5">
        <f t="shared" si="85"/>
        <v>-144444</v>
      </c>
      <c r="D5560" s="6"/>
    </row>
    <row r="5561" spans="1:4" x14ac:dyDescent="0.2">
      <c r="A5561">
        <v>5557</v>
      </c>
      <c r="B5561" s="14">
        <f>'EstRev 5-10'!F154</f>
        <v>150000</v>
      </c>
      <c r="C5561" s="5">
        <f t="shared" si="85"/>
        <v>-144443</v>
      </c>
      <c r="D5561" s="6"/>
    </row>
    <row r="5562" spans="1:4" x14ac:dyDescent="0.2">
      <c r="A5562">
        <v>5558</v>
      </c>
      <c r="B5562" s="14">
        <f>'EstRev 5-10'!F156</f>
        <v>0</v>
      </c>
      <c r="C5562" s="5">
        <f t="shared" si="85"/>
        <v>5558</v>
      </c>
      <c r="D5562" s="6"/>
    </row>
    <row r="5563" spans="1:4" x14ac:dyDescent="0.2">
      <c r="A5563" s="3">
        <v>5559</v>
      </c>
      <c r="C5563" s="5">
        <f t="shared" si="85"/>
        <v>5559</v>
      </c>
      <c r="D5563" s="7"/>
    </row>
    <row r="5564" spans="1:4" x14ac:dyDescent="0.2">
      <c r="A5564" s="3">
        <v>5560</v>
      </c>
      <c r="C5564" s="5">
        <f t="shared" si="85"/>
        <v>5560</v>
      </c>
      <c r="D5564" s="7"/>
    </row>
    <row r="5565" spans="1:4" x14ac:dyDescent="0.2">
      <c r="A5565" s="3">
        <v>5561</v>
      </c>
      <c r="C5565" s="5">
        <f t="shared" si="85"/>
        <v>5561</v>
      </c>
      <c r="D5565" s="7"/>
    </row>
    <row r="5566" spans="1:4" x14ac:dyDescent="0.2">
      <c r="A5566" s="3">
        <v>5562</v>
      </c>
      <c r="C5566" s="5">
        <f t="shared" si="85"/>
        <v>5562</v>
      </c>
      <c r="D5566" s="7"/>
    </row>
    <row r="5567" spans="1:4" x14ac:dyDescent="0.2">
      <c r="A5567" s="3">
        <v>5563</v>
      </c>
      <c r="C5567" s="5">
        <f t="shared" si="85"/>
        <v>5563</v>
      </c>
      <c r="D5567" s="7"/>
    </row>
    <row r="5568" spans="1:4" x14ac:dyDescent="0.2">
      <c r="A5568">
        <v>5564</v>
      </c>
      <c r="B5568" s="14">
        <f>'EstRev 5-10'!F157</f>
        <v>0</v>
      </c>
      <c r="C5568" s="5">
        <f t="shared" si="85"/>
        <v>5564</v>
      </c>
      <c r="D5568" s="6"/>
    </row>
    <row r="5569" spans="1:4" x14ac:dyDescent="0.2">
      <c r="A5569" s="3">
        <v>5565</v>
      </c>
      <c r="C5569" s="5">
        <f t="shared" si="85"/>
        <v>5565</v>
      </c>
      <c r="D5569" s="7"/>
    </row>
    <row r="5570" spans="1:4" x14ac:dyDescent="0.2">
      <c r="A5570">
        <v>5566</v>
      </c>
      <c r="B5570" s="14">
        <f>'EstRev 5-10'!F158</f>
        <v>0</v>
      </c>
      <c r="C5570" s="5">
        <f t="shared" si="85"/>
        <v>5566</v>
      </c>
      <c r="D5570" s="6"/>
    </row>
    <row r="5571" spans="1:4" x14ac:dyDescent="0.2">
      <c r="A5571" s="3">
        <v>5567</v>
      </c>
      <c r="C5571" s="5">
        <f t="shared" si="85"/>
        <v>5567</v>
      </c>
      <c r="D5571" s="7"/>
    </row>
    <row r="5572" spans="1:4" x14ac:dyDescent="0.2">
      <c r="A5572" s="3">
        <v>5568</v>
      </c>
      <c r="C5572" s="5">
        <f t="shared" si="85"/>
        <v>5568</v>
      </c>
      <c r="D5572" s="7"/>
    </row>
    <row r="5573" spans="1:4" x14ac:dyDescent="0.2">
      <c r="A5573" s="3">
        <v>5569</v>
      </c>
      <c r="C5573" s="5">
        <f t="shared" si="85"/>
        <v>5569</v>
      </c>
      <c r="D5573" s="6" t="s">
        <v>752</v>
      </c>
    </row>
    <row r="5574" spans="1:4" x14ac:dyDescent="0.2">
      <c r="A5574" s="3">
        <v>5570</v>
      </c>
      <c r="C5574" s="5">
        <f t="shared" si="85"/>
        <v>5570</v>
      </c>
      <c r="D5574" s="6" t="s">
        <v>752</v>
      </c>
    </row>
    <row r="5575" spans="1:4" x14ac:dyDescent="0.2">
      <c r="A5575" s="3">
        <v>5571</v>
      </c>
      <c r="C5575" s="5">
        <f t="shared" ref="C5575:C5638" si="86">A5575-B5575</f>
        <v>5571</v>
      </c>
      <c r="D5575" s="7"/>
    </row>
    <row r="5576" spans="1:4" x14ac:dyDescent="0.2">
      <c r="A5576" s="3">
        <v>5572</v>
      </c>
      <c r="C5576" s="5">
        <f t="shared" si="86"/>
        <v>5572</v>
      </c>
      <c r="D5576" s="7"/>
    </row>
    <row r="5577" spans="1:4" x14ac:dyDescent="0.2">
      <c r="A5577" s="3">
        <v>5573</v>
      </c>
      <c r="C5577" s="5">
        <f t="shared" si="86"/>
        <v>5573</v>
      </c>
      <c r="D5577" s="7"/>
    </row>
    <row r="5578" spans="1:4" x14ac:dyDescent="0.2">
      <c r="A5578" s="3">
        <v>5574</v>
      </c>
      <c r="C5578" s="5">
        <f t="shared" si="86"/>
        <v>5574</v>
      </c>
      <c r="D5578" s="7"/>
    </row>
    <row r="5579" spans="1:4" x14ac:dyDescent="0.2">
      <c r="A5579" s="3">
        <v>5575</v>
      </c>
      <c r="C5579" s="5">
        <f t="shared" si="86"/>
        <v>5575</v>
      </c>
      <c r="D5579" s="7"/>
    </row>
    <row r="5580" spans="1:4" x14ac:dyDescent="0.2">
      <c r="A5580" s="3">
        <v>5576</v>
      </c>
      <c r="C5580" s="5">
        <f t="shared" si="86"/>
        <v>5576</v>
      </c>
      <c r="D5580" s="6" t="s">
        <v>346</v>
      </c>
    </row>
    <row r="5581" spans="1:4" x14ac:dyDescent="0.2">
      <c r="A5581" s="3">
        <v>5577</v>
      </c>
      <c r="C5581" s="5">
        <f t="shared" si="86"/>
        <v>5577</v>
      </c>
      <c r="D5581" s="7"/>
    </row>
    <row r="5582" spans="1:4" x14ac:dyDescent="0.2">
      <c r="A5582" s="3">
        <v>5578</v>
      </c>
      <c r="C5582" s="5">
        <f t="shared" si="86"/>
        <v>5578</v>
      </c>
      <c r="D5582" s="7"/>
    </row>
    <row r="5583" spans="1:4" x14ac:dyDescent="0.2">
      <c r="A5583" s="3">
        <v>5579</v>
      </c>
      <c r="C5583" s="5">
        <f t="shared" si="86"/>
        <v>5579</v>
      </c>
      <c r="D5583" s="6" t="s">
        <v>346</v>
      </c>
    </row>
    <row r="5584" spans="1:4" x14ac:dyDescent="0.2">
      <c r="A5584" s="3">
        <v>5580</v>
      </c>
      <c r="C5584" s="5">
        <f t="shared" si="86"/>
        <v>5580</v>
      </c>
      <c r="D5584" s="6" t="s">
        <v>346</v>
      </c>
    </row>
    <row r="5585" spans="1:4" x14ac:dyDescent="0.2">
      <c r="A5585" s="3">
        <v>5581</v>
      </c>
      <c r="C5585" s="5">
        <f t="shared" si="86"/>
        <v>5581</v>
      </c>
      <c r="D5585" s="6" t="s">
        <v>346</v>
      </c>
    </row>
    <row r="5586" spans="1:4" x14ac:dyDescent="0.2">
      <c r="A5586" s="3">
        <v>5582</v>
      </c>
      <c r="C5586" s="5">
        <f t="shared" si="86"/>
        <v>5582</v>
      </c>
      <c r="D5586" s="6" t="s">
        <v>346</v>
      </c>
    </row>
    <row r="5587" spans="1:4" x14ac:dyDescent="0.2">
      <c r="A5587" s="4">
        <v>5583</v>
      </c>
      <c r="B5587" s="14">
        <f>'EstRev 5-10'!F168</f>
        <v>150000</v>
      </c>
      <c r="C5587" s="5">
        <f t="shared" si="86"/>
        <v>-144417</v>
      </c>
      <c r="D5587" s="6"/>
    </row>
    <row r="5588" spans="1:4" x14ac:dyDescent="0.2">
      <c r="A5588" s="3">
        <v>5584</v>
      </c>
      <c r="C5588" s="5">
        <f t="shared" si="86"/>
        <v>5584</v>
      </c>
      <c r="D5588" s="7"/>
    </row>
    <row r="5589" spans="1:4" x14ac:dyDescent="0.2">
      <c r="A5589" s="3">
        <v>5585</v>
      </c>
      <c r="C5589" s="5">
        <f t="shared" si="86"/>
        <v>5585</v>
      </c>
      <c r="D5589" s="7"/>
    </row>
    <row r="5590" spans="1:4" x14ac:dyDescent="0.2">
      <c r="A5590" s="3">
        <v>5586</v>
      </c>
      <c r="C5590" s="5">
        <f t="shared" si="86"/>
        <v>5586</v>
      </c>
      <c r="D5590" s="7"/>
    </row>
    <row r="5591" spans="1:4" x14ac:dyDescent="0.2">
      <c r="A5591" s="3">
        <v>5587</v>
      </c>
      <c r="C5591" s="5">
        <f t="shared" si="86"/>
        <v>5587</v>
      </c>
      <c r="D5591" s="7"/>
    </row>
    <row r="5592" spans="1:4" x14ac:dyDescent="0.2">
      <c r="A5592" s="3">
        <v>5588</v>
      </c>
      <c r="C5592" s="5">
        <f t="shared" si="86"/>
        <v>5588</v>
      </c>
      <c r="D5592" s="7"/>
    </row>
    <row r="5593" spans="1:4" x14ac:dyDescent="0.2">
      <c r="A5593" s="3">
        <v>5589</v>
      </c>
      <c r="C5593" s="5">
        <f t="shared" si="86"/>
        <v>5589</v>
      </c>
      <c r="D5593" s="7"/>
    </row>
    <row r="5594" spans="1:4" x14ac:dyDescent="0.2">
      <c r="A5594" s="3">
        <v>5590</v>
      </c>
      <c r="C5594" s="5">
        <f t="shared" si="86"/>
        <v>5590</v>
      </c>
      <c r="D5594" s="7"/>
    </row>
    <row r="5595" spans="1:4" x14ac:dyDescent="0.2">
      <c r="A5595" s="3">
        <v>5591</v>
      </c>
      <c r="C5595" s="5">
        <f t="shared" si="86"/>
        <v>5591</v>
      </c>
      <c r="D5595" s="7"/>
    </row>
    <row r="5596" spans="1:4" x14ac:dyDescent="0.2">
      <c r="A5596">
        <v>5592</v>
      </c>
      <c r="B5596" s="14">
        <f>'EstRev 5-10'!F169</f>
        <v>150000</v>
      </c>
      <c r="C5596" s="5">
        <f t="shared" si="86"/>
        <v>-144408</v>
      </c>
      <c r="D5596" s="6"/>
    </row>
    <row r="5597" spans="1:4" x14ac:dyDescent="0.2">
      <c r="A5597">
        <v>5593</v>
      </c>
      <c r="B5597" s="14">
        <f>'EstRev 5-10'!F172</f>
        <v>0</v>
      </c>
      <c r="C5597" s="5">
        <f t="shared" si="86"/>
        <v>5593</v>
      </c>
      <c r="D5597" s="6"/>
    </row>
    <row r="5598" spans="1:4" x14ac:dyDescent="0.2">
      <c r="A5598">
        <v>5594</v>
      </c>
      <c r="B5598" s="14">
        <f>'EstRev 5-10'!F174</f>
        <v>0</v>
      </c>
      <c r="C5598" s="5">
        <f t="shared" si="86"/>
        <v>5594</v>
      </c>
      <c r="D5598" s="6"/>
    </row>
    <row r="5599" spans="1:4" x14ac:dyDescent="0.2">
      <c r="A5599" s="3">
        <v>5595</v>
      </c>
      <c r="C5599" s="5">
        <f t="shared" si="86"/>
        <v>5595</v>
      </c>
      <c r="D5599" s="6" t="s">
        <v>346</v>
      </c>
    </row>
    <row r="5600" spans="1:4" x14ac:dyDescent="0.2">
      <c r="A5600" s="3">
        <v>5596</v>
      </c>
      <c r="C5600" s="5">
        <f t="shared" si="86"/>
        <v>5596</v>
      </c>
      <c r="D5600" s="6" t="s">
        <v>346</v>
      </c>
    </row>
    <row r="5601" spans="1:4" x14ac:dyDescent="0.2">
      <c r="A5601">
        <v>5597</v>
      </c>
      <c r="B5601" s="14">
        <f>'EstRev 5-10'!F180</f>
        <v>0</v>
      </c>
      <c r="C5601" s="5">
        <f t="shared" si="86"/>
        <v>5597</v>
      </c>
      <c r="D5601" s="6"/>
    </row>
    <row r="5602" spans="1:4" x14ac:dyDescent="0.2">
      <c r="A5602">
        <v>5598</v>
      </c>
      <c r="B5602" s="14">
        <f>'EstRev 5-10'!F183</f>
        <v>0</v>
      </c>
      <c r="C5602" s="5">
        <f t="shared" si="86"/>
        <v>5598</v>
      </c>
      <c r="D5602" s="6"/>
    </row>
    <row r="5603" spans="1:4" x14ac:dyDescent="0.2">
      <c r="A5603" s="3">
        <v>5599</v>
      </c>
      <c r="C5603" s="5">
        <f t="shared" si="86"/>
        <v>5599</v>
      </c>
      <c r="D5603" s="7"/>
    </row>
    <row r="5604" spans="1:4" x14ac:dyDescent="0.2">
      <c r="A5604" s="3">
        <v>5600</v>
      </c>
      <c r="C5604" s="5">
        <f t="shared" si="86"/>
        <v>5600</v>
      </c>
      <c r="D5604" s="7"/>
    </row>
    <row r="5605" spans="1:4" x14ac:dyDescent="0.2">
      <c r="A5605" s="3">
        <v>5601</v>
      </c>
      <c r="C5605" s="5">
        <f t="shared" si="86"/>
        <v>5601</v>
      </c>
      <c r="D5605" s="7"/>
    </row>
    <row r="5606" spans="1:4" x14ac:dyDescent="0.2">
      <c r="A5606" s="3">
        <v>5602</v>
      </c>
      <c r="C5606" s="5">
        <f t="shared" si="86"/>
        <v>5602</v>
      </c>
      <c r="D5606" s="7"/>
    </row>
    <row r="5607" spans="1:4" x14ac:dyDescent="0.2">
      <c r="A5607">
        <v>5603</v>
      </c>
      <c r="B5607" s="14">
        <f>'EstRev 5-10'!F199</f>
        <v>0</v>
      </c>
      <c r="C5607" s="5">
        <f t="shared" si="86"/>
        <v>5603</v>
      </c>
      <c r="D5607" s="6"/>
    </row>
    <row r="5608" spans="1:4" x14ac:dyDescent="0.2">
      <c r="A5608">
        <v>5604</v>
      </c>
      <c r="B5608" s="14">
        <f>'EstRev 5-10'!F200</f>
        <v>0</v>
      </c>
      <c r="C5608" s="5">
        <f t="shared" si="86"/>
        <v>5604</v>
      </c>
      <c r="D5608" s="6"/>
    </row>
    <row r="5609" spans="1:4" x14ac:dyDescent="0.2">
      <c r="A5609" s="3">
        <v>5605</v>
      </c>
      <c r="C5609" s="5">
        <f t="shared" si="86"/>
        <v>5605</v>
      </c>
      <c r="D5609" s="7"/>
    </row>
    <row r="5610" spans="1:4" x14ac:dyDescent="0.2">
      <c r="A5610" s="3">
        <v>5606</v>
      </c>
      <c r="C5610" s="5">
        <f t="shared" si="86"/>
        <v>5606</v>
      </c>
      <c r="D5610" s="7"/>
    </row>
    <row r="5611" spans="1:4" x14ac:dyDescent="0.2">
      <c r="A5611" s="3">
        <v>5607</v>
      </c>
      <c r="C5611" s="5">
        <f t="shared" si="86"/>
        <v>5607</v>
      </c>
      <c r="D5611" s="7"/>
    </row>
    <row r="5612" spans="1:4" x14ac:dyDescent="0.2">
      <c r="A5612" s="3">
        <v>5608</v>
      </c>
      <c r="C5612" s="5">
        <f t="shared" si="86"/>
        <v>5608</v>
      </c>
      <c r="D5612" s="6" t="s">
        <v>346</v>
      </c>
    </row>
    <row r="5613" spans="1:4" x14ac:dyDescent="0.2">
      <c r="A5613" s="3">
        <v>5609</v>
      </c>
      <c r="C5613" s="5">
        <f t="shared" si="86"/>
        <v>5609</v>
      </c>
      <c r="D5613" s="6" t="s">
        <v>346</v>
      </c>
    </row>
    <row r="5614" spans="1:4" x14ac:dyDescent="0.2">
      <c r="A5614" s="3">
        <v>5610</v>
      </c>
      <c r="C5614" s="5">
        <f t="shared" si="86"/>
        <v>5610</v>
      </c>
      <c r="D5614" s="6" t="s">
        <v>752</v>
      </c>
    </row>
    <row r="5615" spans="1:4" x14ac:dyDescent="0.2">
      <c r="A5615">
        <v>5611</v>
      </c>
      <c r="B5615" s="14">
        <f>'EstRev 5-10'!F201</f>
        <v>0</v>
      </c>
      <c r="C5615" s="5">
        <f t="shared" si="86"/>
        <v>5611</v>
      </c>
      <c r="D5615" s="6"/>
    </row>
    <row r="5616" spans="1:4" x14ac:dyDescent="0.2">
      <c r="A5616">
        <v>5612</v>
      </c>
      <c r="B5616" s="14">
        <f>'EstRev 5-10'!F205</f>
        <v>0</v>
      </c>
      <c r="C5616" s="5">
        <f t="shared" si="86"/>
        <v>5612</v>
      </c>
      <c r="D5616" s="6"/>
    </row>
    <row r="5617" spans="1:4" x14ac:dyDescent="0.2">
      <c r="A5617" s="3">
        <v>5613</v>
      </c>
      <c r="C5617" s="5">
        <f t="shared" si="86"/>
        <v>5613</v>
      </c>
      <c r="D5617" s="6" t="s">
        <v>346</v>
      </c>
    </row>
    <row r="5618" spans="1:4" x14ac:dyDescent="0.2">
      <c r="A5618" s="3">
        <v>5614</v>
      </c>
      <c r="C5618" s="5">
        <f t="shared" si="86"/>
        <v>5614</v>
      </c>
      <c r="D5618" s="7"/>
    </row>
    <row r="5619" spans="1:4" x14ac:dyDescent="0.2">
      <c r="A5619" s="3">
        <v>5615</v>
      </c>
      <c r="C5619" s="5">
        <f t="shared" si="86"/>
        <v>5615</v>
      </c>
      <c r="D5619" s="7"/>
    </row>
    <row r="5620" spans="1:4" x14ac:dyDescent="0.2">
      <c r="A5620">
        <v>5616</v>
      </c>
      <c r="B5620" s="14">
        <f>'EstRev 5-10'!F203</f>
        <v>0</v>
      </c>
      <c r="C5620" s="5">
        <f t="shared" si="86"/>
        <v>5616</v>
      </c>
      <c r="D5620" s="6"/>
    </row>
    <row r="5621" spans="1:4" x14ac:dyDescent="0.2">
      <c r="A5621" s="3">
        <v>5617</v>
      </c>
      <c r="C5621" s="5">
        <f t="shared" si="86"/>
        <v>5617</v>
      </c>
      <c r="D5621" s="7"/>
    </row>
    <row r="5622" spans="1:4" x14ac:dyDescent="0.2">
      <c r="A5622" s="3">
        <v>5618</v>
      </c>
      <c r="C5622" s="5">
        <f t="shared" si="86"/>
        <v>5618</v>
      </c>
      <c r="D5622" s="7"/>
    </row>
    <row r="5623" spans="1:4" x14ac:dyDescent="0.2">
      <c r="A5623" s="3">
        <v>5619</v>
      </c>
      <c r="C5623" s="5">
        <f t="shared" si="86"/>
        <v>5619</v>
      </c>
      <c r="D5623" s="7"/>
    </row>
    <row r="5624" spans="1:4" x14ac:dyDescent="0.2">
      <c r="A5624" s="3">
        <v>5620</v>
      </c>
      <c r="C5624" s="5">
        <f t="shared" si="86"/>
        <v>5620</v>
      </c>
      <c r="D5624" s="7"/>
    </row>
    <row r="5625" spans="1:4" x14ac:dyDescent="0.2">
      <c r="A5625" s="3">
        <v>5621</v>
      </c>
      <c r="C5625" s="5">
        <f t="shared" si="86"/>
        <v>5621</v>
      </c>
      <c r="D5625" s="7"/>
    </row>
    <row r="5626" spans="1:4" x14ac:dyDescent="0.2">
      <c r="A5626" s="3">
        <v>5622</v>
      </c>
      <c r="C5626" s="5">
        <f t="shared" si="86"/>
        <v>5622</v>
      </c>
      <c r="D5626" s="7"/>
    </row>
    <row r="5627" spans="1:4" x14ac:dyDescent="0.2">
      <c r="A5627" s="3">
        <v>5623</v>
      </c>
      <c r="C5627" s="5">
        <f t="shared" si="86"/>
        <v>5623</v>
      </c>
      <c r="D5627" s="7"/>
    </row>
    <row r="5628" spans="1:4" x14ac:dyDescent="0.2">
      <c r="A5628" s="3">
        <v>5624</v>
      </c>
      <c r="C5628" s="5">
        <f t="shared" si="86"/>
        <v>5624</v>
      </c>
      <c r="D5628" s="7"/>
    </row>
    <row r="5629" spans="1:4" x14ac:dyDescent="0.2">
      <c r="A5629" s="3">
        <v>5625</v>
      </c>
      <c r="C5629" s="5">
        <f t="shared" si="86"/>
        <v>5625</v>
      </c>
      <c r="D5629" s="7"/>
    </row>
    <row r="5630" spans="1:4" x14ac:dyDescent="0.2">
      <c r="A5630" s="3">
        <v>5626</v>
      </c>
      <c r="C5630" s="5">
        <f t="shared" si="86"/>
        <v>5626</v>
      </c>
      <c r="D5630" s="7"/>
    </row>
    <row r="5631" spans="1:4" x14ac:dyDescent="0.2">
      <c r="A5631" s="3">
        <v>5627</v>
      </c>
      <c r="C5631" s="5">
        <f t="shared" si="86"/>
        <v>5627</v>
      </c>
      <c r="D5631" s="7"/>
    </row>
    <row r="5632" spans="1:4" x14ac:dyDescent="0.2">
      <c r="A5632" s="3">
        <v>5628</v>
      </c>
      <c r="C5632" s="5">
        <f t="shared" si="86"/>
        <v>5628</v>
      </c>
      <c r="D5632" s="7"/>
    </row>
    <row r="5633" spans="1:4" x14ac:dyDescent="0.2">
      <c r="A5633" s="3">
        <v>5629</v>
      </c>
      <c r="C5633" s="5">
        <f t="shared" si="86"/>
        <v>5629</v>
      </c>
      <c r="D5633" s="7"/>
    </row>
    <row r="5634" spans="1:4" x14ac:dyDescent="0.2">
      <c r="A5634">
        <v>5630</v>
      </c>
      <c r="B5634" s="14">
        <f>'EstRev 5-10'!F210</f>
        <v>0</v>
      </c>
      <c r="C5634" s="5">
        <f t="shared" si="86"/>
        <v>5630</v>
      </c>
      <c r="D5634" s="6"/>
    </row>
    <row r="5635" spans="1:4" x14ac:dyDescent="0.2">
      <c r="A5635">
        <v>5631</v>
      </c>
      <c r="B5635" s="14">
        <f>'EstRev 5-10'!F211</f>
        <v>0</v>
      </c>
      <c r="C5635" s="5">
        <f t="shared" si="86"/>
        <v>5631</v>
      </c>
      <c r="D5635" s="6"/>
    </row>
    <row r="5636" spans="1:4" x14ac:dyDescent="0.2">
      <c r="A5636" s="3">
        <v>5632</v>
      </c>
      <c r="C5636" s="5">
        <f t="shared" si="86"/>
        <v>5632</v>
      </c>
      <c r="D5636" s="7"/>
    </row>
    <row r="5637" spans="1:4" x14ac:dyDescent="0.2">
      <c r="A5637" s="3">
        <v>5633</v>
      </c>
      <c r="C5637" s="5">
        <f t="shared" si="86"/>
        <v>5633</v>
      </c>
      <c r="D5637" s="7"/>
    </row>
    <row r="5638" spans="1:4" x14ac:dyDescent="0.2">
      <c r="A5638">
        <v>5634</v>
      </c>
      <c r="B5638" s="14">
        <f>'EstRev 5-10'!F212</f>
        <v>0</v>
      </c>
      <c r="C5638" s="5">
        <f t="shared" si="86"/>
        <v>5634</v>
      </c>
      <c r="D5638" s="6"/>
    </row>
    <row r="5639" spans="1:4" x14ac:dyDescent="0.2">
      <c r="A5639">
        <v>5635</v>
      </c>
      <c r="B5639" s="14">
        <f>'EstRev 5-10'!F213</f>
        <v>0</v>
      </c>
      <c r="C5639" s="5">
        <f t="shared" ref="C5639:C5702" si="87">A5639-B5639</f>
        <v>5635</v>
      </c>
      <c r="D5639" s="6"/>
    </row>
    <row r="5640" spans="1:4" x14ac:dyDescent="0.2">
      <c r="A5640">
        <v>5636</v>
      </c>
      <c r="B5640" s="14">
        <f>'EstRev 5-10'!F214</f>
        <v>0</v>
      </c>
      <c r="C5640" s="5">
        <f t="shared" si="87"/>
        <v>5636</v>
      </c>
      <c r="D5640" s="6"/>
    </row>
    <row r="5641" spans="1:4" x14ac:dyDescent="0.2">
      <c r="A5641" s="3">
        <v>5637</v>
      </c>
      <c r="C5641" s="5">
        <f t="shared" si="87"/>
        <v>5637</v>
      </c>
      <c r="D5641" s="7"/>
    </row>
    <row r="5642" spans="1:4" x14ac:dyDescent="0.2">
      <c r="A5642" s="3">
        <v>5638</v>
      </c>
      <c r="C5642" s="5">
        <f t="shared" si="87"/>
        <v>5638</v>
      </c>
      <c r="D5642" s="7"/>
    </row>
    <row r="5643" spans="1:4" x14ac:dyDescent="0.2">
      <c r="A5643" s="3">
        <v>5639</v>
      </c>
      <c r="C5643" s="5">
        <f t="shared" si="87"/>
        <v>5639</v>
      </c>
      <c r="D5643" s="7"/>
    </row>
    <row r="5644" spans="1:4" x14ac:dyDescent="0.2">
      <c r="A5644" s="3">
        <v>5640</v>
      </c>
      <c r="C5644" s="5">
        <f t="shared" si="87"/>
        <v>5640</v>
      </c>
      <c r="D5644" s="7"/>
    </row>
    <row r="5645" spans="1:4" x14ac:dyDescent="0.2">
      <c r="A5645" s="3">
        <v>5641</v>
      </c>
      <c r="C5645" s="5">
        <f t="shared" si="87"/>
        <v>5641</v>
      </c>
      <c r="D5645" s="7"/>
    </row>
    <row r="5646" spans="1:4" x14ac:dyDescent="0.2">
      <c r="A5646">
        <v>5642</v>
      </c>
      <c r="B5646" s="14">
        <f>'EstRev 5-10'!F216</f>
        <v>0</v>
      </c>
      <c r="C5646" s="5">
        <f t="shared" si="87"/>
        <v>5642</v>
      </c>
      <c r="D5646" s="6"/>
    </row>
    <row r="5647" spans="1:4" x14ac:dyDescent="0.2">
      <c r="A5647" s="3">
        <v>5643</v>
      </c>
      <c r="C5647" s="5">
        <f t="shared" si="87"/>
        <v>5643</v>
      </c>
      <c r="D5647" s="7"/>
    </row>
    <row r="5648" spans="1:4" x14ac:dyDescent="0.2">
      <c r="A5648">
        <v>5644</v>
      </c>
      <c r="B5648" s="14">
        <f>'EstRev 5-10'!F254</f>
        <v>0</v>
      </c>
      <c r="C5648" s="5">
        <f t="shared" si="87"/>
        <v>5644</v>
      </c>
      <c r="D5648" s="6"/>
    </row>
    <row r="5649" spans="1:4" x14ac:dyDescent="0.2">
      <c r="A5649" s="3">
        <v>5645</v>
      </c>
      <c r="C5649" s="5">
        <f t="shared" si="87"/>
        <v>5645</v>
      </c>
      <c r="D5649" s="6"/>
    </row>
    <row r="5650" spans="1:4" x14ac:dyDescent="0.2">
      <c r="A5650" s="3">
        <v>5646</v>
      </c>
      <c r="C5650" s="5">
        <f t="shared" si="87"/>
        <v>5646</v>
      </c>
      <c r="D5650" s="18" t="s">
        <v>752</v>
      </c>
    </row>
    <row r="5651" spans="1:4" x14ac:dyDescent="0.2">
      <c r="A5651">
        <v>5647</v>
      </c>
      <c r="B5651" s="14">
        <f>'EstRev 5-10'!F256</f>
        <v>0</v>
      </c>
      <c r="C5651" s="5">
        <f t="shared" si="87"/>
        <v>5647</v>
      </c>
      <c r="D5651" s="6"/>
    </row>
    <row r="5652" spans="1:4" x14ac:dyDescent="0.2">
      <c r="A5652" s="3">
        <v>5648</v>
      </c>
      <c r="C5652" s="5">
        <f t="shared" si="87"/>
        <v>5648</v>
      </c>
      <c r="D5652" s="7"/>
    </row>
    <row r="5653" spans="1:4" x14ac:dyDescent="0.2">
      <c r="A5653">
        <v>5649</v>
      </c>
      <c r="B5653" s="14">
        <f>'EstRev 5-10'!F257</f>
        <v>0</v>
      </c>
      <c r="C5653" s="5">
        <f t="shared" si="87"/>
        <v>5649</v>
      </c>
      <c r="D5653" s="6"/>
    </row>
    <row r="5654" spans="1:4" x14ac:dyDescent="0.2">
      <c r="A5654" s="3">
        <v>5650</v>
      </c>
      <c r="C5654" s="5">
        <f t="shared" si="87"/>
        <v>5650</v>
      </c>
      <c r="D5654" s="7"/>
    </row>
    <row r="5655" spans="1:4" x14ac:dyDescent="0.2">
      <c r="A5655" s="3">
        <v>5651</v>
      </c>
      <c r="C5655" s="5">
        <f t="shared" si="87"/>
        <v>5651</v>
      </c>
      <c r="D5655" s="6" t="s">
        <v>346</v>
      </c>
    </row>
    <row r="5656" spans="1:4" x14ac:dyDescent="0.2">
      <c r="A5656">
        <v>5652</v>
      </c>
      <c r="B5656" s="14">
        <f>'EstRev 5-10'!F265</f>
        <v>0</v>
      </c>
      <c r="C5656" s="5">
        <f t="shared" si="87"/>
        <v>5652</v>
      </c>
      <c r="D5656" s="6"/>
    </row>
    <row r="5657" spans="1:4" x14ac:dyDescent="0.2">
      <c r="A5657" s="3">
        <v>5653</v>
      </c>
      <c r="C5657" s="5">
        <f t="shared" si="87"/>
        <v>5653</v>
      </c>
      <c r="D5657" s="7"/>
    </row>
    <row r="5658" spans="1:4" x14ac:dyDescent="0.2">
      <c r="A5658" s="3">
        <v>5654</v>
      </c>
      <c r="C5658" s="5">
        <f t="shared" si="87"/>
        <v>5654</v>
      </c>
      <c r="D5658" s="7"/>
    </row>
    <row r="5659" spans="1:4" x14ac:dyDescent="0.2">
      <c r="A5659" s="3">
        <v>5655</v>
      </c>
      <c r="C5659" s="5">
        <f t="shared" si="87"/>
        <v>5655</v>
      </c>
      <c r="D5659" s="7"/>
    </row>
    <row r="5660" spans="1:4" x14ac:dyDescent="0.2">
      <c r="A5660" s="3">
        <v>5656</v>
      </c>
      <c r="C5660" s="5">
        <f t="shared" si="87"/>
        <v>5656</v>
      </c>
      <c r="D5660" s="7"/>
    </row>
    <row r="5661" spans="1:4" x14ac:dyDescent="0.2">
      <c r="A5661" s="3">
        <v>5657</v>
      </c>
      <c r="C5661" s="5">
        <f t="shared" si="87"/>
        <v>5657</v>
      </c>
      <c r="D5661" s="7"/>
    </row>
    <row r="5662" spans="1:4" x14ac:dyDescent="0.2">
      <c r="A5662">
        <v>5658</v>
      </c>
      <c r="B5662" s="14">
        <f>'EstRev 5-10'!F266</f>
        <v>0</v>
      </c>
      <c r="C5662" s="5">
        <f t="shared" si="87"/>
        <v>5658</v>
      </c>
      <c r="D5662" s="6"/>
    </row>
    <row r="5663" spans="1:4" x14ac:dyDescent="0.2">
      <c r="A5663">
        <v>5659</v>
      </c>
      <c r="B5663" s="14">
        <f>'EstRev 5-10'!F267</f>
        <v>830000</v>
      </c>
      <c r="C5663" s="5">
        <f t="shared" si="87"/>
        <v>-824341</v>
      </c>
      <c r="D5663" s="6"/>
    </row>
    <row r="5664" spans="1:4" x14ac:dyDescent="0.2">
      <c r="A5664">
        <v>5660</v>
      </c>
      <c r="B5664" s="14">
        <f>'EstRev 5-10'!G5</f>
        <v>175662</v>
      </c>
      <c r="C5664" s="5">
        <f t="shared" si="87"/>
        <v>-170002</v>
      </c>
      <c r="D5664" s="6"/>
    </row>
    <row r="5665" spans="1:4" x14ac:dyDescent="0.2">
      <c r="A5665">
        <v>5661</v>
      </c>
      <c r="B5665" s="14">
        <f>'EstRev 5-10'!G7</f>
        <v>0</v>
      </c>
      <c r="C5665" s="5">
        <f t="shared" si="87"/>
        <v>5661</v>
      </c>
      <c r="D5665" s="6"/>
    </row>
    <row r="5666" spans="1:4" x14ac:dyDescent="0.2">
      <c r="A5666">
        <v>5662</v>
      </c>
      <c r="B5666" s="14">
        <f>'EstRev 5-10'!G8</f>
        <v>470208</v>
      </c>
      <c r="C5666" s="5">
        <f t="shared" si="87"/>
        <v>-464546</v>
      </c>
      <c r="D5666" s="6"/>
    </row>
    <row r="5667" spans="1:4" x14ac:dyDescent="0.2">
      <c r="A5667">
        <v>5663</v>
      </c>
      <c r="B5667" s="14">
        <f>'EstRev 5-10'!G11</f>
        <v>0</v>
      </c>
      <c r="C5667" s="5">
        <f t="shared" si="87"/>
        <v>5663</v>
      </c>
      <c r="D5667" s="6"/>
    </row>
    <row r="5668" spans="1:4" x14ac:dyDescent="0.2">
      <c r="A5668">
        <v>5664</v>
      </c>
      <c r="B5668" s="14">
        <f>'EstRev 5-10'!G12</f>
        <v>645870</v>
      </c>
      <c r="C5668" s="5">
        <f t="shared" si="87"/>
        <v>-640206</v>
      </c>
      <c r="D5668" s="6"/>
    </row>
    <row r="5669" spans="1:4" x14ac:dyDescent="0.2">
      <c r="A5669">
        <v>5665</v>
      </c>
      <c r="B5669" s="14">
        <f>'EstRev 5-10'!G14</f>
        <v>0</v>
      </c>
      <c r="C5669" s="5">
        <f t="shared" si="87"/>
        <v>5665</v>
      </c>
      <c r="D5669" s="6"/>
    </row>
    <row r="5670" spans="1:4" x14ac:dyDescent="0.2">
      <c r="A5670">
        <v>5666</v>
      </c>
      <c r="B5670" s="14">
        <f>'EstRev 5-10'!G15</f>
        <v>0</v>
      </c>
      <c r="C5670" s="5">
        <f t="shared" si="87"/>
        <v>5666</v>
      </c>
      <c r="D5670" s="6"/>
    </row>
    <row r="5671" spans="1:4" x14ac:dyDescent="0.2">
      <c r="A5671">
        <v>5667</v>
      </c>
      <c r="B5671" s="14">
        <f>'EstRev 5-10'!G16</f>
        <v>48000</v>
      </c>
      <c r="C5671" s="5">
        <f t="shared" si="87"/>
        <v>-42333</v>
      </c>
      <c r="D5671" s="6"/>
    </row>
    <row r="5672" spans="1:4" x14ac:dyDescent="0.2">
      <c r="A5672">
        <v>5668</v>
      </c>
      <c r="B5672" s="14">
        <f>'EstRev 5-10'!G17</f>
        <v>0</v>
      </c>
      <c r="C5672" s="5">
        <f t="shared" si="87"/>
        <v>5668</v>
      </c>
      <c r="D5672" s="6"/>
    </row>
    <row r="5673" spans="1:4" x14ac:dyDescent="0.2">
      <c r="A5673">
        <v>5669</v>
      </c>
      <c r="B5673" s="14">
        <f>'EstRev 5-10'!G18</f>
        <v>48000</v>
      </c>
      <c r="C5673" s="5">
        <f t="shared" si="87"/>
        <v>-42331</v>
      </c>
      <c r="D5673" s="6"/>
    </row>
    <row r="5674" spans="1:4" x14ac:dyDescent="0.2">
      <c r="A5674">
        <v>5670</v>
      </c>
      <c r="B5674" s="14">
        <f>'EstRev 5-10'!G65</f>
        <v>10000</v>
      </c>
      <c r="C5674" s="5">
        <f t="shared" si="87"/>
        <v>-4330</v>
      </c>
      <c r="D5674" s="6"/>
    </row>
    <row r="5675" spans="1:4" x14ac:dyDescent="0.2">
      <c r="A5675">
        <v>5671</v>
      </c>
      <c r="B5675" s="14">
        <f>'EstRev 5-10'!G66</f>
        <v>0</v>
      </c>
      <c r="C5675" s="5">
        <f t="shared" si="87"/>
        <v>5671</v>
      </c>
      <c r="D5675" s="6"/>
    </row>
    <row r="5676" spans="1:4" x14ac:dyDescent="0.2">
      <c r="A5676">
        <v>5672</v>
      </c>
      <c r="B5676" s="14">
        <f>'EstRev 5-10'!G67</f>
        <v>10000</v>
      </c>
      <c r="C5676" s="5">
        <f t="shared" si="87"/>
        <v>-4328</v>
      </c>
      <c r="D5676" s="6"/>
    </row>
    <row r="5677" spans="1:4" x14ac:dyDescent="0.2">
      <c r="A5677">
        <v>5673</v>
      </c>
      <c r="B5677" s="14">
        <f>'EstRev 5-10'!G96</f>
        <v>0</v>
      </c>
      <c r="C5677" s="5">
        <f t="shared" si="87"/>
        <v>5673</v>
      </c>
      <c r="D5677" s="6"/>
    </row>
    <row r="5678" spans="1:4" x14ac:dyDescent="0.2">
      <c r="A5678">
        <v>5674</v>
      </c>
      <c r="B5678" s="14">
        <f>'EstRev 5-10'!G99</f>
        <v>0</v>
      </c>
      <c r="C5678" s="5">
        <f t="shared" si="87"/>
        <v>5674</v>
      </c>
      <c r="D5678" s="6"/>
    </row>
    <row r="5679" spans="1:4" x14ac:dyDescent="0.2">
      <c r="A5679">
        <v>5675</v>
      </c>
      <c r="B5679" s="14">
        <f>'EstRev 5-10'!G107</f>
        <v>0</v>
      </c>
      <c r="C5679" s="5">
        <f t="shared" si="87"/>
        <v>5675</v>
      </c>
      <c r="D5679" s="6"/>
    </row>
    <row r="5680" spans="1:4" x14ac:dyDescent="0.2">
      <c r="A5680">
        <v>5676</v>
      </c>
      <c r="B5680" s="14">
        <f>'EstRev 5-10'!G108</f>
        <v>0</v>
      </c>
      <c r="C5680" s="5">
        <f t="shared" si="87"/>
        <v>5676</v>
      </c>
      <c r="D5680" s="6"/>
    </row>
    <row r="5681" spans="1:4" x14ac:dyDescent="0.2">
      <c r="A5681">
        <v>5677</v>
      </c>
      <c r="B5681" s="14">
        <f>'EstRev 5-10'!G111</f>
        <v>0</v>
      </c>
      <c r="C5681" s="5">
        <f t="shared" si="87"/>
        <v>5677</v>
      </c>
      <c r="D5681" s="6"/>
    </row>
    <row r="5682" spans="1:4" x14ac:dyDescent="0.2">
      <c r="A5682">
        <v>5678</v>
      </c>
      <c r="B5682" s="14">
        <f>'EstRev 5-10'!G112</f>
        <v>0</v>
      </c>
      <c r="C5682" s="5">
        <f t="shared" si="87"/>
        <v>5678</v>
      </c>
      <c r="D5682" s="6"/>
    </row>
    <row r="5683" spans="1:4" x14ac:dyDescent="0.2">
      <c r="A5683">
        <v>5679</v>
      </c>
      <c r="B5683" s="14">
        <f>'EstRev 5-10'!G113</f>
        <v>0</v>
      </c>
      <c r="C5683" s="5">
        <f t="shared" si="87"/>
        <v>5679</v>
      </c>
      <c r="D5683" s="6"/>
    </row>
    <row r="5684" spans="1:4" x14ac:dyDescent="0.2">
      <c r="A5684">
        <v>5680</v>
      </c>
      <c r="B5684" s="14">
        <f>'EstRev 5-10'!G114</f>
        <v>0</v>
      </c>
      <c r="C5684" s="5">
        <f t="shared" si="87"/>
        <v>5680</v>
      </c>
      <c r="D5684" s="6"/>
    </row>
    <row r="5685" spans="1:4" x14ac:dyDescent="0.2">
      <c r="A5685">
        <v>5681</v>
      </c>
      <c r="B5685" s="14">
        <f>'EstRev 5-10'!G117</f>
        <v>0</v>
      </c>
      <c r="C5685" s="5">
        <f t="shared" si="87"/>
        <v>5681</v>
      </c>
      <c r="D5685" s="6"/>
    </row>
    <row r="5686" spans="1:4" x14ac:dyDescent="0.2">
      <c r="A5686">
        <v>5682</v>
      </c>
      <c r="B5686" s="14">
        <f>'EstRev 5-10'!G118</f>
        <v>0</v>
      </c>
      <c r="C5686" s="5">
        <f t="shared" si="87"/>
        <v>5682</v>
      </c>
      <c r="D5686" s="6"/>
    </row>
    <row r="5687" spans="1:4" x14ac:dyDescent="0.2">
      <c r="A5687" s="3">
        <v>5683</v>
      </c>
      <c r="C5687" s="5">
        <f t="shared" si="87"/>
        <v>5683</v>
      </c>
      <c r="D5687" s="7"/>
    </row>
    <row r="5688" spans="1:4" x14ac:dyDescent="0.2">
      <c r="A5688" s="3">
        <v>5684</v>
      </c>
      <c r="C5688" s="5">
        <f t="shared" si="87"/>
        <v>5684</v>
      </c>
      <c r="D5688" s="7"/>
    </row>
    <row r="5689" spans="1:4" x14ac:dyDescent="0.2">
      <c r="A5689" s="3">
        <v>5685</v>
      </c>
      <c r="C5689" s="5">
        <f t="shared" si="87"/>
        <v>5685</v>
      </c>
      <c r="D5689" s="7"/>
    </row>
    <row r="5690" spans="1:4" x14ac:dyDescent="0.2">
      <c r="A5690" s="3">
        <v>5686</v>
      </c>
      <c r="C5690" s="5">
        <f t="shared" si="87"/>
        <v>5686</v>
      </c>
      <c r="D5690" s="7"/>
    </row>
    <row r="5691" spans="1:4" x14ac:dyDescent="0.2">
      <c r="A5691">
        <v>5687</v>
      </c>
      <c r="B5691" s="14">
        <f>'EstRev 5-10'!G121</f>
        <v>0</v>
      </c>
      <c r="C5691" s="5">
        <f t="shared" si="87"/>
        <v>5687</v>
      </c>
      <c r="D5691" s="6"/>
    </row>
    <row r="5692" spans="1:4" x14ac:dyDescent="0.2">
      <c r="A5692">
        <v>5688</v>
      </c>
      <c r="B5692" s="14">
        <f>'EstRev 5-10'!G133</f>
        <v>0</v>
      </c>
      <c r="C5692" s="5">
        <f t="shared" si="87"/>
        <v>5688</v>
      </c>
      <c r="D5692" s="6"/>
    </row>
    <row r="5693" spans="1:4" x14ac:dyDescent="0.2">
      <c r="A5693" s="3">
        <v>5689</v>
      </c>
      <c r="C5693" s="5">
        <f t="shared" si="87"/>
        <v>5689</v>
      </c>
      <c r="D5693" s="7"/>
    </row>
    <row r="5694" spans="1:4" x14ac:dyDescent="0.2">
      <c r="A5694" s="3">
        <v>5690</v>
      </c>
      <c r="C5694" s="5">
        <f t="shared" si="87"/>
        <v>5690</v>
      </c>
      <c r="D5694" s="6" t="s">
        <v>346</v>
      </c>
    </row>
    <row r="5695" spans="1:4" x14ac:dyDescent="0.2">
      <c r="A5695">
        <v>5691</v>
      </c>
      <c r="B5695" s="14">
        <f>'EstRev 5-10'!G140</f>
        <v>0</v>
      </c>
      <c r="C5695" s="5">
        <f t="shared" si="87"/>
        <v>5691</v>
      </c>
      <c r="D5695" s="6"/>
    </row>
    <row r="5696" spans="1:4" x14ac:dyDescent="0.2">
      <c r="A5696" s="3">
        <v>5692</v>
      </c>
      <c r="C5696" s="5">
        <f t="shared" si="87"/>
        <v>5692</v>
      </c>
      <c r="D5696" s="7"/>
    </row>
    <row r="5697" spans="1:4" x14ac:dyDescent="0.2">
      <c r="A5697">
        <v>5693</v>
      </c>
      <c r="B5697" s="14">
        <f>'EstRev 5-10'!G142</f>
        <v>0</v>
      </c>
      <c r="C5697" s="5">
        <f t="shared" si="87"/>
        <v>5693</v>
      </c>
      <c r="D5697" s="6"/>
    </row>
    <row r="5698" spans="1:4" x14ac:dyDescent="0.2">
      <c r="A5698">
        <v>5694</v>
      </c>
      <c r="B5698" s="14">
        <f>'EstRev 5-10'!G143</f>
        <v>0</v>
      </c>
      <c r="C5698" s="5">
        <f t="shared" si="87"/>
        <v>5694</v>
      </c>
      <c r="D5698" s="6"/>
    </row>
    <row r="5699" spans="1:4" x14ac:dyDescent="0.2">
      <c r="A5699">
        <v>5695</v>
      </c>
      <c r="B5699" s="14">
        <f>'EstRev 5-10'!G144</f>
        <v>0</v>
      </c>
      <c r="C5699" s="5">
        <f t="shared" si="87"/>
        <v>5695</v>
      </c>
      <c r="D5699" s="6"/>
    </row>
    <row r="5700" spans="1:4" x14ac:dyDescent="0.2">
      <c r="A5700">
        <v>5696</v>
      </c>
      <c r="B5700" s="14">
        <f>'EstRev 5-10'!G156</f>
        <v>0</v>
      </c>
      <c r="C5700" s="5">
        <f t="shared" si="87"/>
        <v>5696</v>
      </c>
      <c r="D5700" s="6"/>
    </row>
    <row r="5701" spans="1:4" x14ac:dyDescent="0.2">
      <c r="A5701" s="3">
        <v>5697</v>
      </c>
      <c r="C5701" s="5">
        <f t="shared" si="87"/>
        <v>5697</v>
      </c>
      <c r="D5701" s="7"/>
    </row>
    <row r="5702" spans="1:4" x14ac:dyDescent="0.2">
      <c r="A5702" s="3">
        <v>5698</v>
      </c>
      <c r="C5702" s="5">
        <f t="shared" si="87"/>
        <v>5698</v>
      </c>
      <c r="D5702" s="7"/>
    </row>
    <row r="5703" spans="1:4" x14ac:dyDescent="0.2">
      <c r="A5703" s="3">
        <v>5699</v>
      </c>
      <c r="C5703" s="5">
        <f t="shared" ref="C5703:C5766" si="88">A5703-B5703</f>
        <v>5699</v>
      </c>
      <c r="D5703" s="7"/>
    </row>
    <row r="5704" spans="1:4" x14ac:dyDescent="0.2">
      <c r="A5704" s="3">
        <v>5700</v>
      </c>
      <c r="C5704" s="5">
        <f t="shared" si="88"/>
        <v>5700</v>
      </c>
      <c r="D5704" s="7"/>
    </row>
    <row r="5705" spans="1:4" x14ac:dyDescent="0.2">
      <c r="A5705" s="3">
        <v>5701</v>
      </c>
      <c r="C5705" s="5">
        <f t="shared" si="88"/>
        <v>5701</v>
      </c>
      <c r="D5705" s="7"/>
    </row>
    <row r="5706" spans="1:4" x14ac:dyDescent="0.2">
      <c r="A5706">
        <v>5702</v>
      </c>
      <c r="B5706" s="14">
        <f>'EstRev 5-10'!G157</f>
        <v>0</v>
      </c>
      <c r="C5706" s="5">
        <f t="shared" si="88"/>
        <v>5702</v>
      </c>
      <c r="D5706" s="6"/>
    </row>
    <row r="5707" spans="1:4" x14ac:dyDescent="0.2">
      <c r="A5707" s="3">
        <v>5703</v>
      </c>
      <c r="C5707" s="5">
        <f t="shared" si="88"/>
        <v>5703</v>
      </c>
      <c r="D5707" s="7"/>
    </row>
    <row r="5708" spans="1:4" x14ac:dyDescent="0.2">
      <c r="A5708">
        <v>5704</v>
      </c>
      <c r="B5708" s="14">
        <f>'EstRev 5-10'!G158</f>
        <v>0</v>
      </c>
      <c r="C5708" s="5">
        <f t="shared" si="88"/>
        <v>5704</v>
      </c>
      <c r="D5708" s="6"/>
    </row>
    <row r="5709" spans="1:4" x14ac:dyDescent="0.2">
      <c r="A5709" s="3">
        <v>5705</v>
      </c>
      <c r="C5709" s="5">
        <f t="shared" si="88"/>
        <v>5705</v>
      </c>
      <c r="D5709" s="7"/>
    </row>
    <row r="5710" spans="1:4" x14ac:dyDescent="0.2">
      <c r="A5710" s="3">
        <v>5706</v>
      </c>
      <c r="C5710" s="5">
        <f t="shared" si="88"/>
        <v>5706</v>
      </c>
      <c r="D5710" s="6" t="s">
        <v>752</v>
      </c>
    </row>
    <row r="5711" spans="1:4" x14ac:dyDescent="0.2">
      <c r="A5711" s="3">
        <v>5707</v>
      </c>
      <c r="C5711" s="5">
        <f t="shared" si="88"/>
        <v>5707</v>
      </c>
      <c r="D5711" s="6" t="s">
        <v>752</v>
      </c>
    </row>
    <row r="5712" spans="1:4" x14ac:dyDescent="0.2">
      <c r="A5712" s="3">
        <v>5708</v>
      </c>
      <c r="C5712" s="5">
        <f t="shared" si="88"/>
        <v>5708</v>
      </c>
      <c r="D5712" s="7"/>
    </row>
    <row r="5713" spans="1:4" x14ac:dyDescent="0.2">
      <c r="A5713">
        <v>5709</v>
      </c>
      <c r="B5713" s="14">
        <f>'EstRev 5-10'!G168</f>
        <v>0</v>
      </c>
      <c r="C5713" s="5">
        <f t="shared" si="88"/>
        <v>5709</v>
      </c>
      <c r="D5713" s="6"/>
    </row>
    <row r="5714" spans="1:4" x14ac:dyDescent="0.2">
      <c r="A5714" s="3">
        <v>5710</v>
      </c>
      <c r="C5714" s="5">
        <f t="shared" si="88"/>
        <v>5710</v>
      </c>
      <c r="D5714" s="7"/>
    </row>
    <row r="5715" spans="1:4" x14ac:dyDescent="0.2">
      <c r="A5715" s="3">
        <v>5711</v>
      </c>
      <c r="C5715" s="5">
        <f t="shared" si="88"/>
        <v>5711</v>
      </c>
      <c r="D5715" s="7"/>
    </row>
    <row r="5716" spans="1:4" x14ac:dyDescent="0.2">
      <c r="A5716" s="3">
        <v>5712</v>
      </c>
      <c r="C5716" s="5">
        <f t="shared" si="88"/>
        <v>5712</v>
      </c>
      <c r="D5716" s="7"/>
    </row>
    <row r="5717" spans="1:4" x14ac:dyDescent="0.2">
      <c r="A5717" s="3">
        <v>5713</v>
      </c>
      <c r="C5717" s="5">
        <f t="shared" si="88"/>
        <v>5713</v>
      </c>
      <c r="D5717" s="7"/>
    </row>
    <row r="5718" spans="1:4" x14ac:dyDescent="0.2">
      <c r="A5718" s="3">
        <v>5714</v>
      </c>
      <c r="C5718" s="5">
        <f t="shared" si="88"/>
        <v>5714</v>
      </c>
      <c r="D5718" s="7"/>
    </row>
    <row r="5719" spans="1:4" x14ac:dyDescent="0.2">
      <c r="A5719" s="3">
        <v>5715</v>
      </c>
      <c r="C5719" s="5">
        <f t="shared" si="88"/>
        <v>5715</v>
      </c>
      <c r="D5719" s="7"/>
    </row>
    <row r="5720" spans="1:4" x14ac:dyDescent="0.2">
      <c r="A5720" s="3">
        <v>5716</v>
      </c>
      <c r="C5720" s="5">
        <f t="shared" si="88"/>
        <v>5716</v>
      </c>
      <c r="D5720" s="7"/>
    </row>
    <row r="5721" spans="1:4" x14ac:dyDescent="0.2">
      <c r="A5721">
        <v>5717</v>
      </c>
      <c r="B5721" s="14">
        <f>'EstRev 5-10'!G169</f>
        <v>0</v>
      </c>
      <c r="C5721" s="5">
        <f t="shared" si="88"/>
        <v>5717</v>
      </c>
      <c r="D5721" s="6"/>
    </row>
    <row r="5722" spans="1:4" x14ac:dyDescent="0.2">
      <c r="A5722">
        <v>5718</v>
      </c>
      <c r="B5722" s="14">
        <f>'EstRev 5-10'!G172</f>
        <v>0</v>
      </c>
      <c r="C5722" s="5">
        <f t="shared" si="88"/>
        <v>5718</v>
      </c>
      <c r="D5722" s="6"/>
    </row>
    <row r="5723" spans="1:4" x14ac:dyDescent="0.2">
      <c r="A5723">
        <v>5719</v>
      </c>
      <c r="B5723" s="14">
        <f>'EstRev 5-10'!G174</f>
        <v>0</v>
      </c>
      <c r="C5723" s="5">
        <f t="shared" si="88"/>
        <v>5719</v>
      </c>
      <c r="D5723" s="6"/>
    </row>
    <row r="5724" spans="1:4" x14ac:dyDescent="0.2">
      <c r="A5724" s="3">
        <v>5720</v>
      </c>
      <c r="C5724" s="5">
        <f t="shared" si="88"/>
        <v>5720</v>
      </c>
      <c r="D5724" s="6" t="s">
        <v>346</v>
      </c>
    </row>
    <row r="5725" spans="1:4" x14ac:dyDescent="0.2">
      <c r="A5725" s="3">
        <v>5721</v>
      </c>
      <c r="C5725" s="5">
        <f t="shared" si="88"/>
        <v>5721</v>
      </c>
      <c r="D5725" s="6" t="s">
        <v>346</v>
      </c>
    </row>
    <row r="5726" spans="1:4" x14ac:dyDescent="0.2">
      <c r="A5726" s="3">
        <v>5722</v>
      </c>
      <c r="C5726" s="5">
        <f t="shared" si="88"/>
        <v>5722</v>
      </c>
      <c r="D5726" s="6" t="s">
        <v>346</v>
      </c>
    </row>
    <row r="5727" spans="1:4" x14ac:dyDescent="0.2">
      <c r="A5727">
        <v>5723</v>
      </c>
      <c r="B5727" s="14">
        <f>'EstRev 5-10'!G180</f>
        <v>0</v>
      </c>
      <c r="C5727" s="5">
        <f t="shared" si="88"/>
        <v>5723</v>
      </c>
      <c r="D5727" s="6"/>
    </row>
    <row r="5728" spans="1:4" x14ac:dyDescent="0.2">
      <c r="A5728">
        <v>5724</v>
      </c>
      <c r="B5728" s="14">
        <f>'EstRev 5-10'!G183</f>
        <v>0</v>
      </c>
      <c r="C5728" s="5">
        <f t="shared" si="88"/>
        <v>5724</v>
      </c>
      <c r="D5728" s="6"/>
    </row>
    <row r="5729" spans="1:4" x14ac:dyDescent="0.2">
      <c r="A5729" s="3">
        <v>5725</v>
      </c>
      <c r="C5729" s="5">
        <f t="shared" si="88"/>
        <v>5725</v>
      </c>
      <c r="D5729" s="7"/>
    </row>
    <row r="5730" spans="1:4" x14ac:dyDescent="0.2">
      <c r="A5730" s="3">
        <v>5726</v>
      </c>
      <c r="C5730" s="5">
        <f t="shared" si="88"/>
        <v>5726</v>
      </c>
      <c r="D5730" s="7"/>
    </row>
    <row r="5731" spans="1:4" x14ac:dyDescent="0.2">
      <c r="A5731" s="3">
        <v>5727</v>
      </c>
      <c r="C5731" s="5">
        <f t="shared" si="88"/>
        <v>5727</v>
      </c>
      <c r="D5731" s="7"/>
    </row>
    <row r="5732" spans="1:4" x14ac:dyDescent="0.2">
      <c r="A5732" s="3">
        <v>5728</v>
      </c>
      <c r="C5732" s="5">
        <f t="shared" si="88"/>
        <v>5728</v>
      </c>
      <c r="D5732" s="7"/>
    </row>
    <row r="5733" spans="1:4" x14ac:dyDescent="0.2">
      <c r="A5733">
        <v>5729</v>
      </c>
      <c r="B5733" s="14">
        <f>'EstRev 5-10'!G199</f>
        <v>0</v>
      </c>
      <c r="C5733" s="5">
        <f t="shared" si="88"/>
        <v>5729</v>
      </c>
      <c r="D5733" s="6"/>
    </row>
    <row r="5734" spans="1:4" x14ac:dyDescent="0.2">
      <c r="A5734">
        <v>5730</v>
      </c>
      <c r="B5734" s="14">
        <f>'EstRev 5-10'!G200</f>
        <v>0</v>
      </c>
      <c r="C5734" s="5">
        <f t="shared" si="88"/>
        <v>5730</v>
      </c>
      <c r="D5734" s="6"/>
    </row>
    <row r="5735" spans="1:4" x14ac:dyDescent="0.2">
      <c r="A5735" s="3">
        <v>5731</v>
      </c>
      <c r="C5735" s="5">
        <f t="shared" si="88"/>
        <v>5731</v>
      </c>
      <c r="D5735" s="7"/>
    </row>
    <row r="5736" spans="1:4" x14ac:dyDescent="0.2">
      <c r="A5736" s="3">
        <v>5732</v>
      </c>
      <c r="C5736" s="5">
        <f t="shared" si="88"/>
        <v>5732</v>
      </c>
      <c r="D5736" s="7"/>
    </row>
    <row r="5737" spans="1:4" x14ac:dyDescent="0.2">
      <c r="A5737" s="3">
        <v>5733</v>
      </c>
      <c r="C5737" s="5">
        <f t="shared" si="88"/>
        <v>5733</v>
      </c>
      <c r="D5737" s="7"/>
    </row>
    <row r="5738" spans="1:4" x14ac:dyDescent="0.2">
      <c r="A5738" s="3">
        <v>5734</v>
      </c>
      <c r="C5738" s="5">
        <f t="shared" si="88"/>
        <v>5734</v>
      </c>
      <c r="D5738" s="6" t="s">
        <v>346</v>
      </c>
    </row>
    <row r="5739" spans="1:4" x14ac:dyDescent="0.2">
      <c r="A5739" s="3">
        <v>5735</v>
      </c>
      <c r="C5739" s="5">
        <f t="shared" si="88"/>
        <v>5735</v>
      </c>
      <c r="D5739" s="6" t="s">
        <v>346</v>
      </c>
    </row>
    <row r="5740" spans="1:4" x14ac:dyDescent="0.2">
      <c r="A5740" s="3">
        <v>5736</v>
      </c>
      <c r="C5740" s="5">
        <f t="shared" si="88"/>
        <v>5736</v>
      </c>
      <c r="D5740" s="6" t="s">
        <v>752</v>
      </c>
    </row>
    <row r="5741" spans="1:4" x14ac:dyDescent="0.2">
      <c r="A5741">
        <v>5737</v>
      </c>
      <c r="B5741" s="14">
        <f>'EstRev 5-10'!G201</f>
        <v>0</v>
      </c>
      <c r="C5741" s="5">
        <f t="shared" si="88"/>
        <v>5737</v>
      </c>
      <c r="D5741" s="6"/>
    </row>
    <row r="5742" spans="1:4" x14ac:dyDescent="0.2">
      <c r="A5742">
        <v>5738</v>
      </c>
      <c r="B5742" s="14">
        <f>'EstRev 5-10'!G205</f>
        <v>0</v>
      </c>
      <c r="C5742" s="5">
        <f t="shared" si="88"/>
        <v>5738</v>
      </c>
      <c r="D5742" s="6"/>
    </row>
    <row r="5743" spans="1:4" x14ac:dyDescent="0.2">
      <c r="A5743" s="3">
        <v>5739</v>
      </c>
      <c r="C5743" s="5">
        <f t="shared" si="88"/>
        <v>5739</v>
      </c>
      <c r="D5743" s="6" t="s">
        <v>346</v>
      </c>
    </row>
    <row r="5744" spans="1:4" x14ac:dyDescent="0.2">
      <c r="A5744" s="3">
        <v>5740</v>
      </c>
      <c r="C5744" s="5">
        <f t="shared" si="88"/>
        <v>5740</v>
      </c>
      <c r="D5744" s="7"/>
    </row>
    <row r="5745" spans="1:4" x14ac:dyDescent="0.2">
      <c r="A5745" s="3">
        <v>5741</v>
      </c>
      <c r="C5745" s="5">
        <f t="shared" si="88"/>
        <v>5741</v>
      </c>
      <c r="D5745" s="7"/>
    </row>
    <row r="5746" spans="1:4" x14ac:dyDescent="0.2">
      <c r="A5746">
        <v>5742</v>
      </c>
      <c r="B5746" s="14">
        <f>'EstRev 5-10'!G203</f>
        <v>0</v>
      </c>
      <c r="C5746" s="5">
        <f t="shared" si="88"/>
        <v>5742</v>
      </c>
      <c r="D5746" s="6"/>
    </row>
    <row r="5747" spans="1:4" x14ac:dyDescent="0.2">
      <c r="A5747" s="3">
        <v>5743</v>
      </c>
      <c r="C5747" s="5">
        <f t="shared" si="88"/>
        <v>5743</v>
      </c>
      <c r="D5747" s="7"/>
    </row>
    <row r="5748" spans="1:4" x14ac:dyDescent="0.2">
      <c r="A5748" s="3">
        <v>5744</v>
      </c>
      <c r="C5748" s="5">
        <f t="shared" si="88"/>
        <v>5744</v>
      </c>
      <c r="D5748" s="7"/>
    </row>
    <row r="5749" spans="1:4" x14ac:dyDescent="0.2">
      <c r="A5749" s="3">
        <v>5745</v>
      </c>
      <c r="C5749" s="5">
        <f t="shared" si="88"/>
        <v>5745</v>
      </c>
      <c r="D5749" s="7"/>
    </row>
    <row r="5750" spans="1:4" x14ac:dyDescent="0.2">
      <c r="A5750" s="3">
        <v>5746</v>
      </c>
      <c r="C5750" s="5">
        <f t="shared" si="88"/>
        <v>5746</v>
      </c>
      <c r="D5750" s="7"/>
    </row>
    <row r="5751" spans="1:4" x14ac:dyDescent="0.2">
      <c r="A5751" s="3">
        <v>5747</v>
      </c>
      <c r="C5751" s="5">
        <f t="shared" si="88"/>
        <v>5747</v>
      </c>
      <c r="D5751" s="7"/>
    </row>
    <row r="5752" spans="1:4" x14ac:dyDescent="0.2">
      <c r="A5752" s="3">
        <v>5748</v>
      </c>
      <c r="C5752" s="5">
        <f t="shared" si="88"/>
        <v>5748</v>
      </c>
      <c r="D5752" s="7"/>
    </row>
    <row r="5753" spans="1:4" x14ac:dyDescent="0.2">
      <c r="A5753" s="3">
        <v>5749</v>
      </c>
      <c r="C5753" s="5">
        <f t="shared" si="88"/>
        <v>5749</v>
      </c>
      <c r="D5753" s="7"/>
    </row>
    <row r="5754" spans="1:4" x14ac:dyDescent="0.2">
      <c r="A5754" s="3">
        <v>5750</v>
      </c>
      <c r="C5754" s="5">
        <f t="shared" si="88"/>
        <v>5750</v>
      </c>
      <c r="D5754" s="7"/>
    </row>
    <row r="5755" spans="1:4" x14ac:dyDescent="0.2">
      <c r="A5755" s="3">
        <v>5751</v>
      </c>
      <c r="C5755" s="5">
        <f t="shared" si="88"/>
        <v>5751</v>
      </c>
      <c r="D5755" s="7"/>
    </row>
    <row r="5756" spans="1:4" x14ac:dyDescent="0.2">
      <c r="A5756" s="3">
        <v>5752</v>
      </c>
      <c r="C5756" s="5">
        <f t="shared" si="88"/>
        <v>5752</v>
      </c>
      <c r="D5756" s="7"/>
    </row>
    <row r="5757" spans="1:4" x14ac:dyDescent="0.2">
      <c r="A5757" s="3">
        <v>5753</v>
      </c>
      <c r="C5757" s="5">
        <f t="shared" si="88"/>
        <v>5753</v>
      </c>
      <c r="D5757" s="7"/>
    </row>
    <row r="5758" spans="1:4" x14ac:dyDescent="0.2">
      <c r="A5758" s="3">
        <v>5754</v>
      </c>
      <c r="C5758" s="5">
        <f t="shared" si="88"/>
        <v>5754</v>
      </c>
      <c r="D5758" s="7"/>
    </row>
    <row r="5759" spans="1:4" x14ac:dyDescent="0.2">
      <c r="A5759" s="3">
        <v>5755</v>
      </c>
      <c r="C5759" s="5">
        <f t="shared" si="88"/>
        <v>5755</v>
      </c>
      <c r="D5759" s="7"/>
    </row>
    <row r="5760" spans="1:4" x14ac:dyDescent="0.2">
      <c r="A5760">
        <v>5756</v>
      </c>
      <c r="B5760" s="14">
        <f>'EstRev 5-10'!G210</f>
        <v>0</v>
      </c>
      <c r="C5760" s="5">
        <f t="shared" si="88"/>
        <v>5756</v>
      </c>
      <c r="D5760" s="6"/>
    </row>
    <row r="5761" spans="1:4" x14ac:dyDescent="0.2">
      <c r="A5761">
        <v>5757</v>
      </c>
      <c r="B5761" s="14">
        <f>'EstRev 5-10'!G211</f>
        <v>0</v>
      </c>
      <c r="C5761" s="5">
        <f t="shared" si="88"/>
        <v>5757</v>
      </c>
      <c r="D5761" s="6"/>
    </row>
    <row r="5762" spans="1:4" x14ac:dyDescent="0.2">
      <c r="A5762" s="3">
        <v>5758</v>
      </c>
      <c r="C5762" s="5">
        <f t="shared" si="88"/>
        <v>5758</v>
      </c>
      <c r="D5762" s="7"/>
    </row>
    <row r="5763" spans="1:4" x14ac:dyDescent="0.2">
      <c r="A5763" s="3">
        <v>5759</v>
      </c>
      <c r="C5763" s="5">
        <f t="shared" si="88"/>
        <v>5759</v>
      </c>
      <c r="D5763" s="7"/>
    </row>
    <row r="5764" spans="1:4" x14ac:dyDescent="0.2">
      <c r="A5764">
        <v>5760</v>
      </c>
      <c r="B5764" s="14">
        <f>'EstRev 5-10'!G212</f>
        <v>0</v>
      </c>
      <c r="C5764" s="5">
        <f t="shared" si="88"/>
        <v>5760</v>
      </c>
      <c r="D5764" s="6"/>
    </row>
    <row r="5765" spans="1:4" x14ac:dyDescent="0.2">
      <c r="A5765">
        <v>5761</v>
      </c>
      <c r="B5765" s="14">
        <f>'EstRev 5-10'!G213</f>
        <v>0</v>
      </c>
      <c r="C5765" s="5">
        <f t="shared" si="88"/>
        <v>5761</v>
      </c>
      <c r="D5765" s="6"/>
    </row>
    <row r="5766" spans="1:4" x14ac:dyDescent="0.2">
      <c r="A5766">
        <v>5762</v>
      </c>
      <c r="B5766" s="14">
        <f>'EstRev 5-10'!G214</f>
        <v>0</v>
      </c>
      <c r="C5766" s="5">
        <f t="shared" si="88"/>
        <v>5762</v>
      </c>
      <c r="D5766" s="6"/>
    </row>
    <row r="5767" spans="1:4" x14ac:dyDescent="0.2">
      <c r="A5767" s="3">
        <v>5763</v>
      </c>
      <c r="C5767" s="5">
        <f t="shared" ref="C5767:C5830" si="89">A5767-B5767</f>
        <v>5763</v>
      </c>
      <c r="D5767" s="7"/>
    </row>
    <row r="5768" spans="1:4" x14ac:dyDescent="0.2">
      <c r="A5768" s="3">
        <v>5764</v>
      </c>
      <c r="C5768" s="5">
        <f t="shared" si="89"/>
        <v>5764</v>
      </c>
      <c r="D5768" s="7"/>
    </row>
    <row r="5769" spans="1:4" x14ac:dyDescent="0.2">
      <c r="A5769" s="3">
        <v>5765</v>
      </c>
      <c r="C5769" s="5">
        <f t="shared" si="89"/>
        <v>5765</v>
      </c>
      <c r="D5769" s="7"/>
    </row>
    <row r="5770" spans="1:4" x14ac:dyDescent="0.2">
      <c r="A5770" s="3">
        <v>5766</v>
      </c>
      <c r="C5770" s="5">
        <f t="shared" si="89"/>
        <v>5766</v>
      </c>
      <c r="D5770" s="7"/>
    </row>
    <row r="5771" spans="1:4" x14ac:dyDescent="0.2">
      <c r="A5771" s="3">
        <v>5767</v>
      </c>
      <c r="C5771" s="5">
        <f t="shared" si="89"/>
        <v>5767</v>
      </c>
      <c r="D5771" s="7"/>
    </row>
    <row r="5772" spans="1:4" x14ac:dyDescent="0.2">
      <c r="A5772">
        <v>5768</v>
      </c>
      <c r="B5772" s="14">
        <f>'EstRev 5-10'!G216</f>
        <v>0</v>
      </c>
      <c r="C5772" s="5">
        <f t="shared" si="89"/>
        <v>5768</v>
      </c>
      <c r="D5772" s="6"/>
    </row>
    <row r="5773" spans="1:4" x14ac:dyDescent="0.2">
      <c r="A5773" s="3">
        <v>5769</v>
      </c>
      <c r="C5773" s="5">
        <f t="shared" si="89"/>
        <v>5769</v>
      </c>
      <c r="D5773" s="7"/>
    </row>
    <row r="5774" spans="1:4" x14ac:dyDescent="0.2">
      <c r="A5774" s="3">
        <v>5770</v>
      </c>
      <c r="C5774" s="5">
        <f t="shared" si="89"/>
        <v>5770</v>
      </c>
      <c r="D5774" s="7"/>
    </row>
    <row r="5775" spans="1:4" x14ac:dyDescent="0.2">
      <c r="A5775" s="3">
        <v>5771</v>
      </c>
      <c r="C5775" s="5">
        <f t="shared" si="89"/>
        <v>5771</v>
      </c>
      <c r="D5775" s="7"/>
    </row>
    <row r="5776" spans="1:4" x14ac:dyDescent="0.2">
      <c r="A5776" s="3">
        <v>5772</v>
      </c>
      <c r="C5776" s="5">
        <f t="shared" si="89"/>
        <v>5772</v>
      </c>
      <c r="D5776" s="7"/>
    </row>
    <row r="5777" spans="1:4" x14ac:dyDescent="0.2">
      <c r="A5777" s="3">
        <v>5773</v>
      </c>
      <c r="C5777" s="5">
        <f t="shared" si="89"/>
        <v>5773</v>
      </c>
      <c r="D5777" s="6" t="s">
        <v>346</v>
      </c>
    </row>
    <row r="5778" spans="1:4" x14ac:dyDescent="0.2">
      <c r="A5778" s="3">
        <v>5774</v>
      </c>
      <c r="C5778" s="5">
        <f t="shared" si="89"/>
        <v>5774</v>
      </c>
      <c r="D5778" s="7"/>
    </row>
    <row r="5779" spans="1:4" x14ac:dyDescent="0.2">
      <c r="A5779" s="3">
        <v>5775</v>
      </c>
      <c r="C5779" s="5">
        <f t="shared" si="89"/>
        <v>5775</v>
      </c>
      <c r="D5779" s="7"/>
    </row>
    <row r="5780" spans="1:4" x14ac:dyDescent="0.2">
      <c r="A5780" s="3">
        <v>5776</v>
      </c>
      <c r="C5780" s="5">
        <f t="shared" si="89"/>
        <v>5776</v>
      </c>
      <c r="D5780" s="7"/>
    </row>
    <row r="5781" spans="1:4" x14ac:dyDescent="0.2">
      <c r="A5781" s="3">
        <v>5777</v>
      </c>
      <c r="C5781" s="5">
        <f t="shared" si="89"/>
        <v>5777</v>
      </c>
      <c r="D5781" s="7"/>
    </row>
    <row r="5782" spans="1:4" x14ac:dyDescent="0.2">
      <c r="A5782" s="3">
        <v>5778</v>
      </c>
      <c r="C5782" s="5">
        <f t="shared" si="89"/>
        <v>5778</v>
      </c>
      <c r="D5782" s="6" t="s">
        <v>346</v>
      </c>
    </row>
    <row r="5783" spans="1:4" x14ac:dyDescent="0.2">
      <c r="A5783" s="3">
        <v>5779</v>
      </c>
      <c r="C5783" s="5">
        <f t="shared" si="89"/>
        <v>5779</v>
      </c>
      <c r="D5783" s="6" t="s">
        <v>346</v>
      </c>
    </row>
    <row r="5784" spans="1:4" x14ac:dyDescent="0.2">
      <c r="A5784" s="3">
        <v>5780</v>
      </c>
      <c r="C5784" s="5">
        <f t="shared" si="89"/>
        <v>5780</v>
      </c>
      <c r="D5784" s="7"/>
    </row>
    <row r="5785" spans="1:4" x14ac:dyDescent="0.2">
      <c r="A5785" s="3">
        <v>5781</v>
      </c>
      <c r="C5785" s="5">
        <f t="shared" si="89"/>
        <v>5781</v>
      </c>
      <c r="D5785" s="7"/>
    </row>
    <row r="5786" spans="1:4" x14ac:dyDescent="0.2">
      <c r="A5786" s="3">
        <v>5782</v>
      </c>
      <c r="C5786" s="5">
        <f t="shared" si="89"/>
        <v>5782</v>
      </c>
      <c r="D5786" s="7"/>
    </row>
    <row r="5787" spans="1:4" x14ac:dyDescent="0.2">
      <c r="A5787">
        <v>5783</v>
      </c>
      <c r="B5787" s="14">
        <f>'EstRev 5-10'!G218</f>
        <v>0</v>
      </c>
      <c r="C5787" s="5">
        <f t="shared" si="89"/>
        <v>5783</v>
      </c>
      <c r="D5787" s="6"/>
    </row>
    <row r="5788" spans="1:4" x14ac:dyDescent="0.2">
      <c r="A5788" s="3">
        <v>5784</v>
      </c>
      <c r="C5788" s="5">
        <f t="shared" si="89"/>
        <v>5784</v>
      </c>
      <c r="D5788" s="7"/>
    </row>
    <row r="5789" spans="1:4" x14ac:dyDescent="0.2">
      <c r="A5789" s="3">
        <v>5785</v>
      </c>
      <c r="C5789" s="5">
        <f t="shared" si="89"/>
        <v>5785</v>
      </c>
      <c r="D5789" s="7"/>
    </row>
    <row r="5790" spans="1:4" x14ac:dyDescent="0.2">
      <c r="A5790">
        <v>5786</v>
      </c>
      <c r="B5790" s="14">
        <f>'EstRev 5-10'!G220</f>
        <v>0</v>
      </c>
      <c r="C5790" s="5">
        <f t="shared" si="89"/>
        <v>5786</v>
      </c>
      <c r="D5790" s="6"/>
    </row>
    <row r="5791" spans="1:4" x14ac:dyDescent="0.2">
      <c r="A5791" s="3">
        <v>5787</v>
      </c>
      <c r="C5791" s="5">
        <f t="shared" si="89"/>
        <v>5787</v>
      </c>
      <c r="D5791" s="7"/>
    </row>
    <row r="5792" spans="1:4" x14ac:dyDescent="0.2">
      <c r="A5792" s="3">
        <v>5788</v>
      </c>
      <c r="C5792" s="5">
        <f t="shared" si="89"/>
        <v>5788</v>
      </c>
      <c r="D5792" s="7"/>
    </row>
    <row r="5793" spans="1:4" x14ac:dyDescent="0.2">
      <c r="A5793" s="3">
        <v>5789</v>
      </c>
      <c r="C5793" s="5">
        <f t="shared" si="89"/>
        <v>5789</v>
      </c>
      <c r="D5793" s="7"/>
    </row>
    <row r="5794" spans="1:4" x14ac:dyDescent="0.2">
      <c r="A5794" s="3">
        <v>5790</v>
      </c>
      <c r="C5794" s="5">
        <f t="shared" si="89"/>
        <v>5790</v>
      </c>
      <c r="D5794" s="7"/>
    </row>
    <row r="5795" spans="1:4" x14ac:dyDescent="0.2">
      <c r="A5795" s="3">
        <v>5791</v>
      </c>
      <c r="C5795" s="5">
        <f t="shared" si="89"/>
        <v>5791</v>
      </c>
      <c r="D5795" s="7"/>
    </row>
    <row r="5796" spans="1:4" x14ac:dyDescent="0.2">
      <c r="A5796">
        <v>5792</v>
      </c>
      <c r="B5796" s="14">
        <f>'EstRev 5-10'!G221</f>
        <v>0</v>
      </c>
      <c r="C5796" s="5">
        <f t="shared" si="89"/>
        <v>5792</v>
      </c>
      <c r="D5796" s="6"/>
    </row>
    <row r="5797" spans="1:4" x14ac:dyDescent="0.2">
      <c r="A5797" s="3">
        <v>5793</v>
      </c>
      <c r="C5797" s="5">
        <f t="shared" si="89"/>
        <v>5793</v>
      </c>
      <c r="D5797" s="7"/>
    </row>
    <row r="5798" spans="1:4" x14ac:dyDescent="0.2">
      <c r="A5798">
        <v>5794</v>
      </c>
      <c r="B5798" s="14">
        <f>'EstRev 5-10'!G254</f>
        <v>0</v>
      </c>
      <c r="C5798" s="5">
        <f t="shared" si="89"/>
        <v>5794</v>
      </c>
      <c r="D5798" s="6"/>
    </row>
    <row r="5799" spans="1:4" x14ac:dyDescent="0.2">
      <c r="A5799" s="3">
        <v>5795</v>
      </c>
      <c r="C5799" s="5">
        <f t="shared" si="89"/>
        <v>5795</v>
      </c>
      <c r="D5799" s="6" t="s">
        <v>752</v>
      </c>
    </row>
    <row r="5800" spans="1:4" x14ac:dyDescent="0.2">
      <c r="A5800" s="3">
        <v>5796</v>
      </c>
      <c r="C5800" s="5">
        <f t="shared" si="89"/>
        <v>5796</v>
      </c>
      <c r="D5800" s="7"/>
    </row>
    <row r="5801" spans="1:4" x14ac:dyDescent="0.2">
      <c r="A5801">
        <v>5797</v>
      </c>
      <c r="B5801" s="14">
        <f>'EstRev 5-10'!G256</f>
        <v>0</v>
      </c>
      <c r="C5801" s="5">
        <f t="shared" si="89"/>
        <v>5797</v>
      </c>
      <c r="D5801" s="6"/>
    </row>
    <row r="5802" spans="1:4" x14ac:dyDescent="0.2">
      <c r="A5802" s="3">
        <v>5798</v>
      </c>
      <c r="C5802" s="5">
        <f t="shared" si="89"/>
        <v>5798</v>
      </c>
      <c r="D5802" s="7"/>
    </row>
    <row r="5803" spans="1:4" x14ac:dyDescent="0.2">
      <c r="A5803">
        <v>5799</v>
      </c>
      <c r="B5803" s="14">
        <f>'EstRev 5-10'!G257</f>
        <v>0</v>
      </c>
      <c r="C5803" s="5">
        <f t="shared" si="89"/>
        <v>5799</v>
      </c>
      <c r="D5803" s="6"/>
    </row>
    <row r="5804" spans="1:4" x14ac:dyDescent="0.2">
      <c r="A5804" s="3">
        <v>5800</v>
      </c>
      <c r="C5804" s="5">
        <f t="shared" si="89"/>
        <v>5800</v>
      </c>
      <c r="D5804" s="7"/>
    </row>
    <row r="5805" spans="1:4" x14ac:dyDescent="0.2">
      <c r="A5805" s="3">
        <v>5801</v>
      </c>
      <c r="C5805" s="5">
        <f t="shared" si="89"/>
        <v>5801</v>
      </c>
      <c r="D5805" s="6" t="s">
        <v>346</v>
      </c>
    </row>
    <row r="5806" spans="1:4" x14ac:dyDescent="0.2">
      <c r="A5806">
        <v>5802</v>
      </c>
      <c r="B5806" s="14">
        <f>'EstRev 5-10'!G265</f>
        <v>0</v>
      </c>
      <c r="C5806" s="5">
        <f t="shared" si="89"/>
        <v>5802</v>
      </c>
      <c r="D5806" s="6"/>
    </row>
    <row r="5807" spans="1:4" x14ac:dyDescent="0.2">
      <c r="A5807" s="3">
        <v>5803</v>
      </c>
      <c r="C5807" s="5">
        <f t="shared" si="89"/>
        <v>5803</v>
      </c>
      <c r="D5807" s="7"/>
    </row>
    <row r="5808" spans="1:4" x14ac:dyDescent="0.2">
      <c r="A5808" s="3">
        <v>5804</v>
      </c>
      <c r="C5808" s="5">
        <f t="shared" si="89"/>
        <v>5804</v>
      </c>
      <c r="D5808" s="7"/>
    </row>
    <row r="5809" spans="1:4" x14ac:dyDescent="0.2">
      <c r="A5809" s="3">
        <v>5805</v>
      </c>
      <c r="C5809" s="5">
        <f t="shared" si="89"/>
        <v>5805</v>
      </c>
      <c r="D5809" s="7"/>
    </row>
    <row r="5810" spans="1:4" x14ac:dyDescent="0.2">
      <c r="A5810" s="3">
        <v>5806</v>
      </c>
      <c r="C5810" s="5">
        <f t="shared" si="89"/>
        <v>5806</v>
      </c>
      <c r="D5810" s="7"/>
    </row>
    <row r="5811" spans="1:4" x14ac:dyDescent="0.2">
      <c r="A5811" s="3">
        <v>5807</v>
      </c>
      <c r="C5811" s="5">
        <f t="shared" si="89"/>
        <v>5807</v>
      </c>
      <c r="D5811" s="7"/>
    </row>
    <row r="5812" spans="1:4" x14ac:dyDescent="0.2">
      <c r="A5812">
        <v>5808</v>
      </c>
      <c r="B5812" s="14">
        <f>'EstRev 5-10'!G266</f>
        <v>0</v>
      </c>
      <c r="C5812" s="5">
        <f t="shared" si="89"/>
        <v>5808</v>
      </c>
      <c r="D5812" s="6"/>
    </row>
    <row r="5813" spans="1:4" x14ac:dyDescent="0.2">
      <c r="A5813">
        <v>5809</v>
      </c>
      <c r="B5813" s="14">
        <f>'EstRev 5-10'!G267</f>
        <v>703870</v>
      </c>
      <c r="C5813" s="5">
        <f t="shared" si="89"/>
        <v>-698061</v>
      </c>
      <c r="D5813" s="6"/>
    </row>
    <row r="5814" spans="1:4" x14ac:dyDescent="0.2">
      <c r="A5814">
        <v>5810</v>
      </c>
      <c r="B5814" s="14">
        <f>'EstRev 5-10'!H5</f>
        <v>0</v>
      </c>
      <c r="C5814" s="5">
        <f t="shared" si="89"/>
        <v>5810</v>
      </c>
      <c r="D5814" s="6"/>
    </row>
    <row r="5815" spans="1:4" x14ac:dyDescent="0.2">
      <c r="A5815">
        <v>5811</v>
      </c>
      <c r="B5815" s="14">
        <f>'EstRev 5-10'!H11</f>
        <v>0</v>
      </c>
      <c r="C5815" s="5">
        <f t="shared" si="89"/>
        <v>5811</v>
      </c>
      <c r="D5815" s="6"/>
    </row>
    <row r="5816" spans="1:4" x14ac:dyDescent="0.2">
      <c r="A5816">
        <v>5812</v>
      </c>
      <c r="B5816" s="14">
        <f>'EstRev 5-10'!H12</f>
        <v>0</v>
      </c>
      <c r="C5816" s="5">
        <f t="shared" si="89"/>
        <v>5812</v>
      </c>
      <c r="D5816" s="6"/>
    </row>
    <row r="5817" spans="1:4" x14ac:dyDescent="0.2">
      <c r="A5817">
        <v>5813</v>
      </c>
      <c r="B5817" s="14">
        <f>'EstRev 5-10'!H14</f>
        <v>0</v>
      </c>
      <c r="C5817" s="5">
        <f t="shared" si="89"/>
        <v>5813</v>
      </c>
      <c r="D5817" s="6"/>
    </row>
    <row r="5818" spans="1:4" x14ac:dyDescent="0.2">
      <c r="A5818">
        <v>5814</v>
      </c>
      <c r="B5818" s="14">
        <f>'EstRev 5-10'!H15</f>
        <v>0</v>
      </c>
      <c r="C5818" s="5">
        <f t="shared" si="89"/>
        <v>5814</v>
      </c>
      <c r="D5818" s="6"/>
    </row>
    <row r="5819" spans="1:4" x14ac:dyDescent="0.2">
      <c r="A5819">
        <v>5815</v>
      </c>
      <c r="B5819" s="14">
        <f>'EstRev 5-10'!H16</f>
        <v>0</v>
      </c>
      <c r="C5819" s="5">
        <f t="shared" si="89"/>
        <v>5815</v>
      </c>
      <c r="D5819" s="6"/>
    </row>
    <row r="5820" spans="1:4" x14ac:dyDescent="0.2">
      <c r="A5820">
        <v>5816</v>
      </c>
      <c r="B5820" s="14">
        <f>'EstRev 5-10'!H17</f>
        <v>0</v>
      </c>
      <c r="C5820" s="5">
        <f t="shared" si="89"/>
        <v>5816</v>
      </c>
      <c r="D5820" s="6"/>
    </row>
    <row r="5821" spans="1:4" x14ac:dyDescent="0.2">
      <c r="A5821">
        <v>5817</v>
      </c>
      <c r="B5821" s="14">
        <f>'EstRev 5-10'!H18</f>
        <v>0</v>
      </c>
      <c r="C5821" s="5">
        <f t="shared" si="89"/>
        <v>5817</v>
      </c>
      <c r="D5821" s="6"/>
    </row>
    <row r="5822" spans="1:4" x14ac:dyDescent="0.2">
      <c r="A5822">
        <v>5818</v>
      </c>
      <c r="B5822" s="14">
        <f>'EstRev 5-10'!H65</f>
        <v>20000</v>
      </c>
      <c r="C5822" s="5">
        <f t="shared" si="89"/>
        <v>-14182</v>
      </c>
      <c r="D5822" s="6"/>
    </row>
    <row r="5823" spans="1:4" x14ac:dyDescent="0.2">
      <c r="A5823">
        <v>5819</v>
      </c>
      <c r="B5823" s="14">
        <f>'EstRev 5-10'!H66</f>
        <v>0</v>
      </c>
      <c r="C5823" s="5">
        <f t="shared" si="89"/>
        <v>5819</v>
      </c>
      <c r="D5823" s="6"/>
    </row>
    <row r="5824" spans="1:4" x14ac:dyDescent="0.2">
      <c r="A5824">
        <v>5820</v>
      </c>
      <c r="B5824" s="14">
        <f>'EstRev 5-10'!H67</f>
        <v>20000</v>
      </c>
      <c r="C5824" s="5">
        <f t="shared" si="89"/>
        <v>-14180</v>
      </c>
      <c r="D5824" s="6"/>
    </row>
    <row r="5825" spans="1:4" x14ac:dyDescent="0.2">
      <c r="A5825">
        <v>5821</v>
      </c>
      <c r="B5825" s="14">
        <f>'EstRev 5-10'!H96</f>
        <v>0</v>
      </c>
      <c r="C5825" s="5">
        <f t="shared" si="89"/>
        <v>5821</v>
      </c>
      <c r="D5825" s="6"/>
    </row>
    <row r="5826" spans="1:4" x14ac:dyDescent="0.2">
      <c r="A5826">
        <v>5822</v>
      </c>
      <c r="B5826" s="14">
        <f>'EstRev 5-10'!H99</f>
        <v>0</v>
      </c>
      <c r="C5826" s="5">
        <f t="shared" si="89"/>
        <v>5822</v>
      </c>
      <c r="D5826" s="6"/>
    </row>
    <row r="5827" spans="1:4" x14ac:dyDescent="0.2">
      <c r="A5827">
        <v>5823</v>
      </c>
      <c r="B5827" s="14">
        <f>'EstRev 5-10'!H104</f>
        <v>0</v>
      </c>
      <c r="C5827" s="5">
        <f t="shared" si="89"/>
        <v>5823</v>
      </c>
      <c r="D5827" s="6"/>
    </row>
    <row r="5828" spans="1:4" x14ac:dyDescent="0.2">
      <c r="A5828">
        <v>5824</v>
      </c>
      <c r="B5828" s="14">
        <f>'EstRev 5-10'!H107</f>
        <v>0</v>
      </c>
      <c r="C5828" s="5">
        <f t="shared" si="89"/>
        <v>5824</v>
      </c>
      <c r="D5828" s="6"/>
    </row>
    <row r="5829" spans="1:4" x14ac:dyDescent="0.2">
      <c r="A5829">
        <v>5825</v>
      </c>
      <c r="B5829" s="14">
        <f>'EstRev 5-10'!H108</f>
        <v>0</v>
      </c>
      <c r="C5829" s="5">
        <f t="shared" si="89"/>
        <v>5825</v>
      </c>
      <c r="D5829" s="6"/>
    </row>
    <row r="5830" spans="1:4" x14ac:dyDescent="0.2">
      <c r="A5830">
        <v>5826</v>
      </c>
      <c r="B5830" s="14">
        <f>'EstRev 5-10'!H117</f>
        <v>0</v>
      </c>
      <c r="C5830" s="5">
        <f t="shared" si="89"/>
        <v>5826</v>
      </c>
      <c r="D5830" s="6"/>
    </row>
    <row r="5831" spans="1:4" x14ac:dyDescent="0.2">
      <c r="A5831">
        <v>5827</v>
      </c>
      <c r="B5831" s="14">
        <f>'EstRev 5-10'!H118</f>
        <v>0</v>
      </c>
      <c r="C5831" s="5">
        <f t="shared" ref="C5831:C5894" si="90">A5831-B5831</f>
        <v>5827</v>
      </c>
      <c r="D5831" s="6"/>
    </row>
    <row r="5832" spans="1:4" x14ac:dyDescent="0.2">
      <c r="A5832" s="3">
        <v>5828</v>
      </c>
      <c r="C5832" s="5">
        <f t="shared" si="90"/>
        <v>5828</v>
      </c>
      <c r="D5832" s="7"/>
    </row>
    <row r="5833" spans="1:4" x14ac:dyDescent="0.2">
      <c r="A5833" s="3">
        <v>5829</v>
      </c>
      <c r="C5833" s="5">
        <f t="shared" si="90"/>
        <v>5829</v>
      </c>
      <c r="D5833" s="7"/>
    </row>
    <row r="5834" spans="1:4" x14ac:dyDescent="0.2">
      <c r="A5834" s="3">
        <v>5830</v>
      </c>
      <c r="C5834" s="5">
        <f t="shared" si="90"/>
        <v>5830</v>
      </c>
      <c r="D5834" s="7"/>
    </row>
    <row r="5835" spans="1:4" x14ac:dyDescent="0.2">
      <c r="A5835" s="3">
        <v>5831</v>
      </c>
      <c r="C5835" s="5">
        <f t="shared" si="90"/>
        <v>5831</v>
      </c>
      <c r="D5835" s="7"/>
    </row>
    <row r="5836" spans="1:4" x14ac:dyDescent="0.2">
      <c r="A5836">
        <v>5832</v>
      </c>
      <c r="B5836" s="14">
        <f>'EstRev 5-10'!H121</f>
        <v>0</v>
      </c>
      <c r="C5836" s="5">
        <f t="shared" si="90"/>
        <v>5832</v>
      </c>
      <c r="D5836" s="6"/>
    </row>
    <row r="5837" spans="1:4" x14ac:dyDescent="0.2">
      <c r="A5837" s="3">
        <v>5833</v>
      </c>
      <c r="C5837" s="5">
        <f t="shared" si="90"/>
        <v>5833</v>
      </c>
      <c r="D5837" s="7"/>
    </row>
    <row r="5838" spans="1:4" x14ac:dyDescent="0.2">
      <c r="A5838" s="3">
        <v>5834</v>
      </c>
      <c r="C5838" s="5">
        <f t="shared" si="90"/>
        <v>5834</v>
      </c>
      <c r="D5838" s="7"/>
    </row>
    <row r="5839" spans="1:4" x14ac:dyDescent="0.2">
      <c r="A5839" s="3">
        <v>5835</v>
      </c>
      <c r="C5839" s="5">
        <f t="shared" si="90"/>
        <v>5835</v>
      </c>
      <c r="D5839" s="7"/>
    </row>
    <row r="5840" spans="1:4" x14ac:dyDescent="0.2">
      <c r="A5840" s="3">
        <v>5836</v>
      </c>
      <c r="C5840" s="5">
        <f t="shared" si="90"/>
        <v>5836</v>
      </c>
      <c r="D5840" s="7"/>
    </row>
    <row r="5841" spans="1:4" x14ac:dyDescent="0.2">
      <c r="A5841" s="3">
        <v>5837</v>
      </c>
      <c r="C5841" s="5">
        <f t="shared" si="90"/>
        <v>5837</v>
      </c>
      <c r="D5841" s="7"/>
    </row>
    <row r="5842" spans="1:4" x14ac:dyDescent="0.2">
      <c r="A5842">
        <v>5838</v>
      </c>
      <c r="B5842" s="14">
        <f>'EstRev 5-10'!H168</f>
        <v>0</v>
      </c>
      <c r="C5842" s="5">
        <f t="shared" si="90"/>
        <v>5838</v>
      </c>
      <c r="D5842" s="6"/>
    </row>
    <row r="5843" spans="1:4" x14ac:dyDescent="0.2">
      <c r="A5843" s="3">
        <v>5839</v>
      </c>
      <c r="C5843" s="5">
        <f t="shared" si="90"/>
        <v>5839</v>
      </c>
      <c r="D5843" s="7"/>
    </row>
    <row r="5844" spans="1:4" x14ac:dyDescent="0.2">
      <c r="A5844" s="3">
        <v>5840</v>
      </c>
      <c r="C5844" s="5">
        <f t="shared" si="90"/>
        <v>5840</v>
      </c>
      <c r="D5844" s="7"/>
    </row>
    <row r="5845" spans="1:4" x14ac:dyDescent="0.2">
      <c r="A5845" s="3">
        <v>5841</v>
      </c>
      <c r="C5845" s="5">
        <f t="shared" si="90"/>
        <v>5841</v>
      </c>
      <c r="D5845" s="7"/>
    </row>
    <row r="5846" spans="1:4" x14ac:dyDescent="0.2">
      <c r="A5846" s="3">
        <v>5842</v>
      </c>
      <c r="C5846" s="5">
        <f t="shared" si="90"/>
        <v>5842</v>
      </c>
      <c r="D5846" s="7"/>
    </row>
    <row r="5847" spans="1:4" x14ac:dyDescent="0.2">
      <c r="A5847" s="3">
        <v>5843</v>
      </c>
      <c r="C5847" s="5">
        <f t="shared" si="90"/>
        <v>5843</v>
      </c>
      <c r="D5847" s="7"/>
    </row>
    <row r="5848" spans="1:4" x14ac:dyDescent="0.2">
      <c r="A5848" s="3">
        <v>5844</v>
      </c>
      <c r="C5848" s="5">
        <f t="shared" si="90"/>
        <v>5844</v>
      </c>
      <c r="D5848" s="7"/>
    </row>
    <row r="5849" spans="1:4" x14ac:dyDescent="0.2">
      <c r="A5849">
        <v>5845</v>
      </c>
      <c r="B5849" s="14">
        <f>'EstRev 5-10'!H169</f>
        <v>0</v>
      </c>
      <c r="C5849" s="5">
        <f t="shared" si="90"/>
        <v>5845</v>
      </c>
      <c r="D5849" s="6"/>
    </row>
    <row r="5850" spans="1:4" x14ac:dyDescent="0.2">
      <c r="A5850">
        <v>5846</v>
      </c>
      <c r="B5850" s="14">
        <f>'EstRev 5-10'!H177</f>
        <v>0</v>
      </c>
      <c r="C5850" s="5">
        <f t="shared" si="90"/>
        <v>5846</v>
      </c>
      <c r="D5850" s="6"/>
    </row>
    <row r="5851" spans="1:4" x14ac:dyDescent="0.2">
      <c r="A5851">
        <v>5847</v>
      </c>
      <c r="B5851" s="14">
        <f>'EstRev 5-10'!H180</f>
        <v>0</v>
      </c>
      <c r="C5851" s="5">
        <f t="shared" si="90"/>
        <v>5847</v>
      </c>
      <c r="D5851" s="6"/>
    </row>
    <row r="5852" spans="1:4" x14ac:dyDescent="0.2">
      <c r="A5852" s="3">
        <v>5848</v>
      </c>
      <c r="C5852" s="5">
        <f t="shared" si="90"/>
        <v>5848</v>
      </c>
      <c r="D5852" s="7"/>
    </row>
    <row r="5853" spans="1:4" x14ac:dyDescent="0.2">
      <c r="A5853" s="3">
        <v>5849</v>
      </c>
      <c r="C5853" s="5">
        <f t="shared" si="90"/>
        <v>5849</v>
      </c>
      <c r="D5853" s="7"/>
    </row>
    <row r="5854" spans="1:4" x14ac:dyDescent="0.2">
      <c r="A5854" s="3">
        <v>5850</v>
      </c>
      <c r="C5854" s="5">
        <f t="shared" si="90"/>
        <v>5850</v>
      </c>
      <c r="D5854" s="7"/>
    </row>
    <row r="5855" spans="1:4" x14ac:dyDescent="0.2">
      <c r="A5855" s="3">
        <v>5851</v>
      </c>
      <c r="C5855" s="5">
        <f t="shared" si="90"/>
        <v>5851</v>
      </c>
      <c r="D5855" s="7"/>
    </row>
    <row r="5856" spans="1:4" x14ac:dyDescent="0.2">
      <c r="A5856" s="3">
        <v>5852</v>
      </c>
      <c r="C5856" s="5">
        <f t="shared" si="90"/>
        <v>5852</v>
      </c>
      <c r="D5856" s="7"/>
    </row>
    <row r="5857" spans="1:4" x14ac:dyDescent="0.2">
      <c r="A5857">
        <v>5853</v>
      </c>
      <c r="B5857" s="14">
        <f>'EstRev 5-10'!H266</f>
        <v>0</v>
      </c>
      <c r="C5857" s="5">
        <f t="shared" si="90"/>
        <v>5853</v>
      </c>
      <c r="D5857" s="6"/>
    </row>
    <row r="5858" spans="1:4" x14ac:dyDescent="0.2">
      <c r="A5858">
        <v>5854</v>
      </c>
      <c r="B5858" s="14">
        <f>'EstRev 5-10'!H267</f>
        <v>20000</v>
      </c>
      <c r="C5858" s="5">
        <f t="shared" si="90"/>
        <v>-14146</v>
      </c>
      <c r="D5858" s="6"/>
    </row>
    <row r="5859" spans="1:4" x14ac:dyDescent="0.2">
      <c r="A5859">
        <v>5855</v>
      </c>
      <c r="B5859" s="14">
        <f>'EstRev 5-10'!I5</f>
        <v>0</v>
      </c>
      <c r="C5859" s="5">
        <f t="shared" si="90"/>
        <v>5855</v>
      </c>
      <c r="D5859" s="6"/>
    </row>
    <row r="5860" spans="1:4" x14ac:dyDescent="0.2">
      <c r="A5860">
        <v>5856</v>
      </c>
      <c r="B5860" s="14">
        <f>'EstRev 5-10'!I11</f>
        <v>0</v>
      </c>
      <c r="C5860" s="5">
        <f t="shared" si="90"/>
        <v>5856</v>
      </c>
      <c r="D5860" s="6"/>
    </row>
    <row r="5861" spans="1:4" x14ac:dyDescent="0.2">
      <c r="A5861">
        <v>5857</v>
      </c>
      <c r="B5861" s="14">
        <f>'EstRev 5-10'!I12</f>
        <v>0</v>
      </c>
      <c r="C5861" s="5">
        <f t="shared" si="90"/>
        <v>5857</v>
      </c>
      <c r="D5861" s="6"/>
    </row>
    <row r="5862" spans="1:4" x14ac:dyDescent="0.2">
      <c r="A5862">
        <v>5858</v>
      </c>
      <c r="B5862" s="14">
        <f>'EstRev 5-10'!I14</f>
        <v>0</v>
      </c>
      <c r="C5862" s="5">
        <f t="shared" si="90"/>
        <v>5858</v>
      </c>
      <c r="D5862" s="6"/>
    </row>
    <row r="5863" spans="1:4" x14ac:dyDescent="0.2">
      <c r="A5863">
        <v>5859</v>
      </c>
      <c r="B5863" s="14">
        <f>'EstRev 5-10'!I15</f>
        <v>0</v>
      </c>
      <c r="C5863" s="5">
        <f t="shared" si="90"/>
        <v>5859</v>
      </c>
      <c r="D5863" s="6"/>
    </row>
    <row r="5864" spans="1:4" x14ac:dyDescent="0.2">
      <c r="A5864">
        <v>5860</v>
      </c>
      <c r="B5864" s="14">
        <f>'EstRev 5-10'!I16</f>
        <v>0</v>
      </c>
      <c r="C5864" s="5">
        <f t="shared" si="90"/>
        <v>5860</v>
      </c>
      <c r="D5864" s="6"/>
    </row>
    <row r="5865" spans="1:4" x14ac:dyDescent="0.2">
      <c r="A5865">
        <v>5861</v>
      </c>
      <c r="B5865" s="14">
        <f>'EstRev 5-10'!I17</f>
        <v>0</v>
      </c>
      <c r="C5865" s="5">
        <f t="shared" si="90"/>
        <v>5861</v>
      </c>
      <c r="D5865" s="6"/>
    </row>
    <row r="5866" spans="1:4" x14ac:dyDescent="0.2">
      <c r="A5866">
        <v>5862</v>
      </c>
      <c r="B5866" s="14">
        <f>'EstRev 5-10'!I18</f>
        <v>0</v>
      </c>
      <c r="C5866" s="5">
        <f t="shared" si="90"/>
        <v>5862</v>
      </c>
      <c r="D5866" s="6"/>
    </row>
    <row r="5867" spans="1:4" x14ac:dyDescent="0.2">
      <c r="A5867">
        <v>5863</v>
      </c>
      <c r="B5867" s="14">
        <f>'EstRev 5-10'!I65</f>
        <v>0</v>
      </c>
      <c r="C5867" s="5">
        <f t="shared" si="90"/>
        <v>5863</v>
      </c>
      <c r="D5867" s="6"/>
    </row>
    <row r="5868" spans="1:4" x14ac:dyDescent="0.2">
      <c r="A5868">
        <v>5864</v>
      </c>
      <c r="B5868" s="14">
        <f>'EstRev 5-10'!I66</f>
        <v>0</v>
      </c>
      <c r="C5868" s="5">
        <f t="shared" si="90"/>
        <v>5864</v>
      </c>
      <c r="D5868" s="6"/>
    </row>
    <row r="5869" spans="1:4" x14ac:dyDescent="0.2">
      <c r="A5869">
        <v>5865</v>
      </c>
      <c r="B5869" s="14">
        <f>'EstRev 5-10'!I67</f>
        <v>0</v>
      </c>
      <c r="C5869" s="5">
        <f t="shared" si="90"/>
        <v>5865</v>
      </c>
      <c r="D5869" s="6"/>
    </row>
    <row r="5870" spans="1:4" x14ac:dyDescent="0.2">
      <c r="A5870">
        <v>5866</v>
      </c>
      <c r="B5870" s="14">
        <f>'EstRev 5-10'!I96</f>
        <v>0</v>
      </c>
      <c r="C5870" s="5">
        <f t="shared" si="90"/>
        <v>5866</v>
      </c>
      <c r="D5870" s="6"/>
    </row>
    <row r="5871" spans="1:4" x14ac:dyDescent="0.2">
      <c r="A5871" s="3">
        <v>5867</v>
      </c>
      <c r="C5871" s="5">
        <f t="shared" si="90"/>
        <v>5867</v>
      </c>
      <c r="D5871" s="7"/>
    </row>
    <row r="5872" spans="1:4" x14ac:dyDescent="0.2">
      <c r="A5872">
        <v>5868</v>
      </c>
      <c r="B5872" s="14">
        <f>'EstRev 5-10'!I107</f>
        <v>0</v>
      </c>
      <c r="C5872" s="5">
        <f t="shared" si="90"/>
        <v>5868</v>
      </c>
      <c r="D5872" s="6"/>
    </row>
    <row r="5873" spans="1:4" x14ac:dyDescent="0.2">
      <c r="A5873">
        <v>5869</v>
      </c>
      <c r="B5873" s="14">
        <f>'EstRev 5-10'!I108</f>
        <v>0</v>
      </c>
      <c r="C5873" s="5">
        <f t="shared" si="90"/>
        <v>5869</v>
      </c>
      <c r="D5873" s="6"/>
    </row>
    <row r="5874" spans="1:4" x14ac:dyDescent="0.2">
      <c r="A5874" s="3">
        <v>5870</v>
      </c>
      <c r="C5874" s="5">
        <f t="shared" si="90"/>
        <v>5870</v>
      </c>
      <c r="D5874" s="7"/>
    </row>
    <row r="5875" spans="1:4" x14ac:dyDescent="0.2">
      <c r="A5875" s="3">
        <v>5871</v>
      </c>
      <c r="C5875" s="5">
        <f t="shared" si="90"/>
        <v>5871</v>
      </c>
      <c r="D5875" s="7"/>
    </row>
    <row r="5876" spans="1:4" x14ac:dyDescent="0.2">
      <c r="A5876" s="3">
        <v>5872</v>
      </c>
      <c r="C5876" s="5">
        <f t="shared" si="90"/>
        <v>5872</v>
      </c>
      <c r="D5876" s="7"/>
    </row>
    <row r="5877" spans="1:4" x14ac:dyDescent="0.2">
      <c r="A5877" s="3">
        <v>5873</v>
      </c>
      <c r="C5877" s="5">
        <f t="shared" si="90"/>
        <v>5873</v>
      </c>
      <c r="D5877" s="7"/>
    </row>
    <row r="5878" spans="1:4" x14ac:dyDescent="0.2">
      <c r="A5878" s="3">
        <v>5874</v>
      </c>
      <c r="C5878" s="5">
        <f t="shared" si="90"/>
        <v>5874</v>
      </c>
      <c r="D5878" s="7"/>
    </row>
    <row r="5879" spans="1:4" x14ac:dyDescent="0.2">
      <c r="A5879" s="3">
        <v>5875</v>
      </c>
      <c r="C5879" s="5">
        <f t="shared" si="90"/>
        <v>5875</v>
      </c>
      <c r="D5879" s="7"/>
    </row>
    <row r="5880" spans="1:4" x14ac:dyDescent="0.2">
      <c r="A5880" s="3">
        <v>5876</v>
      </c>
      <c r="C5880" s="5">
        <f t="shared" si="90"/>
        <v>5876</v>
      </c>
      <c r="D5880" s="7"/>
    </row>
    <row r="5881" spans="1:4" x14ac:dyDescent="0.2">
      <c r="A5881" s="3">
        <v>5877</v>
      </c>
      <c r="C5881" s="5">
        <f t="shared" si="90"/>
        <v>5877</v>
      </c>
      <c r="D5881" s="7"/>
    </row>
    <row r="5882" spans="1:4" x14ac:dyDescent="0.2">
      <c r="A5882" s="3">
        <v>5878</v>
      </c>
      <c r="C5882" s="5">
        <f t="shared" si="90"/>
        <v>5878</v>
      </c>
      <c r="D5882" s="7"/>
    </row>
    <row r="5883" spans="1:4" x14ac:dyDescent="0.2">
      <c r="A5883" s="3">
        <v>5879</v>
      </c>
      <c r="C5883" s="5">
        <f t="shared" si="90"/>
        <v>5879</v>
      </c>
      <c r="D5883" s="7"/>
    </row>
    <row r="5884" spans="1:4" x14ac:dyDescent="0.2">
      <c r="A5884" s="3">
        <v>5880</v>
      </c>
      <c r="C5884" s="5">
        <f t="shared" si="90"/>
        <v>5880</v>
      </c>
      <c r="D5884" s="7"/>
    </row>
    <row r="5885" spans="1:4" x14ac:dyDescent="0.2">
      <c r="A5885" s="3">
        <v>5881</v>
      </c>
      <c r="C5885" s="5">
        <f t="shared" si="90"/>
        <v>5881</v>
      </c>
      <c r="D5885" s="7"/>
    </row>
    <row r="5886" spans="1:4" x14ac:dyDescent="0.2">
      <c r="A5886" s="3">
        <v>5882</v>
      </c>
      <c r="C5886" s="5">
        <f t="shared" si="90"/>
        <v>5882</v>
      </c>
      <c r="D5886" s="7"/>
    </row>
    <row r="5887" spans="1:4" x14ac:dyDescent="0.2">
      <c r="A5887" s="3">
        <v>5883</v>
      </c>
      <c r="C5887" s="5">
        <f t="shared" si="90"/>
        <v>5883</v>
      </c>
      <c r="D5887" s="7"/>
    </row>
    <row r="5888" spans="1:4" x14ac:dyDescent="0.2">
      <c r="A5888" s="3">
        <v>5884</v>
      </c>
      <c r="C5888" s="5">
        <f t="shared" si="90"/>
        <v>5884</v>
      </c>
      <c r="D5888" s="7"/>
    </row>
    <row r="5889" spans="1:4" x14ac:dyDescent="0.2">
      <c r="A5889">
        <v>5885</v>
      </c>
      <c r="B5889" s="14">
        <f>'EstRev 5-10'!I267</f>
        <v>0</v>
      </c>
      <c r="C5889" s="5">
        <f t="shared" si="90"/>
        <v>5885</v>
      </c>
      <c r="D5889" s="6"/>
    </row>
    <row r="5890" spans="1:4" x14ac:dyDescent="0.2">
      <c r="A5890" s="3">
        <v>5886</v>
      </c>
      <c r="C5890" s="5">
        <f t="shared" si="90"/>
        <v>5886</v>
      </c>
      <c r="D5890" s="6" t="s">
        <v>346</v>
      </c>
    </row>
    <row r="5891" spans="1:4" x14ac:dyDescent="0.2">
      <c r="A5891" s="3">
        <v>5887</v>
      </c>
      <c r="C5891" s="5">
        <f t="shared" si="90"/>
        <v>5887</v>
      </c>
      <c r="D5891" s="6" t="s">
        <v>346</v>
      </c>
    </row>
    <row r="5892" spans="1:4" x14ac:dyDescent="0.2">
      <c r="A5892" s="3">
        <v>5888</v>
      </c>
      <c r="C5892" s="5">
        <f t="shared" si="90"/>
        <v>5888</v>
      </c>
      <c r="D5892" s="6" t="s">
        <v>346</v>
      </c>
    </row>
    <row r="5893" spans="1:4" x14ac:dyDescent="0.2">
      <c r="A5893" s="3">
        <v>5889</v>
      </c>
      <c r="C5893" s="5">
        <f t="shared" si="90"/>
        <v>5889</v>
      </c>
      <c r="D5893" s="6" t="s">
        <v>346</v>
      </c>
    </row>
    <row r="5894" spans="1:4" x14ac:dyDescent="0.2">
      <c r="A5894" s="3">
        <v>5890</v>
      </c>
      <c r="C5894" s="5">
        <f t="shared" si="90"/>
        <v>5890</v>
      </c>
      <c r="D5894" s="6" t="s">
        <v>346</v>
      </c>
    </row>
    <row r="5895" spans="1:4" x14ac:dyDescent="0.2">
      <c r="A5895" s="3">
        <v>5891</v>
      </c>
      <c r="C5895" s="5">
        <f t="shared" ref="C5895:C5958" si="91">A5895-B5895</f>
        <v>5891</v>
      </c>
      <c r="D5895" s="6" t="s">
        <v>346</v>
      </c>
    </row>
    <row r="5896" spans="1:4" x14ac:dyDescent="0.2">
      <c r="A5896" s="3">
        <v>5892</v>
      </c>
      <c r="C5896" s="5">
        <f t="shared" si="91"/>
        <v>5892</v>
      </c>
      <c r="D5896" s="6" t="s">
        <v>346</v>
      </c>
    </row>
    <row r="5897" spans="1:4" x14ac:dyDescent="0.2">
      <c r="A5897" s="3">
        <v>5893</v>
      </c>
      <c r="C5897" s="5">
        <f t="shared" si="91"/>
        <v>5893</v>
      </c>
      <c r="D5897" s="6" t="s">
        <v>346</v>
      </c>
    </row>
    <row r="5898" spans="1:4" x14ac:dyDescent="0.2">
      <c r="A5898" s="3">
        <v>5894</v>
      </c>
      <c r="C5898" s="5">
        <f t="shared" si="91"/>
        <v>5894</v>
      </c>
      <c r="D5898" s="6" t="s">
        <v>346</v>
      </c>
    </row>
    <row r="5899" spans="1:4" x14ac:dyDescent="0.2">
      <c r="A5899" s="3">
        <v>5895</v>
      </c>
      <c r="C5899" s="5">
        <f t="shared" si="91"/>
        <v>5895</v>
      </c>
      <c r="D5899" s="6" t="s">
        <v>346</v>
      </c>
    </row>
    <row r="5900" spans="1:4" x14ac:dyDescent="0.2">
      <c r="A5900" s="3">
        <v>5896</v>
      </c>
      <c r="C5900" s="5">
        <f t="shared" si="91"/>
        <v>5896</v>
      </c>
      <c r="D5900" s="6" t="s">
        <v>346</v>
      </c>
    </row>
    <row r="5901" spans="1:4" x14ac:dyDescent="0.2">
      <c r="A5901" s="3">
        <v>5897</v>
      </c>
      <c r="C5901" s="5">
        <f t="shared" si="91"/>
        <v>5897</v>
      </c>
      <c r="D5901" s="6" t="s">
        <v>346</v>
      </c>
    </row>
    <row r="5902" spans="1:4" x14ac:dyDescent="0.2">
      <c r="A5902" s="3">
        <v>5898</v>
      </c>
      <c r="C5902" s="5">
        <f t="shared" si="91"/>
        <v>5898</v>
      </c>
      <c r="D5902" s="6" t="s">
        <v>346</v>
      </c>
    </row>
    <row r="5903" spans="1:4" x14ac:dyDescent="0.2">
      <c r="A5903" s="3">
        <v>5899</v>
      </c>
      <c r="C5903" s="5">
        <f t="shared" si="91"/>
        <v>5899</v>
      </c>
      <c r="D5903" s="6" t="s">
        <v>346</v>
      </c>
    </row>
    <row r="5904" spans="1:4" x14ac:dyDescent="0.2">
      <c r="A5904" s="3">
        <v>5900</v>
      </c>
      <c r="C5904" s="5">
        <f t="shared" si="91"/>
        <v>5900</v>
      </c>
      <c r="D5904" s="6" t="s">
        <v>346</v>
      </c>
    </row>
    <row r="5905" spans="1:4" x14ac:dyDescent="0.2">
      <c r="A5905" s="3">
        <v>5901</v>
      </c>
      <c r="C5905" s="5">
        <f t="shared" si="91"/>
        <v>5901</v>
      </c>
      <c r="D5905" s="6" t="s">
        <v>346</v>
      </c>
    </row>
    <row r="5906" spans="1:4" x14ac:dyDescent="0.2">
      <c r="A5906" s="3">
        <v>5902</v>
      </c>
      <c r="C5906" s="5">
        <f t="shared" si="91"/>
        <v>5902</v>
      </c>
      <c r="D5906" s="6" t="s">
        <v>346</v>
      </c>
    </row>
    <row r="5907" spans="1:4" x14ac:dyDescent="0.2">
      <c r="A5907" s="3">
        <v>5903</v>
      </c>
      <c r="C5907" s="5">
        <f t="shared" si="91"/>
        <v>5903</v>
      </c>
      <c r="D5907" s="7"/>
    </row>
    <row r="5908" spans="1:4" x14ac:dyDescent="0.2">
      <c r="A5908" s="3">
        <v>5904</v>
      </c>
      <c r="C5908" s="5">
        <f t="shared" si="91"/>
        <v>5904</v>
      </c>
      <c r="D5908" s="7"/>
    </row>
    <row r="5909" spans="1:4" x14ac:dyDescent="0.2">
      <c r="A5909" s="3">
        <v>5905</v>
      </c>
      <c r="C5909" s="5">
        <f t="shared" si="91"/>
        <v>5905</v>
      </c>
      <c r="D5909" s="7"/>
    </row>
    <row r="5910" spans="1:4" x14ac:dyDescent="0.2">
      <c r="A5910" s="3">
        <v>5906</v>
      </c>
      <c r="C5910" s="5">
        <f t="shared" si="91"/>
        <v>5906</v>
      </c>
      <c r="D5910" s="7"/>
    </row>
    <row r="5911" spans="1:4" x14ac:dyDescent="0.2">
      <c r="A5911" s="3">
        <v>5907</v>
      </c>
      <c r="C5911" s="5">
        <f t="shared" si="91"/>
        <v>5907</v>
      </c>
      <c r="D5911" s="6" t="s">
        <v>346</v>
      </c>
    </row>
    <row r="5912" spans="1:4" x14ac:dyDescent="0.2">
      <c r="A5912" s="3">
        <v>5908</v>
      </c>
      <c r="C5912" s="5">
        <f t="shared" si="91"/>
        <v>5908</v>
      </c>
      <c r="D5912" s="7"/>
    </row>
    <row r="5913" spans="1:4" x14ac:dyDescent="0.2">
      <c r="A5913" s="3">
        <v>5909</v>
      </c>
      <c r="C5913" s="5">
        <f t="shared" si="91"/>
        <v>5909</v>
      </c>
      <c r="D5913" s="7"/>
    </row>
    <row r="5914" spans="1:4" x14ac:dyDescent="0.2">
      <c r="A5914" s="3">
        <v>5910</v>
      </c>
      <c r="C5914" s="5">
        <f t="shared" si="91"/>
        <v>5910</v>
      </c>
      <c r="D5914" s="7"/>
    </row>
    <row r="5915" spans="1:4" x14ac:dyDescent="0.2">
      <c r="A5915" s="3">
        <v>5911</v>
      </c>
      <c r="C5915" s="5">
        <f t="shared" si="91"/>
        <v>5911</v>
      </c>
      <c r="D5915" s="7"/>
    </row>
    <row r="5916" spans="1:4" x14ac:dyDescent="0.2">
      <c r="A5916" s="3">
        <v>5912</v>
      </c>
      <c r="C5916" s="5">
        <f t="shared" si="91"/>
        <v>5912</v>
      </c>
      <c r="D5916" s="7"/>
    </row>
    <row r="5917" spans="1:4" x14ac:dyDescent="0.2">
      <c r="A5917" s="3">
        <v>5913</v>
      </c>
      <c r="C5917" s="5">
        <f t="shared" si="91"/>
        <v>5913</v>
      </c>
      <c r="D5917" s="7"/>
    </row>
    <row r="5918" spans="1:4" x14ac:dyDescent="0.2">
      <c r="A5918" s="3">
        <v>5914</v>
      </c>
      <c r="C5918" s="5">
        <f t="shared" si="91"/>
        <v>5914</v>
      </c>
      <c r="D5918" s="7"/>
    </row>
    <row r="5919" spans="1:4" x14ac:dyDescent="0.2">
      <c r="A5919" s="3">
        <v>5915</v>
      </c>
      <c r="C5919" s="5">
        <f t="shared" si="91"/>
        <v>5915</v>
      </c>
      <c r="D5919" s="6" t="s">
        <v>346</v>
      </c>
    </row>
    <row r="5920" spans="1:4" x14ac:dyDescent="0.2">
      <c r="A5920" s="3">
        <v>5916</v>
      </c>
      <c r="C5920" s="5">
        <f t="shared" si="91"/>
        <v>5916</v>
      </c>
      <c r="D5920" s="7"/>
    </row>
    <row r="5921" spans="1:4" x14ac:dyDescent="0.2">
      <c r="A5921" s="3">
        <v>5917</v>
      </c>
      <c r="C5921" s="5">
        <f t="shared" si="91"/>
        <v>5917</v>
      </c>
      <c r="D5921" s="7"/>
    </row>
    <row r="5922" spans="1:4" x14ac:dyDescent="0.2">
      <c r="A5922" s="3">
        <v>5918</v>
      </c>
      <c r="C5922" s="5">
        <f t="shared" si="91"/>
        <v>5918</v>
      </c>
      <c r="D5922" s="7"/>
    </row>
    <row r="5923" spans="1:4" x14ac:dyDescent="0.2">
      <c r="A5923" s="3">
        <v>5919</v>
      </c>
      <c r="C5923" s="5">
        <f t="shared" si="91"/>
        <v>5919</v>
      </c>
      <c r="D5923" s="7"/>
    </row>
    <row r="5924" spans="1:4" x14ac:dyDescent="0.2">
      <c r="A5924" s="3">
        <v>5920</v>
      </c>
      <c r="C5924" s="5">
        <f t="shared" si="91"/>
        <v>5920</v>
      </c>
      <c r="D5924" s="7"/>
    </row>
    <row r="5925" spans="1:4" x14ac:dyDescent="0.2">
      <c r="A5925" s="3">
        <v>5921</v>
      </c>
      <c r="C5925" s="5">
        <f t="shared" si="91"/>
        <v>5921</v>
      </c>
      <c r="D5925" s="7"/>
    </row>
    <row r="5926" spans="1:4" x14ac:dyDescent="0.2">
      <c r="A5926" s="3">
        <v>5922</v>
      </c>
      <c r="C5926" s="5">
        <f t="shared" si="91"/>
        <v>5922</v>
      </c>
      <c r="D5926" s="7"/>
    </row>
    <row r="5927" spans="1:4" x14ac:dyDescent="0.2">
      <c r="A5927" s="3">
        <v>5923</v>
      </c>
      <c r="C5927" s="5">
        <f t="shared" si="91"/>
        <v>5923</v>
      </c>
      <c r="D5927" s="6" t="s">
        <v>346</v>
      </c>
    </row>
    <row r="5928" spans="1:4" x14ac:dyDescent="0.2">
      <c r="A5928">
        <v>5924</v>
      </c>
      <c r="B5928" s="14">
        <f>'EstRev 5-10'!K5</f>
        <v>0</v>
      </c>
      <c r="C5928" s="5">
        <f t="shared" si="91"/>
        <v>5924</v>
      </c>
      <c r="D5928" s="6"/>
    </row>
    <row r="5929" spans="1:4" x14ac:dyDescent="0.2">
      <c r="A5929">
        <v>5925</v>
      </c>
      <c r="B5929" s="14">
        <f>'EstRev 5-10'!K11</f>
        <v>0</v>
      </c>
      <c r="C5929" s="5">
        <f t="shared" si="91"/>
        <v>5925</v>
      </c>
      <c r="D5929" s="6"/>
    </row>
    <row r="5930" spans="1:4" x14ac:dyDescent="0.2">
      <c r="A5930">
        <v>5926</v>
      </c>
      <c r="B5930" s="14">
        <f>'EstRev 5-10'!K12</f>
        <v>0</v>
      </c>
      <c r="C5930" s="5">
        <f t="shared" si="91"/>
        <v>5926</v>
      </c>
      <c r="D5930" s="6"/>
    </row>
    <row r="5931" spans="1:4" x14ac:dyDescent="0.2">
      <c r="A5931">
        <v>5927</v>
      </c>
      <c r="B5931" s="14">
        <f>'EstRev 5-10'!K14</f>
        <v>0</v>
      </c>
      <c r="C5931" s="5">
        <f t="shared" si="91"/>
        <v>5927</v>
      </c>
      <c r="D5931" s="6"/>
    </row>
    <row r="5932" spans="1:4" x14ac:dyDescent="0.2">
      <c r="A5932">
        <v>5928</v>
      </c>
      <c r="B5932" s="14">
        <f>'EstRev 5-10'!K15</f>
        <v>0</v>
      </c>
      <c r="C5932" s="5">
        <f t="shared" si="91"/>
        <v>5928</v>
      </c>
      <c r="D5932" s="6"/>
    </row>
    <row r="5933" spans="1:4" x14ac:dyDescent="0.2">
      <c r="A5933">
        <v>5929</v>
      </c>
      <c r="B5933" s="14">
        <f>'EstRev 5-10'!K16</f>
        <v>0</v>
      </c>
      <c r="C5933" s="5">
        <f t="shared" si="91"/>
        <v>5929</v>
      </c>
      <c r="D5933" s="6"/>
    </row>
    <row r="5934" spans="1:4" x14ac:dyDescent="0.2">
      <c r="A5934">
        <v>5930</v>
      </c>
      <c r="B5934" s="14">
        <f>'EstRev 5-10'!K17</f>
        <v>0</v>
      </c>
      <c r="C5934" s="5">
        <f t="shared" si="91"/>
        <v>5930</v>
      </c>
      <c r="D5934" s="6"/>
    </row>
    <row r="5935" spans="1:4" x14ac:dyDescent="0.2">
      <c r="A5935">
        <v>5931</v>
      </c>
      <c r="B5935" s="14">
        <f>'EstRev 5-10'!K18</f>
        <v>0</v>
      </c>
      <c r="C5935" s="5">
        <f t="shared" si="91"/>
        <v>5931</v>
      </c>
      <c r="D5935" s="6"/>
    </row>
    <row r="5936" spans="1:4" x14ac:dyDescent="0.2">
      <c r="A5936">
        <v>5932</v>
      </c>
      <c r="B5936" s="14">
        <f>'EstRev 5-10'!K65</f>
        <v>0</v>
      </c>
      <c r="C5936" s="5">
        <f t="shared" si="91"/>
        <v>5932</v>
      </c>
      <c r="D5936" s="6"/>
    </row>
    <row r="5937" spans="1:4" x14ac:dyDescent="0.2">
      <c r="A5937">
        <v>5933</v>
      </c>
      <c r="B5937" s="14">
        <f>'EstRev 5-10'!K66</f>
        <v>0</v>
      </c>
      <c r="C5937" s="5">
        <f t="shared" si="91"/>
        <v>5933</v>
      </c>
      <c r="D5937" s="6"/>
    </row>
    <row r="5938" spans="1:4" x14ac:dyDescent="0.2">
      <c r="A5938">
        <v>5934</v>
      </c>
      <c r="B5938" s="14">
        <f>'EstRev 5-10'!K67</f>
        <v>0</v>
      </c>
      <c r="C5938" s="5">
        <f t="shared" si="91"/>
        <v>5934</v>
      </c>
      <c r="D5938" s="6"/>
    </row>
    <row r="5939" spans="1:4" x14ac:dyDescent="0.2">
      <c r="A5939">
        <v>5935</v>
      </c>
      <c r="B5939" s="14">
        <f>'EstRev 5-10'!K96</f>
        <v>0</v>
      </c>
      <c r="C5939" s="5">
        <f t="shared" si="91"/>
        <v>5935</v>
      </c>
      <c r="D5939" s="6"/>
    </row>
    <row r="5940" spans="1:4" x14ac:dyDescent="0.2">
      <c r="A5940">
        <v>5936</v>
      </c>
      <c r="B5940" s="14">
        <f>'EstRev 5-10'!K99</f>
        <v>0</v>
      </c>
      <c r="C5940" s="5">
        <f t="shared" si="91"/>
        <v>5936</v>
      </c>
      <c r="D5940" s="6"/>
    </row>
    <row r="5941" spans="1:4" x14ac:dyDescent="0.2">
      <c r="A5941">
        <v>5937</v>
      </c>
      <c r="B5941" s="14">
        <f>'EstRev 5-10'!K107</f>
        <v>0</v>
      </c>
      <c r="C5941" s="5">
        <f t="shared" si="91"/>
        <v>5937</v>
      </c>
      <c r="D5941" s="6"/>
    </row>
    <row r="5942" spans="1:4" x14ac:dyDescent="0.2">
      <c r="A5942">
        <v>5938</v>
      </c>
      <c r="B5942" s="14">
        <f>'EstRev 5-10'!K108</f>
        <v>0</v>
      </c>
      <c r="C5942" s="5">
        <f t="shared" si="91"/>
        <v>5938</v>
      </c>
      <c r="D5942" s="6"/>
    </row>
    <row r="5943" spans="1:4" x14ac:dyDescent="0.2">
      <c r="A5943">
        <v>5939</v>
      </c>
      <c r="B5943" s="14">
        <f>'EstRev 5-10'!K117</f>
        <v>0</v>
      </c>
      <c r="C5943" s="5">
        <f t="shared" si="91"/>
        <v>5939</v>
      </c>
      <c r="D5943" s="6"/>
    </row>
    <row r="5944" spans="1:4" x14ac:dyDescent="0.2">
      <c r="A5944">
        <v>5940</v>
      </c>
      <c r="B5944" s="14">
        <f>'EstRev 5-10'!K118</f>
        <v>0</v>
      </c>
      <c r="C5944" s="5">
        <f t="shared" si="91"/>
        <v>5940</v>
      </c>
      <c r="D5944" s="6"/>
    </row>
    <row r="5945" spans="1:4" x14ac:dyDescent="0.2">
      <c r="A5945" s="3">
        <v>5941</v>
      </c>
      <c r="C5945" s="5">
        <f t="shared" si="91"/>
        <v>5941</v>
      </c>
      <c r="D5945" s="7"/>
    </row>
    <row r="5946" spans="1:4" x14ac:dyDescent="0.2">
      <c r="A5946" s="3">
        <v>5942</v>
      </c>
      <c r="C5946" s="5">
        <f t="shared" si="91"/>
        <v>5942</v>
      </c>
      <c r="D5946" s="7"/>
    </row>
    <row r="5947" spans="1:4" x14ac:dyDescent="0.2">
      <c r="A5947" s="3">
        <v>5943</v>
      </c>
      <c r="C5947" s="5">
        <f t="shared" si="91"/>
        <v>5943</v>
      </c>
      <c r="D5947" s="7"/>
    </row>
    <row r="5948" spans="1:4" x14ac:dyDescent="0.2">
      <c r="A5948" s="3">
        <v>5944</v>
      </c>
      <c r="C5948" s="5">
        <f t="shared" si="91"/>
        <v>5944</v>
      </c>
      <c r="D5948" s="7"/>
    </row>
    <row r="5949" spans="1:4" x14ac:dyDescent="0.2">
      <c r="A5949">
        <v>5945</v>
      </c>
      <c r="B5949" s="14">
        <f>'EstRev 5-10'!K121</f>
        <v>0</v>
      </c>
      <c r="C5949" s="5">
        <f t="shared" si="91"/>
        <v>5945</v>
      </c>
      <c r="D5949" s="6"/>
    </row>
    <row r="5950" spans="1:4" x14ac:dyDescent="0.2">
      <c r="A5950" s="3">
        <v>5946</v>
      </c>
      <c r="C5950" s="5">
        <f t="shared" si="91"/>
        <v>5946</v>
      </c>
      <c r="D5950" s="7"/>
    </row>
    <row r="5951" spans="1:4" x14ac:dyDescent="0.2">
      <c r="A5951" s="3">
        <v>5947</v>
      </c>
      <c r="C5951" s="5">
        <f t="shared" si="91"/>
        <v>5947</v>
      </c>
      <c r="D5951" s="7"/>
    </row>
    <row r="5952" spans="1:4" x14ac:dyDescent="0.2">
      <c r="A5952" s="3">
        <v>5948</v>
      </c>
      <c r="C5952" s="5">
        <f t="shared" si="91"/>
        <v>5948</v>
      </c>
      <c r="D5952" s="7"/>
    </row>
    <row r="5953" spans="1:4" x14ac:dyDescent="0.2">
      <c r="A5953" s="3">
        <v>5949</v>
      </c>
      <c r="C5953" s="5">
        <f t="shared" si="91"/>
        <v>5949</v>
      </c>
      <c r="D5953" s="7"/>
    </row>
    <row r="5954" spans="1:4" x14ac:dyDescent="0.2">
      <c r="A5954" s="3">
        <v>5950</v>
      </c>
      <c r="C5954" s="5">
        <f t="shared" si="91"/>
        <v>5950</v>
      </c>
      <c r="D5954" s="7"/>
    </row>
    <row r="5955" spans="1:4" x14ac:dyDescent="0.2">
      <c r="A5955" s="3">
        <v>5951</v>
      </c>
      <c r="C5955" s="5">
        <f t="shared" si="91"/>
        <v>5951</v>
      </c>
      <c r="D5955" s="7"/>
    </row>
    <row r="5956" spans="1:4" x14ac:dyDescent="0.2">
      <c r="A5956" s="3">
        <v>5952</v>
      </c>
      <c r="C5956" s="5">
        <f t="shared" si="91"/>
        <v>5952</v>
      </c>
      <c r="D5956" s="7"/>
    </row>
    <row r="5957" spans="1:4" x14ac:dyDescent="0.2">
      <c r="A5957">
        <v>5953</v>
      </c>
      <c r="B5957" s="14">
        <f>'EstRev 5-10'!K169</f>
        <v>0</v>
      </c>
      <c r="C5957" s="5">
        <f t="shared" si="91"/>
        <v>5953</v>
      </c>
      <c r="D5957" s="6"/>
    </row>
    <row r="5958" spans="1:4" x14ac:dyDescent="0.2">
      <c r="A5958" s="3">
        <v>5954</v>
      </c>
      <c r="C5958" s="5">
        <f t="shared" si="91"/>
        <v>5954</v>
      </c>
      <c r="D5958" s="7"/>
    </row>
    <row r="5959" spans="1:4" x14ac:dyDescent="0.2">
      <c r="A5959">
        <v>5955</v>
      </c>
      <c r="B5959" s="14">
        <f>'EstRev 5-10'!K180</f>
        <v>0</v>
      </c>
      <c r="C5959" s="5">
        <f t="shared" ref="C5959:C6022" si="92">A5959-B5959</f>
        <v>5955</v>
      </c>
      <c r="D5959" s="6"/>
    </row>
    <row r="5960" spans="1:4" x14ac:dyDescent="0.2">
      <c r="A5960" s="3">
        <v>5956</v>
      </c>
      <c r="C5960" s="5">
        <f t="shared" si="92"/>
        <v>5956</v>
      </c>
      <c r="D5960" s="7"/>
    </row>
    <row r="5961" spans="1:4" x14ac:dyDescent="0.2">
      <c r="A5961" s="3">
        <v>5957</v>
      </c>
      <c r="C5961" s="5">
        <f t="shared" si="92"/>
        <v>5957</v>
      </c>
      <c r="D5961" s="7"/>
    </row>
    <row r="5962" spans="1:4" x14ac:dyDescent="0.2">
      <c r="A5962" s="3">
        <v>5958</v>
      </c>
      <c r="C5962" s="5">
        <f t="shared" si="92"/>
        <v>5958</v>
      </c>
      <c r="D5962" s="7"/>
    </row>
    <row r="5963" spans="1:4" x14ac:dyDescent="0.2">
      <c r="A5963" s="3">
        <v>5959</v>
      </c>
      <c r="C5963" s="5">
        <f t="shared" si="92"/>
        <v>5959</v>
      </c>
      <c r="D5963" s="7"/>
    </row>
    <row r="5964" spans="1:4" x14ac:dyDescent="0.2">
      <c r="A5964" s="3">
        <v>5960</v>
      </c>
      <c r="C5964" s="5">
        <f t="shared" si="92"/>
        <v>5960</v>
      </c>
      <c r="D5964" s="7"/>
    </row>
    <row r="5965" spans="1:4" x14ac:dyDescent="0.2">
      <c r="A5965">
        <v>5961</v>
      </c>
      <c r="B5965" s="14">
        <f>'EstRev 5-10'!K266</f>
        <v>0</v>
      </c>
      <c r="C5965" s="5">
        <f t="shared" si="92"/>
        <v>5961</v>
      </c>
      <c r="D5965" s="6"/>
    </row>
    <row r="5966" spans="1:4" x14ac:dyDescent="0.2">
      <c r="A5966">
        <v>5962</v>
      </c>
      <c r="B5966" s="14">
        <f>'EstRev 5-10'!K267</f>
        <v>0</v>
      </c>
      <c r="C5966" s="5">
        <f t="shared" si="92"/>
        <v>5962</v>
      </c>
      <c r="D5966" s="6"/>
    </row>
    <row r="5967" spans="1:4" x14ac:dyDescent="0.2">
      <c r="A5967">
        <v>5963</v>
      </c>
      <c r="B5967" s="14">
        <f>'EstRev 5-10'!G109</f>
        <v>703870</v>
      </c>
      <c r="C5967" s="5">
        <f t="shared" si="92"/>
        <v>-697907</v>
      </c>
      <c r="D5967" s="6"/>
    </row>
    <row r="5968" spans="1:4" x14ac:dyDescent="0.2">
      <c r="A5968">
        <v>5964</v>
      </c>
      <c r="B5968" s="14">
        <f>'EstRev 5-10'!H109</f>
        <v>20000</v>
      </c>
      <c r="C5968" s="5">
        <f t="shared" si="92"/>
        <v>-14036</v>
      </c>
      <c r="D5968" s="6"/>
    </row>
    <row r="5969" spans="1:4" x14ac:dyDescent="0.2">
      <c r="A5969">
        <v>5965</v>
      </c>
      <c r="B5969" s="14">
        <f>'EstRev 5-10'!I109</f>
        <v>0</v>
      </c>
      <c r="C5969" s="5">
        <f t="shared" si="92"/>
        <v>5965</v>
      </c>
      <c r="D5969" s="6"/>
    </row>
    <row r="5970" spans="1:4" x14ac:dyDescent="0.2">
      <c r="A5970" s="3">
        <v>5966</v>
      </c>
      <c r="C5970" s="5">
        <f t="shared" si="92"/>
        <v>5966</v>
      </c>
      <c r="D5970" s="6" t="s">
        <v>346</v>
      </c>
    </row>
    <row r="5971" spans="1:4" x14ac:dyDescent="0.2">
      <c r="A5971">
        <v>5967</v>
      </c>
      <c r="B5971" s="14">
        <f>'EstRev 5-10'!K109</f>
        <v>0</v>
      </c>
      <c r="C5971" s="5">
        <f t="shared" si="92"/>
        <v>5967</v>
      </c>
      <c r="D5971" s="6"/>
    </row>
    <row r="5972" spans="1:4" x14ac:dyDescent="0.2">
      <c r="A5972" s="3">
        <v>5968</v>
      </c>
      <c r="C5972" s="5">
        <f t="shared" si="92"/>
        <v>5968</v>
      </c>
      <c r="D5972" s="7"/>
    </row>
    <row r="5973" spans="1:4" x14ac:dyDescent="0.2">
      <c r="A5973" s="3">
        <v>5969</v>
      </c>
      <c r="C5973" s="5">
        <f t="shared" si="92"/>
        <v>5969</v>
      </c>
      <c r="D5973" s="7"/>
    </row>
    <row r="5974" spans="1:4" x14ac:dyDescent="0.2">
      <c r="A5974">
        <v>5970</v>
      </c>
      <c r="B5974" s="14">
        <f>'EstRev 5-10'!C69</f>
        <v>0</v>
      </c>
      <c r="C5974" s="5">
        <f t="shared" si="92"/>
        <v>5970</v>
      </c>
      <c r="D5974" s="6"/>
    </row>
    <row r="5975" spans="1:4" x14ac:dyDescent="0.2">
      <c r="A5975">
        <v>5971</v>
      </c>
      <c r="B5975" s="14">
        <f>'BudgetSum 2-3'!G16</f>
        <v>0</v>
      </c>
      <c r="C5975" s="5">
        <f t="shared" si="92"/>
        <v>5971</v>
      </c>
      <c r="D5975" s="6"/>
    </row>
    <row r="5976" spans="1:4" x14ac:dyDescent="0.2">
      <c r="A5976" s="3">
        <v>5972</v>
      </c>
      <c r="C5976" s="5">
        <f t="shared" si="92"/>
        <v>5972</v>
      </c>
      <c r="D5976" s="7"/>
    </row>
    <row r="5977" spans="1:4" x14ac:dyDescent="0.2">
      <c r="A5977" s="3">
        <v>5973</v>
      </c>
      <c r="C5977" s="5">
        <f t="shared" si="92"/>
        <v>5973</v>
      </c>
      <c r="D5977" s="10"/>
    </row>
    <row r="5978" spans="1:4" x14ac:dyDescent="0.2">
      <c r="A5978">
        <v>5974</v>
      </c>
      <c r="C5978" s="5">
        <f t="shared" si="92"/>
        <v>5974</v>
      </c>
      <c r="D5978" s="11"/>
    </row>
    <row r="5979" spans="1:4" x14ac:dyDescent="0.2">
      <c r="A5979">
        <v>5975</v>
      </c>
      <c r="C5979" s="5">
        <f t="shared" si="92"/>
        <v>5975</v>
      </c>
      <c r="D5979" s="11"/>
    </row>
    <row r="5980" spans="1:4" x14ac:dyDescent="0.2">
      <c r="A5980">
        <v>5976</v>
      </c>
      <c r="C5980" s="5">
        <f t="shared" si="92"/>
        <v>5976</v>
      </c>
      <c r="D5980" s="11"/>
    </row>
    <row r="5981" spans="1:4" x14ac:dyDescent="0.2">
      <c r="A5981">
        <v>5977</v>
      </c>
      <c r="B5981" s="14">
        <f>'BudgetSum 2-3'!J14</f>
        <v>0</v>
      </c>
      <c r="C5981" s="5">
        <f t="shared" si="92"/>
        <v>5977</v>
      </c>
      <c r="D5981" s="11"/>
    </row>
    <row r="5982" spans="1:4" x14ac:dyDescent="0.2">
      <c r="A5982">
        <v>5978</v>
      </c>
      <c r="B5982" s="14">
        <f>'BudgetSum 2-3'!J45</f>
        <v>0</v>
      </c>
      <c r="C5982" s="5">
        <f t="shared" si="92"/>
        <v>5978</v>
      </c>
      <c r="D5982" s="11"/>
    </row>
    <row r="5983" spans="1:4" x14ac:dyDescent="0.2">
      <c r="A5983">
        <v>5979</v>
      </c>
      <c r="B5983" s="14">
        <f>'BudgetSum 2-3'!J53</f>
        <v>0</v>
      </c>
      <c r="C5983" s="5">
        <f t="shared" si="92"/>
        <v>5979</v>
      </c>
      <c r="D5983" s="11"/>
    </row>
    <row r="5984" spans="1:4" x14ac:dyDescent="0.2">
      <c r="A5984">
        <v>5980</v>
      </c>
      <c r="B5984" s="14">
        <f>'BudgetSum 2-3'!J3</f>
        <v>522744</v>
      </c>
      <c r="C5984" s="5">
        <f t="shared" si="92"/>
        <v>-516764</v>
      </c>
      <c r="D5984" s="11" t="s">
        <v>78</v>
      </c>
    </row>
    <row r="5985" spans="1:4" x14ac:dyDescent="0.2">
      <c r="A5985">
        <v>5981</v>
      </c>
      <c r="B5985" s="14">
        <f>'BudgetSum 2-3'!J5</f>
        <v>220000</v>
      </c>
      <c r="C5985" s="5">
        <f t="shared" si="92"/>
        <v>-214019</v>
      </c>
      <c r="D5985" s="11" t="s">
        <v>78</v>
      </c>
    </row>
    <row r="5986" spans="1:4" x14ac:dyDescent="0.2">
      <c r="A5986">
        <v>5982</v>
      </c>
      <c r="B5986" s="14">
        <f>'BudgetSum 2-3'!J7</f>
        <v>0</v>
      </c>
      <c r="C5986" s="5">
        <f t="shared" si="92"/>
        <v>5982</v>
      </c>
      <c r="D5986" s="11" t="s">
        <v>78</v>
      </c>
    </row>
    <row r="5987" spans="1:4" x14ac:dyDescent="0.2">
      <c r="A5987">
        <v>5983</v>
      </c>
      <c r="B5987" s="14">
        <f>'BudgetSum 2-3'!J8</f>
        <v>0</v>
      </c>
      <c r="C5987" s="5">
        <f t="shared" si="92"/>
        <v>5983</v>
      </c>
      <c r="D5987" s="11" t="s">
        <v>78</v>
      </c>
    </row>
    <row r="5988" spans="1:4" x14ac:dyDescent="0.2">
      <c r="A5988">
        <v>5984</v>
      </c>
      <c r="B5988" s="14">
        <f>'BudgetSum 2-3'!J9</f>
        <v>220000</v>
      </c>
      <c r="C5988" s="5">
        <f t="shared" si="92"/>
        <v>-214016</v>
      </c>
      <c r="D5988" s="11" t="s">
        <v>78</v>
      </c>
    </row>
    <row r="5989" spans="1:4" x14ac:dyDescent="0.2">
      <c r="A5989">
        <v>5985</v>
      </c>
      <c r="B5989" s="14">
        <f>'BudgetSum 2-3'!J10</f>
        <v>0</v>
      </c>
      <c r="C5989" s="5">
        <f t="shared" si="92"/>
        <v>5985</v>
      </c>
      <c r="D5989" s="11" t="s">
        <v>78</v>
      </c>
    </row>
    <row r="5990" spans="1:4" x14ac:dyDescent="0.2">
      <c r="A5990">
        <v>5986</v>
      </c>
      <c r="B5990" s="14">
        <f>'BudgetSum 2-3'!J11</f>
        <v>220000</v>
      </c>
      <c r="C5990" s="5">
        <f t="shared" si="92"/>
        <v>-214014</v>
      </c>
      <c r="D5990" s="11" t="s">
        <v>78</v>
      </c>
    </row>
    <row r="5991" spans="1:4" x14ac:dyDescent="0.2">
      <c r="A5991">
        <v>5987</v>
      </c>
      <c r="B5991" s="14">
        <f>'BudgetSum 2-3'!J17</f>
        <v>0</v>
      </c>
      <c r="C5991" s="5">
        <f t="shared" si="92"/>
        <v>5987</v>
      </c>
      <c r="D5991" s="11" t="s">
        <v>78</v>
      </c>
    </row>
    <row r="5992" spans="1:4" x14ac:dyDescent="0.2">
      <c r="A5992">
        <v>5988</v>
      </c>
      <c r="B5992" s="14">
        <f>'BudgetSum 2-3'!J19</f>
        <v>0</v>
      </c>
      <c r="C5992" s="5">
        <f t="shared" si="92"/>
        <v>5988</v>
      </c>
      <c r="D5992" s="11" t="s">
        <v>78</v>
      </c>
    </row>
    <row r="5993" spans="1:4" x14ac:dyDescent="0.2">
      <c r="A5993">
        <v>5989</v>
      </c>
      <c r="B5993" s="14">
        <f>'BudgetSum 2-3'!J20</f>
        <v>0</v>
      </c>
      <c r="C5993" s="5">
        <f t="shared" si="92"/>
        <v>5989</v>
      </c>
      <c r="D5993" s="11" t="s">
        <v>78</v>
      </c>
    </row>
    <row r="5994" spans="1:4" x14ac:dyDescent="0.2">
      <c r="A5994">
        <v>5990</v>
      </c>
      <c r="B5994" s="14">
        <f>'BudgetSum 2-3'!J21</f>
        <v>0</v>
      </c>
      <c r="C5994" s="5">
        <f t="shared" si="92"/>
        <v>5990</v>
      </c>
      <c r="D5994" s="11" t="s">
        <v>78</v>
      </c>
    </row>
    <row r="5995" spans="1:4" x14ac:dyDescent="0.2">
      <c r="A5995">
        <v>5991</v>
      </c>
      <c r="B5995" s="14">
        <f>'BudgetSum 2-3'!J22</f>
        <v>220000</v>
      </c>
      <c r="C5995" s="5">
        <f t="shared" si="92"/>
        <v>-214009</v>
      </c>
      <c r="D5995" s="11" t="s">
        <v>78</v>
      </c>
    </row>
    <row r="5996" spans="1:4" x14ac:dyDescent="0.2">
      <c r="A5996">
        <v>5992</v>
      </c>
      <c r="B5996" s="14">
        <f>'BudgetSum 2-3'!J28</f>
        <v>0</v>
      </c>
      <c r="C5996" s="5">
        <f t="shared" si="92"/>
        <v>5992</v>
      </c>
      <c r="D5996" s="11" t="s">
        <v>78</v>
      </c>
    </row>
    <row r="5997" spans="1:4" x14ac:dyDescent="0.2">
      <c r="A5997" s="2">
        <v>5993</v>
      </c>
      <c r="B5997" s="14">
        <f>'BudgetSum 2-3'!J30</f>
        <v>0</v>
      </c>
      <c r="C5997" s="5">
        <f t="shared" si="92"/>
        <v>5993</v>
      </c>
      <c r="D5997" s="11" t="s">
        <v>78</v>
      </c>
    </row>
    <row r="5998" spans="1:4" x14ac:dyDescent="0.2">
      <c r="A5998" s="2">
        <v>5994</v>
      </c>
      <c r="B5998" s="14">
        <f>'BudgetSum 2-3'!J35</f>
        <v>0</v>
      </c>
      <c r="C5998" s="5">
        <f t="shared" si="92"/>
        <v>5994</v>
      </c>
      <c r="D5998" s="11" t="s">
        <v>78</v>
      </c>
    </row>
    <row r="5999" spans="1:4" x14ac:dyDescent="0.2">
      <c r="A5999" s="2">
        <v>5995</v>
      </c>
      <c r="B5999" s="14">
        <f>'BudgetSum 2-3'!J36</f>
        <v>0</v>
      </c>
      <c r="C5999" s="5">
        <f t="shared" si="92"/>
        <v>5995</v>
      </c>
      <c r="D5999" s="11" t="s">
        <v>78</v>
      </c>
    </row>
    <row r="6000" spans="1:4" x14ac:dyDescent="0.2">
      <c r="A6000" s="2">
        <v>5996</v>
      </c>
      <c r="B6000" s="14">
        <f>'BudgetSum 2-3'!J37</f>
        <v>0</v>
      </c>
      <c r="C6000" s="5">
        <f t="shared" si="92"/>
        <v>5996</v>
      </c>
      <c r="D6000" s="11" t="s">
        <v>78</v>
      </c>
    </row>
    <row r="6001" spans="1:4" x14ac:dyDescent="0.2">
      <c r="A6001" s="2">
        <v>5997</v>
      </c>
      <c r="B6001" s="14">
        <f>'BudgetSum 2-3'!J38</f>
        <v>0</v>
      </c>
      <c r="C6001" s="5">
        <f t="shared" si="92"/>
        <v>5997</v>
      </c>
      <c r="D6001" s="11" t="s">
        <v>78</v>
      </c>
    </row>
    <row r="6002" spans="1:4" x14ac:dyDescent="0.2">
      <c r="A6002" s="2">
        <v>5998</v>
      </c>
      <c r="B6002" s="14">
        <f>'BudgetSum 2-3'!E39</f>
        <v>215000</v>
      </c>
      <c r="C6002" s="5">
        <f t="shared" si="92"/>
        <v>-209002</v>
      </c>
      <c r="D6002" s="11" t="s">
        <v>78</v>
      </c>
    </row>
    <row r="6003" spans="1:4" x14ac:dyDescent="0.2">
      <c r="A6003" s="2">
        <v>5999</v>
      </c>
      <c r="B6003" s="14">
        <f>'BudgetSum 2-3'!E40</f>
        <v>10000</v>
      </c>
      <c r="C6003" s="5">
        <f t="shared" si="92"/>
        <v>-4001</v>
      </c>
      <c r="D6003" s="11" t="s">
        <v>78</v>
      </c>
    </row>
    <row r="6004" spans="1:4" x14ac:dyDescent="0.2">
      <c r="A6004" s="2">
        <v>6000</v>
      </c>
      <c r="B6004" s="14">
        <f>'BudgetSum 2-3'!E41</f>
        <v>0</v>
      </c>
      <c r="C6004" s="5">
        <f t="shared" si="92"/>
        <v>6000</v>
      </c>
      <c r="D6004" s="11" t="s">
        <v>78</v>
      </c>
    </row>
    <row r="6005" spans="1:4" x14ac:dyDescent="0.2">
      <c r="A6005" s="2">
        <v>6001</v>
      </c>
      <c r="B6005" s="14">
        <f>'BudgetSum 2-3'!E42</f>
        <v>0</v>
      </c>
      <c r="C6005" s="5">
        <f t="shared" si="92"/>
        <v>6001</v>
      </c>
      <c r="D6005" s="11" t="s">
        <v>78</v>
      </c>
    </row>
    <row r="6006" spans="1:4" x14ac:dyDescent="0.2">
      <c r="A6006" s="2">
        <v>6002</v>
      </c>
      <c r="B6006" s="14">
        <f>'BudgetSum 2-3'!C44</f>
        <v>0</v>
      </c>
      <c r="C6006" s="5">
        <f t="shared" si="92"/>
        <v>6002</v>
      </c>
      <c r="D6006" s="11" t="s">
        <v>78</v>
      </c>
    </row>
    <row r="6007" spans="1:4" x14ac:dyDescent="0.2">
      <c r="A6007" s="2">
        <v>6003</v>
      </c>
      <c r="B6007" s="14">
        <f>'BudgetSum 2-3'!D44</f>
        <v>0</v>
      </c>
      <c r="C6007" s="5">
        <f t="shared" si="92"/>
        <v>6003</v>
      </c>
      <c r="D6007" s="11" t="s">
        <v>78</v>
      </c>
    </row>
    <row r="6008" spans="1:4" x14ac:dyDescent="0.2">
      <c r="A6008" s="2">
        <v>6004</v>
      </c>
      <c r="B6008" s="14">
        <f>'BudgetSum 2-3'!E44</f>
        <v>0</v>
      </c>
      <c r="C6008" s="5">
        <f t="shared" si="92"/>
        <v>6004</v>
      </c>
      <c r="D6008" s="11" t="s">
        <v>78</v>
      </c>
    </row>
    <row r="6009" spans="1:4" x14ac:dyDescent="0.2">
      <c r="A6009" s="2">
        <v>6005</v>
      </c>
      <c r="B6009" s="14">
        <f>'BudgetSum 2-3'!F44</f>
        <v>0</v>
      </c>
      <c r="C6009" s="5">
        <f t="shared" si="92"/>
        <v>6005</v>
      </c>
      <c r="D6009" s="11" t="s">
        <v>78</v>
      </c>
    </row>
    <row r="6010" spans="1:4" x14ac:dyDescent="0.2">
      <c r="A6010" s="1">
        <v>6006</v>
      </c>
      <c r="B6010" s="14">
        <f>'BudgetSum 2-3'!G44</f>
        <v>0</v>
      </c>
      <c r="C6010" s="5">
        <f t="shared" si="92"/>
        <v>6006</v>
      </c>
      <c r="D6010" s="11" t="s">
        <v>78</v>
      </c>
    </row>
    <row r="6011" spans="1:4" x14ac:dyDescent="0.2">
      <c r="A6011" s="1">
        <v>6007</v>
      </c>
      <c r="B6011" s="14">
        <f>'BudgetSum 2-3'!H43</f>
        <v>0</v>
      </c>
      <c r="C6011" s="5">
        <f t="shared" si="92"/>
        <v>6007</v>
      </c>
      <c r="D6011" s="11" t="s">
        <v>78</v>
      </c>
    </row>
    <row r="6012" spans="1:4" x14ac:dyDescent="0.2">
      <c r="A6012" s="1">
        <v>6008</v>
      </c>
      <c r="B6012" s="14">
        <f>'BudgetSum 2-3'!H44</f>
        <v>0</v>
      </c>
      <c r="C6012" s="5">
        <f t="shared" si="92"/>
        <v>6008</v>
      </c>
      <c r="D6012" s="11" t="s">
        <v>78</v>
      </c>
    </row>
    <row r="6013" spans="1:4" x14ac:dyDescent="0.2">
      <c r="A6013" s="1">
        <v>6009</v>
      </c>
      <c r="B6013" s="14">
        <f>'BudgetSum 2-3'!K44</f>
        <v>0</v>
      </c>
      <c r="C6013" s="5">
        <f t="shared" si="92"/>
        <v>6009</v>
      </c>
      <c r="D6013" s="11" t="s">
        <v>78</v>
      </c>
    </row>
    <row r="6014" spans="1:4" x14ac:dyDescent="0.2">
      <c r="A6014" s="1">
        <v>6010</v>
      </c>
      <c r="B6014" s="14">
        <f>'BudgetSum 2-3'!J46</f>
        <v>0</v>
      </c>
      <c r="C6014" s="5">
        <f t="shared" si="92"/>
        <v>6010</v>
      </c>
      <c r="D6014" s="11" t="s">
        <v>78</v>
      </c>
    </row>
    <row r="6015" spans="1:4" x14ac:dyDescent="0.2">
      <c r="A6015" s="1">
        <v>6011</v>
      </c>
      <c r="B6015" s="14">
        <f>'BudgetSum 2-3'!C57</f>
        <v>215000</v>
      </c>
      <c r="C6015" s="5">
        <f t="shared" si="92"/>
        <v>-208989</v>
      </c>
      <c r="D6015" s="11" t="s">
        <v>78</v>
      </c>
    </row>
    <row r="6016" spans="1:4" x14ac:dyDescent="0.2">
      <c r="A6016" s="1">
        <v>6012</v>
      </c>
      <c r="B6016" s="14">
        <f>'BudgetSum 2-3'!D57</f>
        <v>0</v>
      </c>
      <c r="C6016" s="5">
        <f t="shared" si="92"/>
        <v>6012</v>
      </c>
      <c r="D6016" s="11" t="s">
        <v>78</v>
      </c>
    </row>
    <row r="6017" spans="1:4" x14ac:dyDescent="0.2">
      <c r="A6017" s="1">
        <v>6013</v>
      </c>
      <c r="B6017" s="14">
        <f>'BudgetSum 2-3'!H57</f>
        <v>0</v>
      </c>
      <c r="C6017" s="5">
        <f t="shared" si="92"/>
        <v>6013</v>
      </c>
      <c r="D6017" s="11" t="s">
        <v>78</v>
      </c>
    </row>
    <row r="6018" spans="1:4" x14ac:dyDescent="0.2">
      <c r="A6018" s="1">
        <v>6014</v>
      </c>
      <c r="B6018" s="15">
        <f>'BudgetSum 2-3'!C61</f>
        <v>10000</v>
      </c>
      <c r="C6018" s="5">
        <f t="shared" si="92"/>
        <v>-3986</v>
      </c>
      <c r="D6018" s="11" t="s">
        <v>78</v>
      </c>
    </row>
    <row r="6019" spans="1:4" x14ac:dyDescent="0.2">
      <c r="A6019">
        <v>6015</v>
      </c>
      <c r="B6019" s="15">
        <f>'BudgetSum 2-3'!D61</f>
        <v>0</v>
      </c>
      <c r="C6019" s="5">
        <f t="shared" si="92"/>
        <v>6015</v>
      </c>
      <c r="D6019" s="11" t="s">
        <v>78</v>
      </c>
    </row>
    <row r="6020" spans="1:4" x14ac:dyDescent="0.2">
      <c r="A6020">
        <v>6016</v>
      </c>
      <c r="B6020" s="15">
        <f>'BudgetSum 2-3'!H61</f>
        <v>0</v>
      </c>
      <c r="C6020" s="5">
        <f t="shared" si="92"/>
        <v>6016</v>
      </c>
      <c r="D6020" s="11" t="s">
        <v>78</v>
      </c>
    </row>
    <row r="6021" spans="1:4" x14ac:dyDescent="0.2">
      <c r="A6021">
        <v>6017</v>
      </c>
      <c r="B6021" s="15">
        <f>'BudgetSum 2-3'!C65</f>
        <v>0</v>
      </c>
      <c r="C6021" s="5">
        <f t="shared" si="92"/>
        <v>6017</v>
      </c>
      <c r="D6021" s="11" t="s">
        <v>78</v>
      </c>
    </row>
    <row r="6022" spans="1:4" x14ac:dyDescent="0.2">
      <c r="A6022">
        <v>6018</v>
      </c>
      <c r="B6022" s="15">
        <f>'BudgetSum 2-3'!D65</f>
        <v>0</v>
      </c>
      <c r="C6022" s="5">
        <f t="shared" si="92"/>
        <v>6018</v>
      </c>
      <c r="D6022" s="11" t="s">
        <v>78</v>
      </c>
    </row>
    <row r="6023" spans="1:4" x14ac:dyDescent="0.2">
      <c r="A6023">
        <v>6019</v>
      </c>
      <c r="B6023" s="15">
        <f>'BudgetSum 2-3'!C69</f>
        <v>0</v>
      </c>
      <c r="C6023" s="5">
        <f t="shared" ref="C6023:C6086" si="93">A6023-B6023</f>
        <v>6019</v>
      </c>
      <c r="D6023" s="11" t="s">
        <v>78</v>
      </c>
    </row>
    <row r="6024" spans="1:4" x14ac:dyDescent="0.2">
      <c r="A6024">
        <v>6020</v>
      </c>
      <c r="B6024" s="15">
        <f>'BudgetSum 2-3'!D69</f>
        <v>0</v>
      </c>
      <c r="C6024" s="5">
        <f t="shared" si="93"/>
        <v>6020</v>
      </c>
      <c r="D6024" s="11" t="s">
        <v>78</v>
      </c>
    </row>
    <row r="6025" spans="1:4" x14ac:dyDescent="0.2">
      <c r="A6025">
        <v>6021</v>
      </c>
      <c r="B6025" s="15">
        <f>'BudgetSum 2-3'!C73</f>
        <v>0</v>
      </c>
      <c r="C6025" s="5">
        <f t="shared" si="93"/>
        <v>6021</v>
      </c>
      <c r="D6025" s="11" t="s">
        <v>78</v>
      </c>
    </row>
    <row r="6026" spans="1:4" x14ac:dyDescent="0.2">
      <c r="A6026">
        <v>6022</v>
      </c>
      <c r="B6026" s="15">
        <f>'BudgetSum 2-3'!D73</f>
        <v>0</v>
      </c>
      <c r="C6026" s="5">
        <f t="shared" si="93"/>
        <v>6022</v>
      </c>
      <c r="D6026" s="11" t="s">
        <v>78</v>
      </c>
    </row>
    <row r="6027" spans="1:4" x14ac:dyDescent="0.2">
      <c r="A6027" s="3">
        <v>6023</v>
      </c>
      <c r="C6027" s="5">
        <f t="shared" si="93"/>
        <v>6023</v>
      </c>
      <c r="D6027" s="11" t="s">
        <v>78</v>
      </c>
    </row>
    <row r="6028" spans="1:4" x14ac:dyDescent="0.2">
      <c r="A6028">
        <v>6024</v>
      </c>
      <c r="B6028" s="14">
        <f>'BudgetSum 2-3'!C77</f>
        <v>0</v>
      </c>
      <c r="C6028" s="5">
        <f t="shared" si="93"/>
        <v>6024</v>
      </c>
      <c r="D6028" s="11" t="s">
        <v>78</v>
      </c>
    </row>
    <row r="6029" spans="1:4" x14ac:dyDescent="0.2">
      <c r="A6029">
        <v>6025</v>
      </c>
      <c r="B6029" s="14">
        <f>'BudgetSum 2-3'!D77</f>
        <v>0</v>
      </c>
      <c r="C6029" s="5">
        <f t="shared" si="93"/>
        <v>6025</v>
      </c>
      <c r="D6029" s="11" t="s">
        <v>78</v>
      </c>
    </row>
    <row r="6030" spans="1:4" x14ac:dyDescent="0.2">
      <c r="A6030">
        <v>6026</v>
      </c>
      <c r="B6030" s="14">
        <f>'BudgetSum 2-3'!F77</f>
        <v>0</v>
      </c>
      <c r="C6030" s="5">
        <f t="shared" si="93"/>
        <v>6026</v>
      </c>
      <c r="D6030" s="11" t="s">
        <v>78</v>
      </c>
    </row>
    <row r="6031" spans="1:4" x14ac:dyDescent="0.2">
      <c r="A6031">
        <v>6027</v>
      </c>
      <c r="B6031" s="14">
        <f>'BudgetSum 2-3'!G77</f>
        <v>0</v>
      </c>
      <c r="C6031" s="5">
        <f t="shared" si="93"/>
        <v>6027</v>
      </c>
      <c r="D6031" s="11" t="s">
        <v>78</v>
      </c>
    </row>
    <row r="6032" spans="1:4" x14ac:dyDescent="0.2">
      <c r="A6032">
        <v>6028</v>
      </c>
      <c r="B6032" s="14">
        <f>'BudgetSum 2-3'!H77</f>
        <v>0</v>
      </c>
      <c r="C6032" s="5">
        <f t="shared" si="93"/>
        <v>6028</v>
      </c>
      <c r="D6032" s="11" t="s">
        <v>78</v>
      </c>
    </row>
    <row r="6033" spans="1:4" x14ac:dyDescent="0.2">
      <c r="A6033">
        <v>6029</v>
      </c>
      <c r="B6033" s="14">
        <f>'BudgetSum 2-3'!K77</f>
        <v>0</v>
      </c>
      <c r="C6033" s="5">
        <f t="shared" si="93"/>
        <v>6029</v>
      </c>
      <c r="D6033" s="11" t="s">
        <v>78</v>
      </c>
    </row>
    <row r="6034" spans="1:4" x14ac:dyDescent="0.2">
      <c r="A6034">
        <v>6030</v>
      </c>
      <c r="B6034" s="14">
        <f>'BudgetSum 2-3'!G78</f>
        <v>0</v>
      </c>
      <c r="C6034" s="5">
        <f t="shared" si="93"/>
        <v>6030</v>
      </c>
      <c r="D6034" s="11" t="s">
        <v>78</v>
      </c>
    </row>
    <row r="6035" spans="1:4" x14ac:dyDescent="0.2">
      <c r="A6035">
        <v>6031</v>
      </c>
      <c r="B6035" s="14">
        <f>'BudgetSum 2-3'!I78</f>
        <v>0</v>
      </c>
      <c r="C6035" s="5">
        <f t="shared" si="93"/>
        <v>6031</v>
      </c>
      <c r="D6035" s="11" t="s">
        <v>78</v>
      </c>
    </row>
    <row r="6036" spans="1:4" x14ac:dyDescent="0.2">
      <c r="A6036">
        <v>6032</v>
      </c>
      <c r="B6036" s="14">
        <f>'BudgetSum 2-3'!J78</f>
        <v>0</v>
      </c>
      <c r="C6036" s="5">
        <f t="shared" si="93"/>
        <v>6032</v>
      </c>
      <c r="D6036" s="11" t="s">
        <v>78</v>
      </c>
    </row>
    <row r="6037" spans="1:4" x14ac:dyDescent="0.2">
      <c r="A6037">
        <v>6033</v>
      </c>
      <c r="B6037" s="14">
        <f>'BudgetSum 2-3'!K78</f>
        <v>0</v>
      </c>
      <c r="C6037" s="5">
        <f t="shared" si="93"/>
        <v>6033</v>
      </c>
      <c r="D6037" s="11" t="s">
        <v>78</v>
      </c>
    </row>
    <row r="6038" spans="1:4" x14ac:dyDescent="0.2">
      <c r="A6038">
        <v>6034</v>
      </c>
      <c r="B6038" s="14">
        <f>'BudgetSum 2-3'!J79</f>
        <v>0</v>
      </c>
      <c r="C6038" s="5">
        <f t="shared" si="93"/>
        <v>6034</v>
      </c>
      <c r="D6038" s="11" t="s">
        <v>78</v>
      </c>
    </row>
    <row r="6039" spans="1:4" x14ac:dyDescent="0.2">
      <c r="A6039">
        <v>6035</v>
      </c>
      <c r="B6039" s="14">
        <f>'BudgetSum 2-3'!J80</f>
        <v>0</v>
      </c>
      <c r="C6039" s="5">
        <f t="shared" si="93"/>
        <v>6035</v>
      </c>
      <c r="D6039" s="11" t="s">
        <v>78</v>
      </c>
    </row>
    <row r="6040" spans="1:4" x14ac:dyDescent="0.2">
      <c r="A6040">
        <v>6036</v>
      </c>
      <c r="B6040" s="14">
        <f>'BudgetSum 2-3'!J81</f>
        <v>742744</v>
      </c>
      <c r="C6040" s="5">
        <f t="shared" si="93"/>
        <v>-736708</v>
      </c>
      <c r="D6040" s="11" t="s">
        <v>78</v>
      </c>
    </row>
    <row r="6041" spans="1:4" x14ac:dyDescent="0.2">
      <c r="A6041">
        <v>6037</v>
      </c>
      <c r="B6041" s="14">
        <f>'CashSum 4'!J3</f>
        <v>522744</v>
      </c>
      <c r="C6041" s="5">
        <f t="shared" si="93"/>
        <v>-516707</v>
      </c>
      <c r="D6041" s="11" t="s">
        <v>78</v>
      </c>
    </row>
    <row r="6042" spans="1:4" x14ac:dyDescent="0.2">
      <c r="A6042">
        <v>6038</v>
      </c>
      <c r="B6042" s="14">
        <f>'CashSum 4'!J4</f>
        <v>220000</v>
      </c>
      <c r="C6042" s="5">
        <f t="shared" si="93"/>
        <v>-213962</v>
      </c>
      <c r="D6042" s="11" t="s">
        <v>78</v>
      </c>
    </row>
    <row r="6043" spans="1:4" x14ac:dyDescent="0.2">
      <c r="A6043">
        <v>6039</v>
      </c>
      <c r="B6043" s="14">
        <f>'CashSum 4'!D6</f>
        <v>0</v>
      </c>
      <c r="C6043" s="5">
        <f t="shared" si="93"/>
        <v>6039</v>
      </c>
      <c r="D6043" s="11" t="s">
        <v>78</v>
      </c>
    </row>
    <row r="6044" spans="1:4" x14ac:dyDescent="0.2">
      <c r="A6044">
        <v>6040</v>
      </c>
      <c r="B6044" s="14">
        <f>'CashSum 4'!F6</f>
        <v>0</v>
      </c>
      <c r="C6044" s="5">
        <f t="shared" si="93"/>
        <v>6040</v>
      </c>
      <c r="D6044" s="11" t="s">
        <v>78</v>
      </c>
    </row>
    <row r="6045" spans="1:4" x14ac:dyDescent="0.2">
      <c r="A6045">
        <v>6041</v>
      </c>
      <c r="B6045" s="14">
        <f>'CashSum 4'!J6</f>
        <v>0</v>
      </c>
      <c r="C6045" s="5">
        <f t="shared" si="93"/>
        <v>6041</v>
      </c>
      <c r="D6045" s="11" t="s">
        <v>78</v>
      </c>
    </row>
    <row r="6046" spans="1:4" x14ac:dyDescent="0.2">
      <c r="A6046">
        <v>6042</v>
      </c>
      <c r="B6046" s="14">
        <f>'CashSum 4'!E8</f>
        <v>0</v>
      </c>
      <c r="C6046" s="5">
        <f t="shared" si="93"/>
        <v>6042</v>
      </c>
      <c r="D6046" s="11" t="s">
        <v>78</v>
      </c>
    </row>
    <row r="6047" spans="1:4" x14ac:dyDescent="0.2">
      <c r="A6047">
        <v>6043</v>
      </c>
      <c r="B6047" s="14">
        <f>'CashSum 4'!F8</f>
        <v>0</v>
      </c>
      <c r="C6047" s="5">
        <f t="shared" si="93"/>
        <v>6043</v>
      </c>
      <c r="D6047" s="11" t="s">
        <v>78</v>
      </c>
    </row>
    <row r="6048" spans="1:4" x14ac:dyDescent="0.2">
      <c r="A6048">
        <v>6044</v>
      </c>
      <c r="B6048" s="14">
        <f>'CashSum 4'!G8</f>
        <v>0</v>
      </c>
      <c r="C6048" s="5">
        <f t="shared" si="93"/>
        <v>6044</v>
      </c>
      <c r="D6048" s="11" t="s">
        <v>78</v>
      </c>
    </row>
    <row r="6049" spans="1:4" x14ac:dyDescent="0.2">
      <c r="A6049">
        <v>6045</v>
      </c>
      <c r="B6049" s="14">
        <f>'CashSum 4'!J8</f>
        <v>0</v>
      </c>
      <c r="C6049" s="5">
        <f t="shared" si="93"/>
        <v>6045</v>
      </c>
      <c r="D6049" s="11" t="s">
        <v>78</v>
      </c>
    </row>
    <row r="6050" spans="1:4" x14ac:dyDescent="0.2">
      <c r="A6050">
        <v>6046</v>
      </c>
      <c r="B6050" s="14">
        <f>'CashSum 4'!E9</f>
        <v>0</v>
      </c>
      <c r="C6050" s="5">
        <f t="shared" si="93"/>
        <v>6046</v>
      </c>
      <c r="D6050" s="11" t="s">
        <v>78</v>
      </c>
    </row>
    <row r="6051" spans="1:4" x14ac:dyDescent="0.2">
      <c r="A6051">
        <v>6047</v>
      </c>
      <c r="B6051" s="14">
        <f>'CashSum 4'!F9</f>
        <v>0</v>
      </c>
      <c r="C6051" s="5">
        <f t="shared" si="93"/>
        <v>6047</v>
      </c>
      <c r="D6051" s="11" t="s">
        <v>78</v>
      </c>
    </row>
    <row r="6052" spans="1:4" x14ac:dyDescent="0.2">
      <c r="A6052">
        <v>6048</v>
      </c>
      <c r="B6052" s="14">
        <f>'CashSum 4'!G9</f>
        <v>0</v>
      </c>
      <c r="C6052" s="5">
        <f t="shared" si="93"/>
        <v>6048</v>
      </c>
      <c r="D6052" s="11" t="s">
        <v>78</v>
      </c>
    </row>
    <row r="6053" spans="1:4" x14ac:dyDescent="0.2">
      <c r="A6053">
        <v>6049</v>
      </c>
      <c r="B6053" s="14">
        <f>'CashSum 4'!J10</f>
        <v>0</v>
      </c>
      <c r="C6053" s="5">
        <f t="shared" si="93"/>
        <v>6049</v>
      </c>
      <c r="D6053" s="11" t="s">
        <v>78</v>
      </c>
    </row>
    <row r="6054" spans="1:4" x14ac:dyDescent="0.2">
      <c r="A6054">
        <v>6050</v>
      </c>
      <c r="B6054" s="14">
        <f>'CashSum 4'!J11</f>
        <v>220000</v>
      </c>
      <c r="C6054" s="5">
        <f t="shared" si="93"/>
        <v>-213950</v>
      </c>
      <c r="D6054" s="11" t="s">
        <v>78</v>
      </c>
    </row>
    <row r="6055" spans="1:4" x14ac:dyDescent="0.2">
      <c r="A6055">
        <v>6051</v>
      </c>
      <c r="B6055" s="14">
        <f>'CashSum 4'!J12</f>
        <v>742744</v>
      </c>
      <c r="C6055" s="5">
        <f t="shared" si="93"/>
        <v>-736693</v>
      </c>
      <c r="D6055" s="11" t="s">
        <v>78</v>
      </c>
    </row>
    <row r="6056" spans="1:4" x14ac:dyDescent="0.2">
      <c r="A6056">
        <v>6052</v>
      </c>
      <c r="B6056" s="14">
        <f>'CashSum 4'!J13</f>
        <v>0</v>
      </c>
      <c r="C6056" s="5">
        <f t="shared" si="93"/>
        <v>6052</v>
      </c>
      <c r="D6056" s="11" t="s">
        <v>78</v>
      </c>
    </row>
    <row r="6057" spans="1:4" x14ac:dyDescent="0.2">
      <c r="A6057">
        <v>6053</v>
      </c>
      <c r="B6057" s="14">
        <f>'CashSum 4'!J16</f>
        <v>0</v>
      </c>
      <c r="C6057" s="5">
        <f t="shared" si="93"/>
        <v>6053</v>
      </c>
      <c r="D6057" s="11" t="s">
        <v>78</v>
      </c>
    </row>
    <row r="6058" spans="1:4" x14ac:dyDescent="0.2">
      <c r="A6058">
        <v>6054</v>
      </c>
      <c r="B6058" s="14">
        <f>'CashSum 4'!J17</f>
        <v>0</v>
      </c>
      <c r="C6058" s="5">
        <f t="shared" si="93"/>
        <v>6054</v>
      </c>
      <c r="D6058" s="11" t="s">
        <v>78</v>
      </c>
    </row>
    <row r="6059" spans="1:4" x14ac:dyDescent="0.2">
      <c r="A6059">
        <v>6055</v>
      </c>
      <c r="B6059" s="14">
        <f>'CashSum 4'!J19</f>
        <v>0</v>
      </c>
      <c r="C6059" s="5">
        <f t="shared" si="93"/>
        <v>6055</v>
      </c>
      <c r="D6059" s="11" t="s">
        <v>78</v>
      </c>
    </row>
    <row r="6060" spans="1:4" x14ac:dyDescent="0.2">
      <c r="A6060">
        <v>6056</v>
      </c>
      <c r="B6060" s="14">
        <f>'CashSum 4'!J20</f>
        <v>0</v>
      </c>
      <c r="C6060" s="5">
        <f t="shared" si="93"/>
        <v>6056</v>
      </c>
      <c r="D6060" s="11" t="s">
        <v>78</v>
      </c>
    </row>
    <row r="6061" spans="1:4" x14ac:dyDescent="0.2">
      <c r="A6061">
        <v>6057</v>
      </c>
      <c r="B6061" s="14">
        <f>'CashSum 4'!J21</f>
        <v>742744</v>
      </c>
      <c r="C6061" s="5">
        <f t="shared" si="93"/>
        <v>-736687</v>
      </c>
      <c r="D6061" s="11" t="s">
        <v>78</v>
      </c>
    </row>
    <row r="6062" spans="1:4" x14ac:dyDescent="0.2">
      <c r="A6062">
        <v>6058</v>
      </c>
      <c r="B6062" s="14">
        <f>'EstRev 5-10'!J5</f>
        <v>220000</v>
      </c>
      <c r="C6062" s="5">
        <f t="shared" si="93"/>
        <v>-213942</v>
      </c>
      <c r="D6062" s="11" t="s">
        <v>78</v>
      </c>
    </row>
    <row r="6063" spans="1:4" x14ac:dyDescent="0.2">
      <c r="A6063">
        <v>6059</v>
      </c>
      <c r="B6063" s="14">
        <f>'EstRev 5-10'!H7</f>
        <v>0</v>
      </c>
      <c r="C6063" s="5">
        <f t="shared" si="93"/>
        <v>6059</v>
      </c>
      <c r="D6063" s="11" t="s">
        <v>78</v>
      </c>
    </row>
    <row r="6064" spans="1:4" x14ac:dyDescent="0.2">
      <c r="A6064">
        <v>6060</v>
      </c>
      <c r="B6064" s="14">
        <f>'EstRev 5-10'!H9</f>
        <v>0</v>
      </c>
      <c r="C6064" s="5">
        <f t="shared" si="93"/>
        <v>6060</v>
      </c>
      <c r="D6064" s="11" t="s">
        <v>78</v>
      </c>
    </row>
    <row r="6065" spans="1:4" x14ac:dyDescent="0.2">
      <c r="A6065">
        <v>6061</v>
      </c>
      <c r="B6065" s="14">
        <f>'EstRev 5-10'!J11</f>
        <v>0</v>
      </c>
      <c r="C6065" s="5">
        <f t="shared" si="93"/>
        <v>6061</v>
      </c>
      <c r="D6065" s="11" t="s">
        <v>78</v>
      </c>
    </row>
    <row r="6066" spans="1:4" x14ac:dyDescent="0.2">
      <c r="A6066">
        <v>6062</v>
      </c>
      <c r="B6066" s="14">
        <f>'EstRev 5-10'!J12</f>
        <v>220000</v>
      </c>
      <c r="C6066" s="5">
        <f t="shared" si="93"/>
        <v>-213938</v>
      </c>
      <c r="D6066" s="11" t="s">
        <v>78</v>
      </c>
    </row>
    <row r="6067" spans="1:4" x14ac:dyDescent="0.2">
      <c r="A6067">
        <v>6063</v>
      </c>
      <c r="B6067" s="14">
        <f>'EstRev 5-10'!J14</f>
        <v>0</v>
      </c>
      <c r="C6067" s="5">
        <f t="shared" si="93"/>
        <v>6063</v>
      </c>
      <c r="D6067" s="11" t="s">
        <v>78</v>
      </c>
    </row>
    <row r="6068" spans="1:4" x14ac:dyDescent="0.2">
      <c r="A6068">
        <v>6064</v>
      </c>
      <c r="B6068" s="14">
        <f>'EstRev 5-10'!J15</f>
        <v>0</v>
      </c>
      <c r="C6068" s="5">
        <f t="shared" si="93"/>
        <v>6064</v>
      </c>
      <c r="D6068" s="11" t="s">
        <v>78</v>
      </c>
    </row>
    <row r="6069" spans="1:4" x14ac:dyDescent="0.2">
      <c r="A6069">
        <v>6065</v>
      </c>
      <c r="B6069" s="14">
        <f>'EstRev 5-10'!J16</f>
        <v>0</v>
      </c>
      <c r="C6069" s="5">
        <f t="shared" si="93"/>
        <v>6065</v>
      </c>
      <c r="D6069" s="11" t="s">
        <v>78</v>
      </c>
    </row>
    <row r="6070" spans="1:4" x14ac:dyDescent="0.2">
      <c r="A6070">
        <v>6066</v>
      </c>
      <c r="B6070" s="14">
        <f>'EstRev 5-10'!J17</f>
        <v>0</v>
      </c>
      <c r="C6070" s="5">
        <f t="shared" si="93"/>
        <v>6066</v>
      </c>
      <c r="D6070" s="11" t="s">
        <v>78</v>
      </c>
    </row>
    <row r="6071" spans="1:4" x14ac:dyDescent="0.2">
      <c r="A6071">
        <v>6067</v>
      </c>
      <c r="B6071" s="14">
        <f>'EstRev 5-10'!J18</f>
        <v>0</v>
      </c>
      <c r="C6071" s="5">
        <f t="shared" si="93"/>
        <v>6067</v>
      </c>
      <c r="D6071" s="11" t="s">
        <v>78</v>
      </c>
    </row>
    <row r="6072" spans="1:4" x14ac:dyDescent="0.2">
      <c r="A6072">
        <v>6068</v>
      </c>
      <c r="B6072" s="14">
        <f>'EstRev 5-10'!C23</f>
        <v>0</v>
      </c>
      <c r="C6072" s="5">
        <f t="shared" si="93"/>
        <v>6068</v>
      </c>
      <c r="D6072" s="11" t="s">
        <v>78</v>
      </c>
    </row>
    <row r="6073" spans="1:4" x14ac:dyDescent="0.2">
      <c r="A6073">
        <v>6069</v>
      </c>
      <c r="B6073" s="14">
        <f>'EstRev 5-10'!C27</f>
        <v>0</v>
      </c>
      <c r="C6073" s="5">
        <f t="shared" si="93"/>
        <v>6069</v>
      </c>
      <c r="D6073" s="11" t="s">
        <v>78</v>
      </c>
    </row>
    <row r="6074" spans="1:4" x14ac:dyDescent="0.2">
      <c r="A6074">
        <v>6070</v>
      </c>
      <c r="B6074" s="14">
        <f>'EstRev 5-10'!C31</f>
        <v>0</v>
      </c>
      <c r="C6074" s="5">
        <f t="shared" si="93"/>
        <v>6070</v>
      </c>
      <c r="D6074" s="11" t="s">
        <v>78</v>
      </c>
    </row>
    <row r="6075" spans="1:4" x14ac:dyDescent="0.2">
      <c r="A6075">
        <v>6071</v>
      </c>
      <c r="B6075" s="14">
        <f>'EstRev 5-10'!C35</f>
        <v>0</v>
      </c>
      <c r="C6075" s="5">
        <f t="shared" si="93"/>
        <v>6071</v>
      </c>
      <c r="D6075" s="11" t="s">
        <v>78</v>
      </c>
    </row>
    <row r="6076" spans="1:4" x14ac:dyDescent="0.2">
      <c r="A6076">
        <v>6072</v>
      </c>
      <c r="B6076" s="14">
        <f>'EstRev 5-10'!C39</f>
        <v>0</v>
      </c>
      <c r="C6076" s="5">
        <f t="shared" si="93"/>
        <v>6072</v>
      </c>
      <c r="D6076" s="11" t="s">
        <v>78</v>
      </c>
    </row>
    <row r="6077" spans="1:4" x14ac:dyDescent="0.2">
      <c r="A6077">
        <v>6073</v>
      </c>
      <c r="B6077" s="14">
        <f>'EstRev 5-10'!F46</f>
        <v>0</v>
      </c>
      <c r="C6077" s="5">
        <f t="shared" si="93"/>
        <v>6073</v>
      </c>
      <c r="D6077" s="11" t="s">
        <v>78</v>
      </c>
    </row>
    <row r="6078" spans="1:4" x14ac:dyDescent="0.2">
      <c r="A6078">
        <v>6074</v>
      </c>
      <c r="B6078" s="14">
        <f>'EstRev 5-10'!F50</f>
        <v>0</v>
      </c>
      <c r="C6078" s="5">
        <f t="shared" si="93"/>
        <v>6074</v>
      </c>
      <c r="D6078" s="11" t="s">
        <v>78</v>
      </c>
    </row>
    <row r="6079" spans="1:4" x14ac:dyDescent="0.2">
      <c r="A6079">
        <v>6075</v>
      </c>
      <c r="B6079" s="14">
        <f>'EstRev 5-10'!F54</f>
        <v>0</v>
      </c>
      <c r="C6079" s="5">
        <f t="shared" si="93"/>
        <v>6075</v>
      </c>
      <c r="D6079" s="11" t="s">
        <v>78</v>
      </c>
    </row>
    <row r="6080" spans="1:4" x14ac:dyDescent="0.2">
      <c r="A6080">
        <v>6076</v>
      </c>
      <c r="B6080" s="14">
        <f>'EstRev 5-10'!F58</f>
        <v>0</v>
      </c>
      <c r="C6080" s="5">
        <f t="shared" si="93"/>
        <v>6076</v>
      </c>
      <c r="D6080" s="11" t="s">
        <v>78</v>
      </c>
    </row>
    <row r="6081" spans="1:4" x14ac:dyDescent="0.2">
      <c r="A6081">
        <v>6077</v>
      </c>
      <c r="B6081" s="14">
        <f>'EstRev 5-10'!F62</f>
        <v>0</v>
      </c>
      <c r="C6081" s="5">
        <f t="shared" si="93"/>
        <v>6077</v>
      </c>
      <c r="D6081" s="11" t="s">
        <v>78</v>
      </c>
    </row>
    <row r="6082" spans="1:4" x14ac:dyDescent="0.2">
      <c r="A6082">
        <v>6078</v>
      </c>
      <c r="B6082" s="14">
        <f>'EstRev 5-10'!J65</f>
        <v>0</v>
      </c>
      <c r="C6082" s="5">
        <f t="shared" si="93"/>
        <v>6078</v>
      </c>
      <c r="D6082" s="11" t="s">
        <v>78</v>
      </c>
    </row>
    <row r="6083" spans="1:4" x14ac:dyDescent="0.2">
      <c r="A6083">
        <v>6079</v>
      </c>
      <c r="B6083" s="14">
        <f>'EstRev 5-10'!J66</f>
        <v>0</v>
      </c>
      <c r="C6083" s="5">
        <f t="shared" si="93"/>
        <v>6079</v>
      </c>
      <c r="D6083" s="11" t="s">
        <v>78</v>
      </c>
    </row>
    <row r="6084" spans="1:4" x14ac:dyDescent="0.2">
      <c r="A6084">
        <v>6080</v>
      </c>
      <c r="B6084" s="14">
        <f>'EstRev 5-10'!J67</f>
        <v>0</v>
      </c>
      <c r="C6084" s="5">
        <f t="shared" si="93"/>
        <v>6080</v>
      </c>
      <c r="D6084" s="11" t="s">
        <v>78</v>
      </c>
    </row>
    <row r="6085" spans="1:4" x14ac:dyDescent="0.2">
      <c r="A6085">
        <v>6081</v>
      </c>
      <c r="B6085" s="14">
        <f>'EstRev 5-10'!C97</f>
        <v>0</v>
      </c>
      <c r="C6085" s="5">
        <f t="shared" si="93"/>
        <v>6081</v>
      </c>
      <c r="D6085" s="11" t="s">
        <v>78</v>
      </c>
    </row>
    <row r="6086" spans="1:4" x14ac:dyDescent="0.2">
      <c r="A6086">
        <v>6082</v>
      </c>
      <c r="B6086" s="14">
        <f>'EstRev 5-10'!D97</f>
        <v>0</v>
      </c>
      <c r="C6086" s="5">
        <f t="shared" si="93"/>
        <v>6082</v>
      </c>
      <c r="D6086" s="11" t="s">
        <v>78</v>
      </c>
    </row>
    <row r="6087" spans="1:4" x14ac:dyDescent="0.2">
      <c r="A6087">
        <v>6083</v>
      </c>
      <c r="B6087" s="14">
        <f>'EstRev 5-10'!E97</f>
        <v>0</v>
      </c>
      <c r="C6087" s="5">
        <f t="shared" ref="C6087:C6150" si="94">A6087-B6087</f>
        <v>6083</v>
      </c>
      <c r="D6087" s="11" t="s">
        <v>78</v>
      </c>
    </row>
    <row r="6088" spans="1:4" x14ac:dyDescent="0.2">
      <c r="A6088">
        <v>6084</v>
      </c>
      <c r="B6088" s="14">
        <f>'EstRev 5-10'!F97</f>
        <v>0</v>
      </c>
      <c r="C6088" s="5">
        <f t="shared" si="94"/>
        <v>6084</v>
      </c>
      <c r="D6088" s="11" t="s">
        <v>78</v>
      </c>
    </row>
    <row r="6089" spans="1:4" x14ac:dyDescent="0.2">
      <c r="A6089">
        <v>6085</v>
      </c>
      <c r="B6089" s="14">
        <f>'EstRev 5-10'!G97</f>
        <v>0</v>
      </c>
      <c r="C6089" s="5">
        <f t="shared" si="94"/>
        <v>6085</v>
      </c>
      <c r="D6089" s="11" t="s">
        <v>78</v>
      </c>
    </row>
    <row r="6090" spans="1:4" x14ac:dyDescent="0.2">
      <c r="A6090">
        <v>6086</v>
      </c>
      <c r="B6090" s="14">
        <f>'EstRev 5-10'!H97</f>
        <v>0</v>
      </c>
      <c r="C6090" s="5">
        <f t="shared" si="94"/>
        <v>6086</v>
      </c>
      <c r="D6090" s="11" t="s">
        <v>78</v>
      </c>
    </row>
    <row r="6091" spans="1:4" x14ac:dyDescent="0.2">
      <c r="A6091">
        <v>6087</v>
      </c>
      <c r="B6091" s="14">
        <f>'EstRev 5-10'!I97</f>
        <v>0</v>
      </c>
      <c r="C6091" s="5">
        <f t="shared" si="94"/>
        <v>6087</v>
      </c>
      <c r="D6091" s="11" t="s">
        <v>78</v>
      </c>
    </row>
    <row r="6092" spans="1:4" x14ac:dyDescent="0.2">
      <c r="A6092">
        <v>6088</v>
      </c>
      <c r="B6092" s="14">
        <f>'EstRev 5-10'!J97</f>
        <v>0</v>
      </c>
      <c r="C6092" s="5">
        <f t="shared" si="94"/>
        <v>6088</v>
      </c>
      <c r="D6092" s="11" t="s">
        <v>78</v>
      </c>
    </row>
    <row r="6093" spans="1:4" x14ac:dyDescent="0.2">
      <c r="A6093">
        <v>6089</v>
      </c>
      <c r="B6093" s="14">
        <f>'EstRev 5-10'!K97</f>
        <v>0</v>
      </c>
      <c r="C6093" s="5">
        <f t="shared" si="94"/>
        <v>6089</v>
      </c>
      <c r="D6093" s="11" t="s">
        <v>78</v>
      </c>
    </row>
    <row r="6094" spans="1:4" x14ac:dyDescent="0.2">
      <c r="A6094">
        <v>6090</v>
      </c>
      <c r="B6094" s="14">
        <f>'EstRev 5-10'!J99</f>
        <v>0</v>
      </c>
      <c r="C6094" s="5">
        <f t="shared" si="94"/>
        <v>6090</v>
      </c>
      <c r="D6094" s="11" t="s">
        <v>78</v>
      </c>
    </row>
    <row r="6095" spans="1:4" x14ac:dyDescent="0.2">
      <c r="A6095">
        <v>6091</v>
      </c>
      <c r="B6095" s="14">
        <f>'EstRev 5-10'!C100</f>
        <v>0</v>
      </c>
      <c r="C6095" s="5">
        <f t="shared" si="94"/>
        <v>6091</v>
      </c>
      <c r="D6095" s="11" t="s">
        <v>78</v>
      </c>
    </row>
    <row r="6096" spans="1:4" x14ac:dyDescent="0.2">
      <c r="A6096">
        <v>6092</v>
      </c>
      <c r="B6096" s="14">
        <f>'EstRev 5-10'!D100</f>
        <v>0</v>
      </c>
      <c r="C6096" s="5">
        <f t="shared" si="94"/>
        <v>6092</v>
      </c>
      <c r="D6096" s="11" t="s">
        <v>78</v>
      </c>
    </row>
    <row r="6097" spans="1:4" x14ac:dyDescent="0.2">
      <c r="A6097">
        <v>6093</v>
      </c>
      <c r="B6097" s="14">
        <f>'EstRev 5-10'!E100</f>
        <v>0</v>
      </c>
      <c r="C6097" s="5">
        <f t="shared" si="94"/>
        <v>6093</v>
      </c>
      <c r="D6097" s="11" t="s">
        <v>78</v>
      </c>
    </row>
    <row r="6098" spans="1:4" x14ac:dyDescent="0.2">
      <c r="A6098">
        <v>6094</v>
      </c>
      <c r="B6098" s="14">
        <f>'EstRev 5-10'!F100</f>
        <v>0</v>
      </c>
      <c r="C6098" s="5">
        <f t="shared" si="94"/>
        <v>6094</v>
      </c>
      <c r="D6098" s="11" t="s">
        <v>78</v>
      </c>
    </row>
    <row r="6099" spans="1:4" x14ac:dyDescent="0.2">
      <c r="A6099">
        <v>6095</v>
      </c>
      <c r="B6099" s="14">
        <f>'EstRev 5-10'!G100</f>
        <v>0</v>
      </c>
      <c r="C6099" s="5">
        <f t="shared" si="94"/>
        <v>6095</v>
      </c>
      <c r="D6099" s="11" t="s">
        <v>78</v>
      </c>
    </row>
    <row r="6100" spans="1:4" x14ac:dyDescent="0.2">
      <c r="A6100">
        <v>6096</v>
      </c>
      <c r="B6100" s="14">
        <f>'EstRev 5-10'!H100</f>
        <v>0</v>
      </c>
      <c r="C6100" s="5">
        <f t="shared" si="94"/>
        <v>6096</v>
      </c>
      <c r="D6100" s="11" t="s">
        <v>78</v>
      </c>
    </row>
    <row r="6101" spans="1:4" x14ac:dyDescent="0.2">
      <c r="A6101">
        <v>6097</v>
      </c>
      <c r="B6101" s="14">
        <f>'EstRev 5-10'!I100</f>
        <v>0</v>
      </c>
      <c r="C6101" s="5">
        <f t="shared" si="94"/>
        <v>6097</v>
      </c>
      <c r="D6101" s="11" t="s">
        <v>78</v>
      </c>
    </row>
    <row r="6102" spans="1:4" x14ac:dyDescent="0.2">
      <c r="A6102">
        <v>6098</v>
      </c>
      <c r="B6102" s="14">
        <f>'EstRev 5-10'!J100</f>
        <v>0</v>
      </c>
      <c r="C6102" s="5">
        <f t="shared" si="94"/>
        <v>6098</v>
      </c>
      <c r="D6102" s="11" t="s">
        <v>78</v>
      </c>
    </row>
    <row r="6103" spans="1:4" x14ac:dyDescent="0.2">
      <c r="A6103">
        <v>6099</v>
      </c>
      <c r="B6103" s="14">
        <f>'EstRev 5-10'!K100</f>
        <v>0</v>
      </c>
      <c r="C6103" s="5">
        <f t="shared" si="94"/>
        <v>6099</v>
      </c>
      <c r="D6103" s="11" t="s">
        <v>78</v>
      </c>
    </row>
    <row r="6104" spans="1:4" x14ac:dyDescent="0.2">
      <c r="A6104">
        <v>6100</v>
      </c>
      <c r="B6104" s="14">
        <f>'EstRev 5-10'!C101</f>
        <v>0</v>
      </c>
      <c r="C6104" s="5">
        <f t="shared" si="94"/>
        <v>6100</v>
      </c>
      <c r="D6104" s="11" t="s">
        <v>78</v>
      </c>
    </row>
    <row r="6105" spans="1:4" x14ac:dyDescent="0.2">
      <c r="A6105">
        <v>6101</v>
      </c>
      <c r="B6105" s="14">
        <f>'EstRev 5-10'!C102</f>
        <v>0</v>
      </c>
      <c r="C6105" s="5">
        <f t="shared" si="94"/>
        <v>6101</v>
      </c>
      <c r="D6105" s="11" t="s">
        <v>78</v>
      </c>
    </row>
    <row r="6106" spans="1:4" x14ac:dyDescent="0.2">
      <c r="A6106">
        <v>6102</v>
      </c>
      <c r="B6106" s="14">
        <f>'EstRev 5-10'!D102</f>
        <v>0</v>
      </c>
      <c r="C6106" s="5">
        <f t="shared" si="94"/>
        <v>6102</v>
      </c>
      <c r="D6106" s="11" t="s">
        <v>78</v>
      </c>
    </row>
    <row r="6107" spans="1:4" x14ac:dyDescent="0.2">
      <c r="A6107">
        <v>6103</v>
      </c>
      <c r="B6107" s="14">
        <f>'EstRev 5-10'!E102</f>
        <v>0</v>
      </c>
      <c r="C6107" s="5">
        <f t="shared" si="94"/>
        <v>6103</v>
      </c>
      <c r="D6107" s="11" t="s">
        <v>78</v>
      </c>
    </row>
    <row r="6108" spans="1:4" x14ac:dyDescent="0.2">
      <c r="A6108">
        <v>6104</v>
      </c>
      <c r="B6108" s="14">
        <f>'EstRev 5-10'!F102</f>
        <v>0</v>
      </c>
      <c r="C6108" s="5">
        <f t="shared" si="94"/>
        <v>6104</v>
      </c>
      <c r="D6108" s="11" t="s">
        <v>78</v>
      </c>
    </row>
    <row r="6109" spans="1:4" x14ac:dyDescent="0.2">
      <c r="A6109">
        <v>6105</v>
      </c>
      <c r="B6109" s="14">
        <f>'EstRev 5-10'!G102</f>
        <v>0</v>
      </c>
      <c r="C6109" s="5">
        <f t="shared" si="94"/>
        <v>6105</v>
      </c>
      <c r="D6109" s="11" t="s">
        <v>78</v>
      </c>
    </row>
    <row r="6110" spans="1:4" x14ac:dyDescent="0.2">
      <c r="A6110">
        <v>6106</v>
      </c>
      <c r="B6110" s="14">
        <f>'EstRev 5-10'!H102</f>
        <v>0</v>
      </c>
      <c r="C6110" s="5">
        <f t="shared" si="94"/>
        <v>6106</v>
      </c>
      <c r="D6110" s="11" t="s">
        <v>78</v>
      </c>
    </row>
    <row r="6111" spans="1:4" x14ac:dyDescent="0.2">
      <c r="A6111">
        <v>6107</v>
      </c>
      <c r="B6111" s="14">
        <f>'EstRev 5-10'!I102</f>
        <v>0</v>
      </c>
      <c r="C6111" s="5">
        <f t="shared" si="94"/>
        <v>6107</v>
      </c>
      <c r="D6111" s="11" t="s">
        <v>78</v>
      </c>
    </row>
    <row r="6112" spans="1:4" x14ac:dyDescent="0.2">
      <c r="A6112">
        <v>6108</v>
      </c>
      <c r="B6112" s="14">
        <f>'EstRev 5-10'!J102</f>
        <v>0</v>
      </c>
      <c r="C6112" s="5">
        <f t="shared" si="94"/>
        <v>6108</v>
      </c>
      <c r="D6112" s="11" t="s">
        <v>78</v>
      </c>
    </row>
    <row r="6113" spans="1:4" x14ac:dyDescent="0.2">
      <c r="A6113">
        <v>6109</v>
      </c>
      <c r="B6113" s="14">
        <f>'EstRev 5-10'!K102</f>
        <v>0</v>
      </c>
      <c r="C6113" s="5">
        <f t="shared" si="94"/>
        <v>6109</v>
      </c>
      <c r="D6113" s="11" t="s">
        <v>78</v>
      </c>
    </row>
    <row r="6114" spans="1:4" x14ac:dyDescent="0.2">
      <c r="A6114">
        <v>6110</v>
      </c>
      <c r="B6114" s="14">
        <f>'EstRev 5-10'!G104</f>
        <v>0</v>
      </c>
      <c r="C6114" s="5">
        <f t="shared" si="94"/>
        <v>6110</v>
      </c>
      <c r="D6114" s="11" t="s">
        <v>78</v>
      </c>
    </row>
    <row r="6115" spans="1:4" x14ac:dyDescent="0.2">
      <c r="A6115">
        <v>6111</v>
      </c>
      <c r="B6115" s="14">
        <f>'EstRev 5-10'!D106</f>
        <v>0</v>
      </c>
      <c r="C6115" s="5">
        <f t="shared" si="94"/>
        <v>6111</v>
      </c>
      <c r="D6115" s="11" t="s">
        <v>78</v>
      </c>
    </row>
    <row r="6116" spans="1:4" x14ac:dyDescent="0.2">
      <c r="A6116">
        <v>6112</v>
      </c>
      <c r="B6116" s="14">
        <f>'EstRev 5-10'!E106</f>
        <v>0</v>
      </c>
      <c r="C6116" s="5">
        <f t="shared" si="94"/>
        <v>6112</v>
      </c>
      <c r="D6116" s="11" t="s">
        <v>78</v>
      </c>
    </row>
    <row r="6117" spans="1:4" x14ac:dyDescent="0.2">
      <c r="A6117">
        <v>6113</v>
      </c>
      <c r="B6117" s="14">
        <f>'EstRev 5-10'!F106</f>
        <v>0</v>
      </c>
      <c r="C6117" s="5">
        <f t="shared" si="94"/>
        <v>6113</v>
      </c>
      <c r="D6117" s="11" t="s">
        <v>78</v>
      </c>
    </row>
    <row r="6118" spans="1:4" x14ac:dyDescent="0.2">
      <c r="A6118">
        <v>6114</v>
      </c>
      <c r="B6118" s="14">
        <f>'EstRev 5-10'!G106</f>
        <v>0</v>
      </c>
      <c r="C6118" s="5">
        <f t="shared" si="94"/>
        <v>6114</v>
      </c>
      <c r="D6118" s="11" t="s">
        <v>78</v>
      </c>
    </row>
    <row r="6119" spans="1:4" x14ac:dyDescent="0.2">
      <c r="A6119">
        <v>6115</v>
      </c>
      <c r="B6119" s="14">
        <f>'EstRev 5-10'!H106</f>
        <v>0</v>
      </c>
      <c r="C6119" s="5">
        <f t="shared" si="94"/>
        <v>6115</v>
      </c>
      <c r="D6119" s="11" t="s">
        <v>78</v>
      </c>
    </row>
    <row r="6120" spans="1:4" x14ac:dyDescent="0.2">
      <c r="A6120">
        <v>6116</v>
      </c>
      <c r="B6120" s="14">
        <f>'EstRev 5-10'!J106</f>
        <v>0</v>
      </c>
      <c r="C6120" s="5">
        <f t="shared" si="94"/>
        <v>6116</v>
      </c>
      <c r="D6120" s="11" t="s">
        <v>78</v>
      </c>
    </row>
    <row r="6121" spans="1:4" x14ac:dyDescent="0.2">
      <c r="A6121">
        <v>6117</v>
      </c>
      <c r="B6121" s="14">
        <f>'EstRev 5-10'!K106</f>
        <v>0</v>
      </c>
      <c r="C6121" s="5">
        <f t="shared" si="94"/>
        <v>6117</v>
      </c>
      <c r="D6121" s="11" t="s">
        <v>78</v>
      </c>
    </row>
    <row r="6122" spans="1:4" x14ac:dyDescent="0.2">
      <c r="A6122">
        <v>6118</v>
      </c>
      <c r="B6122" s="14">
        <f>'EstRev 5-10'!J96</f>
        <v>0</v>
      </c>
      <c r="C6122" s="5">
        <f t="shared" si="94"/>
        <v>6118</v>
      </c>
      <c r="D6122" s="11" t="s">
        <v>78</v>
      </c>
    </row>
    <row r="6123" spans="1:4" x14ac:dyDescent="0.2">
      <c r="A6123">
        <v>6119</v>
      </c>
      <c r="B6123" s="14">
        <f>'EstRev 5-10'!J107</f>
        <v>0</v>
      </c>
      <c r="C6123" s="5">
        <f t="shared" si="94"/>
        <v>6119</v>
      </c>
      <c r="D6123" s="11" t="s">
        <v>78</v>
      </c>
    </row>
    <row r="6124" spans="1:4" x14ac:dyDescent="0.2">
      <c r="A6124">
        <v>6120</v>
      </c>
      <c r="B6124" s="14">
        <f>'EstRev 5-10'!J109</f>
        <v>220000</v>
      </c>
      <c r="C6124" s="5">
        <f t="shared" si="94"/>
        <v>-213880</v>
      </c>
      <c r="D6124" s="11" t="s">
        <v>78</v>
      </c>
    </row>
    <row r="6125" spans="1:4" x14ac:dyDescent="0.2">
      <c r="A6125">
        <v>6121</v>
      </c>
      <c r="B6125" s="14">
        <f>'EstRev 5-10'!J117</f>
        <v>0</v>
      </c>
      <c r="C6125" s="5">
        <f t="shared" si="94"/>
        <v>6121</v>
      </c>
      <c r="D6125" s="11" t="s">
        <v>78</v>
      </c>
    </row>
    <row r="6126" spans="1:4" x14ac:dyDescent="0.2">
      <c r="A6126" s="3">
        <v>6122</v>
      </c>
      <c r="C6126" s="5">
        <f t="shared" si="94"/>
        <v>6122</v>
      </c>
      <c r="D6126" s="11" t="s">
        <v>753</v>
      </c>
    </row>
    <row r="6127" spans="1:4" x14ac:dyDescent="0.2">
      <c r="A6127">
        <v>6123</v>
      </c>
      <c r="B6127" s="14">
        <f>'EstRev 5-10'!J118</f>
        <v>0</v>
      </c>
      <c r="C6127" s="5">
        <f t="shared" si="94"/>
        <v>6123</v>
      </c>
      <c r="D6127" s="11" t="s">
        <v>78</v>
      </c>
    </row>
    <row r="6128" spans="1:4" x14ac:dyDescent="0.2">
      <c r="A6128">
        <v>6124</v>
      </c>
      <c r="B6128" s="14">
        <f>'EstRev 5-10'!J120</f>
        <v>0</v>
      </c>
      <c r="C6128" s="5">
        <f t="shared" si="94"/>
        <v>6124</v>
      </c>
      <c r="D6128" s="11" t="s">
        <v>78</v>
      </c>
    </row>
    <row r="6129" spans="1:4" x14ac:dyDescent="0.2">
      <c r="A6129">
        <v>6125</v>
      </c>
      <c r="B6129" s="14">
        <f>'EstRev 5-10'!J121</f>
        <v>0</v>
      </c>
      <c r="C6129" s="5">
        <f t="shared" si="94"/>
        <v>6125</v>
      </c>
      <c r="D6129" s="11" t="s">
        <v>78</v>
      </c>
    </row>
    <row r="6130" spans="1:4" x14ac:dyDescent="0.2">
      <c r="A6130">
        <v>6126</v>
      </c>
      <c r="B6130" s="14">
        <f>'EstRev 5-10'!C136</f>
        <v>0</v>
      </c>
      <c r="C6130" s="5">
        <f t="shared" si="94"/>
        <v>6126</v>
      </c>
      <c r="D6130" s="11" t="s">
        <v>78</v>
      </c>
    </row>
    <row r="6131" spans="1:4" x14ac:dyDescent="0.2">
      <c r="A6131">
        <v>6127</v>
      </c>
      <c r="B6131" s="14">
        <f>'EstRev 5-10'!D136</f>
        <v>0</v>
      </c>
      <c r="C6131" s="5">
        <f t="shared" si="94"/>
        <v>6127</v>
      </c>
      <c r="D6131" s="11" t="s">
        <v>78</v>
      </c>
    </row>
    <row r="6132" spans="1:4" x14ac:dyDescent="0.2">
      <c r="A6132">
        <v>6128</v>
      </c>
      <c r="B6132" s="14">
        <f>'EstRev 5-10'!G134</f>
        <v>0</v>
      </c>
      <c r="C6132" s="5">
        <f t="shared" si="94"/>
        <v>6128</v>
      </c>
      <c r="D6132" s="11" t="s">
        <v>78</v>
      </c>
    </row>
    <row r="6133" spans="1:4" x14ac:dyDescent="0.2">
      <c r="A6133">
        <v>6129</v>
      </c>
      <c r="B6133" s="14">
        <f>'EstRev 5-10'!G136</f>
        <v>0</v>
      </c>
      <c r="C6133" s="5">
        <f t="shared" si="94"/>
        <v>6129</v>
      </c>
      <c r="D6133" s="11" t="s">
        <v>78</v>
      </c>
    </row>
    <row r="6134" spans="1:4" x14ac:dyDescent="0.2">
      <c r="A6134">
        <v>6130</v>
      </c>
      <c r="B6134" s="14">
        <f>'EstRev 5-10'!C137</f>
        <v>0</v>
      </c>
      <c r="C6134" s="5">
        <f t="shared" si="94"/>
        <v>6130</v>
      </c>
      <c r="D6134" s="11" t="s">
        <v>78</v>
      </c>
    </row>
    <row r="6135" spans="1:4" x14ac:dyDescent="0.2">
      <c r="A6135">
        <v>6131</v>
      </c>
      <c r="B6135" s="14">
        <f>'EstRev 5-10'!D137</f>
        <v>0</v>
      </c>
      <c r="C6135" s="5">
        <f t="shared" si="94"/>
        <v>6131</v>
      </c>
      <c r="D6135" s="11" t="s">
        <v>78</v>
      </c>
    </row>
    <row r="6136" spans="1:4" x14ac:dyDescent="0.2">
      <c r="A6136">
        <v>6132</v>
      </c>
      <c r="B6136" s="14">
        <f>'EstRev 5-10'!G137</f>
        <v>0</v>
      </c>
      <c r="C6136" s="5">
        <f t="shared" si="94"/>
        <v>6132</v>
      </c>
      <c r="D6136" s="11" t="s">
        <v>78</v>
      </c>
    </row>
    <row r="6137" spans="1:4" x14ac:dyDescent="0.2">
      <c r="A6137">
        <v>6133</v>
      </c>
      <c r="B6137" s="14">
        <f>'EstRev 5-10'!C138</f>
        <v>0</v>
      </c>
      <c r="C6137" s="5">
        <f t="shared" si="94"/>
        <v>6133</v>
      </c>
      <c r="D6137" s="11" t="s">
        <v>78</v>
      </c>
    </row>
    <row r="6138" spans="1:4" x14ac:dyDescent="0.2">
      <c r="A6138">
        <v>6134</v>
      </c>
      <c r="B6138" s="14">
        <f>'EstRev 5-10'!D138</f>
        <v>0</v>
      </c>
      <c r="C6138" s="5">
        <f t="shared" si="94"/>
        <v>6134</v>
      </c>
      <c r="D6138" s="11" t="s">
        <v>78</v>
      </c>
    </row>
    <row r="6139" spans="1:4" x14ac:dyDescent="0.2">
      <c r="A6139">
        <v>6135</v>
      </c>
      <c r="B6139" s="14">
        <f>'EstRev 5-10'!G138</f>
        <v>0</v>
      </c>
      <c r="C6139" s="5">
        <f t="shared" si="94"/>
        <v>6135</v>
      </c>
      <c r="D6139" s="11" t="s">
        <v>78</v>
      </c>
    </row>
    <row r="6140" spans="1:4" x14ac:dyDescent="0.2">
      <c r="A6140">
        <v>6136</v>
      </c>
      <c r="B6140" s="14">
        <f>'EstRev 5-10'!E148</f>
        <v>0</v>
      </c>
      <c r="C6140" s="5">
        <f t="shared" si="94"/>
        <v>6136</v>
      </c>
      <c r="D6140" s="11" t="s">
        <v>78</v>
      </c>
    </row>
    <row r="6141" spans="1:4" x14ac:dyDescent="0.2">
      <c r="A6141">
        <v>6137</v>
      </c>
      <c r="B6141" s="14">
        <f>'EstRev 5-10'!F148</f>
        <v>0</v>
      </c>
      <c r="C6141" s="5">
        <f t="shared" si="94"/>
        <v>6137</v>
      </c>
      <c r="D6141" s="11" t="s">
        <v>78</v>
      </c>
    </row>
    <row r="6142" spans="1:4" x14ac:dyDescent="0.2">
      <c r="A6142">
        <v>6138</v>
      </c>
      <c r="B6142" s="14">
        <f>'EstRev 5-10'!G148</f>
        <v>0</v>
      </c>
      <c r="C6142" s="5">
        <f t="shared" si="94"/>
        <v>6138</v>
      </c>
      <c r="D6142" s="11" t="s">
        <v>78</v>
      </c>
    </row>
    <row r="6143" spans="1:4" x14ac:dyDescent="0.2">
      <c r="A6143">
        <v>6139</v>
      </c>
      <c r="B6143" s="14">
        <f>'EstRev 5-10'!H148</f>
        <v>0</v>
      </c>
      <c r="C6143" s="5">
        <f t="shared" si="94"/>
        <v>6139</v>
      </c>
      <c r="D6143" s="11" t="s">
        <v>78</v>
      </c>
    </row>
    <row r="6144" spans="1:4" x14ac:dyDescent="0.2">
      <c r="A6144">
        <v>6140</v>
      </c>
      <c r="B6144" s="14">
        <f>'EstRev 5-10'!I148</f>
        <v>0</v>
      </c>
      <c r="C6144" s="5">
        <f t="shared" si="94"/>
        <v>6140</v>
      </c>
      <c r="D6144" s="11" t="s">
        <v>78</v>
      </c>
    </row>
    <row r="6145" spans="1:4" x14ac:dyDescent="0.2">
      <c r="A6145">
        <v>6141</v>
      </c>
      <c r="B6145" s="14">
        <f>'EstRev 5-10'!J148</f>
        <v>0</v>
      </c>
      <c r="C6145" s="5">
        <f t="shared" si="94"/>
        <v>6141</v>
      </c>
      <c r="D6145" s="11" t="s">
        <v>78</v>
      </c>
    </row>
    <row r="6146" spans="1:4" x14ac:dyDescent="0.2">
      <c r="A6146">
        <v>6142</v>
      </c>
      <c r="B6146" s="14">
        <f>'EstRev 5-10'!K148</f>
        <v>0</v>
      </c>
      <c r="C6146" s="5">
        <f t="shared" si="94"/>
        <v>6142</v>
      </c>
      <c r="D6146" s="11" t="s">
        <v>78</v>
      </c>
    </row>
    <row r="6147" spans="1:4" x14ac:dyDescent="0.2">
      <c r="A6147">
        <v>6143</v>
      </c>
      <c r="B6147" s="14">
        <f>'EstRev 5-10'!E149</f>
        <v>0</v>
      </c>
      <c r="C6147" s="5">
        <f t="shared" si="94"/>
        <v>6143</v>
      </c>
      <c r="D6147" s="11" t="s">
        <v>78</v>
      </c>
    </row>
    <row r="6148" spans="1:4" x14ac:dyDescent="0.2">
      <c r="A6148">
        <v>6144</v>
      </c>
      <c r="B6148" s="14">
        <f>'EstRev 5-10'!H149</f>
        <v>0</v>
      </c>
      <c r="C6148" s="5">
        <f t="shared" si="94"/>
        <v>6144</v>
      </c>
      <c r="D6148" s="11" t="s">
        <v>78</v>
      </c>
    </row>
    <row r="6149" spans="1:4" x14ac:dyDescent="0.2">
      <c r="A6149">
        <v>6145</v>
      </c>
      <c r="B6149" s="14">
        <f>'EstRev 5-10'!I149</f>
        <v>0</v>
      </c>
      <c r="C6149" s="5">
        <f t="shared" si="94"/>
        <v>6145</v>
      </c>
      <c r="D6149" s="11" t="s">
        <v>78</v>
      </c>
    </row>
    <row r="6150" spans="1:4" x14ac:dyDescent="0.2">
      <c r="A6150">
        <v>6146</v>
      </c>
      <c r="B6150" s="14">
        <f>'EstRev 5-10'!J149</f>
        <v>0</v>
      </c>
      <c r="C6150" s="5">
        <f t="shared" si="94"/>
        <v>6146</v>
      </c>
      <c r="D6150" s="11" t="s">
        <v>78</v>
      </c>
    </row>
    <row r="6151" spans="1:4" x14ac:dyDescent="0.2">
      <c r="A6151">
        <v>6147</v>
      </c>
      <c r="B6151" s="14">
        <f>'EstRev 5-10'!K149</f>
        <v>0</v>
      </c>
      <c r="C6151" s="5">
        <f t="shared" ref="C6151:C6214" si="95">A6151-B6151</f>
        <v>6147</v>
      </c>
      <c r="D6151" s="11" t="s">
        <v>78</v>
      </c>
    </row>
    <row r="6152" spans="1:4" x14ac:dyDescent="0.2">
      <c r="A6152">
        <v>6148</v>
      </c>
      <c r="B6152" s="14">
        <f>'EstRev 5-10'!G151</f>
        <v>0</v>
      </c>
      <c r="C6152" s="5">
        <f t="shared" si="95"/>
        <v>6148</v>
      </c>
      <c r="D6152" s="11" t="s">
        <v>78</v>
      </c>
    </row>
    <row r="6153" spans="1:4" x14ac:dyDescent="0.2">
      <c r="A6153">
        <v>6149</v>
      </c>
      <c r="B6153" s="14">
        <f>'EstRev 5-10'!G152</f>
        <v>0</v>
      </c>
      <c r="C6153" s="5">
        <f t="shared" si="95"/>
        <v>6149</v>
      </c>
      <c r="D6153" s="11" t="s">
        <v>78</v>
      </c>
    </row>
    <row r="6154" spans="1:4" x14ac:dyDescent="0.2">
      <c r="A6154" s="3">
        <v>6150</v>
      </c>
      <c r="C6154" s="5">
        <f t="shared" si="95"/>
        <v>6150</v>
      </c>
      <c r="D6154" s="11" t="s">
        <v>753</v>
      </c>
    </row>
    <row r="6155" spans="1:4" x14ac:dyDescent="0.2">
      <c r="A6155" s="3">
        <v>6151</v>
      </c>
      <c r="C6155" s="5">
        <f t="shared" si="95"/>
        <v>6151</v>
      </c>
      <c r="D6155" s="11" t="s">
        <v>753</v>
      </c>
    </row>
    <row r="6156" spans="1:4" x14ac:dyDescent="0.2">
      <c r="A6156" s="3">
        <v>6152</v>
      </c>
      <c r="C6156" s="5">
        <f t="shared" si="95"/>
        <v>6152</v>
      </c>
      <c r="D6156" s="11" t="s">
        <v>753</v>
      </c>
    </row>
    <row r="6157" spans="1:4" x14ac:dyDescent="0.2">
      <c r="A6157" s="3">
        <v>6153</v>
      </c>
      <c r="C6157" s="5">
        <f t="shared" si="95"/>
        <v>6153</v>
      </c>
      <c r="D6157" s="11" t="s">
        <v>753</v>
      </c>
    </row>
    <row r="6158" spans="1:4" x14ac:dyDescent="0.2">
      <c r="A6158" s="3">
        <v>6154</v>
      </c>
      <c r="C6158" s="5">
        <f t="shared" si="95"/>
        <v>6154</v>
      </c>
      <c r="D6158" s="11" t="s">
        <v>753</v>
      </c>
    </row>
    <row r="6159" spans="1:4" x14ac:dyDescent="0.2">
      <c r="A6159" s="3">
        <v>6155</v>
      </c>
      <c r="C6159" s="5">
        <f t="shared" si="95"/>
        <v>6155</v>
      </c>
      <c r="D6159" s="11" t="s">
        <v>753</v>
      </c>
    </row>
    <row r="6160" spans="1:4" x14ac:dyDescent="0.2">
      <c r="A6160">
        <v>6156</v>
      </c>
      <c r="B6160" s="14">
        <f>'EstRev 5-10'!C162</f>
        <v>0</v>
      </c>
      <c r="C6160" s="5">
        <f t="shared" si="95"/>
        <v>6156</v>
      </c>
      <c r="D6160" s="11" t="s">
        <v>78</v>
      </c>
    </row>
    <row r="6161" spans="1:4" x14ac:dyDescent="0.2">
      <c r="A6161">
        <v>6157</v>
      </c>
      <c r="B6161" s="14">
        <f>'EstRev 5-10'!D162</f>
        <v>0</v>
      </c>
      <c r="C6161" s="5">
        <f t="shared" si="95"/>
        <v>6157</v>
      </c>
      <c r="D6161" s="11" t="s">
        <v>78</v>
      </c>
    </row>
    <row r="6162" spans="1:4" x14ac:dyDescent="0.2">
      <c r="A6162">
        <v>6158</v>
      </c>
      <c r="B6162" s="14">
        <f>'EstRev 5-10'!E162</f>
        <v>0</v>
      </c>
      <c r="C6162" s="5">
        <f t="shared" si="95"/>
        <v>6158</v>
      </c>
      <c r="D6162" s="11" t="s">
        <v>78</v>
      </c>
    </row>
    <row r="6163" spans="1:4" x14ac:dyDescent="0.2">
      <c r="A6163">
        <v>6159</v>
      </c>
      <c r="B6163" s="14">
        <f>'EstRev 5-10'!F162</f>
        <v>0</v>
      </c>
      <c r="C6163" s="5">
        <f t="shared" si="95"/>
        <v>6159</v>
      </c>
      <c r="D6163" s="11" t="s">
        <v>78</v>
      </c>
    </row>
    <row r="6164" spans="1:4" x14ac:dyDescent="0.2">
      <c r="A6164">
        <v>6160</v>
      </c>
      <c r="B6164" s="14">
        <f>'EstRev 5-10'!G162</f>
        <v>0</v>
      </c>
      <c r="C6164" s="5">
        <f t="shared" si="95"/>
        <v>6160</v>
      </c>
      <c r="D6164" s="11" t="s">
        <v>78</v>
      </c>
    </row>
    <row r="6165" spans="1:4" x14ac:dyDescent="0.2">
      <c r="A6165">
        <v>6161</v>
      </c>
      <c r="B6165" s="14">
        <f>'EstRev 5-10'!H162</f>
        <v>0</v>
      </c>
      <c r="C6165" s="5">
        <f t="shared" si="95"/>
        <v>6161</v>
      </c>
      <c r="D6165" s="11" t="s">
        <v>78</v>
      </c>
    </row>
    <row r="6166" spans="1:4" x14ac:dyDescent="0.2">
      <c r="A6166">
        <v>6162</v>
      </c>
      <c r="B6166" s="14">
        <f>'EstRev 5-10'!K162</f>
        <v>0</v>
      </c>
      <c r="C6166" s="5">
        <f t="shared" si="95"/>
        <v>6162</v>
      </c>
      <c r="D6166" s="11" t="s">
        <v>78</v>
      </c>
    </row>
    <row r="6167" spans="1:4" x14ac:dyDescent="0.2">
      <c r="A6167">
        <v>6163</v>
      </c>
      <c r="B6167" s="14">
        <f>'EstRev 5-10'!J167</f>
        <v>0</v>
      </c>
      <c r="C6167" s="5">
        <f t="shared" si="95"/>
        <v>6163</v>
      </c>
      <c r="D6167" s="11" t="s">
        <v>78</v>
      </c>
    </row>
    <row r="6168" spans="1:4" x14ac:dyDescent="0.2">
      <c r="A6168">
        <v>6164</v>
      </c>
      <c r="B6168" s="14">
        <f>'EstRev 5-10'!J168</f>
        <v>0</v>
      </c>
      <c r="C6168" s="5">
        <f t="shared" si="95"/>
        <v>6164</v>
      </c>
      <c r="D6168" s="11" t="s">
        <v>78</v>
      </c>
    </row>
    <row r="6169" spans="1:4" x14ac:dyDescent="0.2">
      <c r="A6169">
        <v>6165</v>
      </c>
      <c r="B6169" s="14">
        <f>'EstRev 5-10'!J169</f>
        <v>0</v>
      </c>
      <c r="C6169" s="5">
        <f t="shared" si="95"/>
        <v>6165</v>
      </c>
      <c r="D6169" s="11" t="s">
        <v>78</v>
      </c>
    </row>
    <row r="6170" spans="1:4" x14ac:dyDescent="0.2">
      <c r="A6170">
        <v>6166</v>
      </c>
      <c r="B6170" s="14">
        <f>'EstRev 5-10'!J172</f>
        <v>0</v>
      </c>
      <c r="C6170" s="5">
        <f t="shared" si="95"/>
        <v>6166</v>
      </c>
      <c r="D6170" s="11" t="s">
        <v>78</v>
      </c>
    </row>
    <row r="6171" spans="1:4" x14ac:dyDescent="0.2">
      <c r="A6171">
        <v>6167</v>
      </c>
      <c r="B6171" s="14">
        <f>'EstRev 5-10'!J173</f>
        <v>0</v>
      </c>
      <c r="C6171" s="5">
        <f t="shared" si="95"/>
        <v>6167</v>
      </c>
      <c r="D6171" s="11" t="s">
        <v>78</v>
      </c>
    </row>
    <row r="6172" spans="1:4" x14ac:dyDescent="0.2">
      <c r="A6172">
        <v>6168</v>
      </c>
      <c r="B6172" s="14">
        <f>'EstRev 5-10'!J174</f>
        <v>0</v>
      </c>
      <c r="C6172" s="5">
        <f t="shared" si="95"/>
        <v>6168</v>
      </c>
      <c r="D6172" s="11" t="s">
        <v>78</v>
      </c>
    </row>
    <row r="6173" spans="1:4" x14ac:dyDescent="0.2">
      <c r="A6173">
        <v>6169</v>
      </c>
      <c r="B6173" s="14">
        <f>'EstRev 5-10'!C189</f>
        <v>0</v>
      </c>
      <c r="C6173" s="5">
        <f t="shared" si="95"/>
        <v>6169</v>
      </c>
      <c r="D6173" s="11" t="s">
        <v>78</v>
      </c>
    </row>
    <row r="6174" spans="1:4" x14ac:dyDescent="0.2">
      <c r="A6174">
        <v>6170</v>
      </c>
      <c r="B6174" s="14">
        <f>'EstRev 5-10'!G189</f>
        <v>0</v>
      </c>
      <c r="C6174" s="5">
        <f t="shared" si="95"/>
        <v>6170</v>
      </c>
      <c r="D6174" s="11" t="s">
        <v>78</v>
      </c>
    </row>
    <row r="6175" spans="1:4" x14ac:dyDescent="0.2">
      <c r="A6175">
        <v>6171</v>
      </c>
      <c r="B6175" s="14">
        <f>'EstRev 5-10'!G190</f>
        <v>0</v>
      </c>
      <c r="C6175" s="5">
        <f t="shared" si="95"/>
        <v>6171</v>
      </c>
      <c r="D6175" s="11" t="s">
        <v>78</v>
      </c>
    </row>
    <row r="6176" spans="1:4" x14ac:dyDescent="0.2">
      <c r="A6176">
        <v>6172</v>
      </c>
      <c r="B6176" s="14">
        <f>'EstRev 5-10'!G191</f>
        <v>0</v>
      </c>
      <c r="C6176" s="5">
        <f t="shared" si="95"/>
        <v>6172</v>
      </c>
      <c r="D6176" s="11" t="s">
        <v>78</v>
      </c>
    </row>
    <row r="6177" spans="1:4" x14ac:dyDescent="0.2">
      <c r="A6177">
        <v>6173</v>
      </c>
      <c r="B6177" s="14">
        <f>'EstRev 5-10'!G192</f>
        <v>0</v>
      </c>
      <c r="C6177" s="5">
        <f t="shared" si="95"/>
        <v>6173</v>
      </c>
      <c r="D6177" s="11" t="s">
        <v>78</v>
      </c>
    </row>
    <row r="6178" spans="1:4" x14ac:dyDescent="0.2">
      <c r="A6178">
        <v>6174</v>
      </c>
      <c r="B6178" s="14">
        <f>'EstRev 5-10'!G193</f>
        <v>0</v>
      </c>
      <c r="C6178" s="5">
        <f t="shared" si="95"/>
        <v>6174</v>
      </c>
      <c r="D6178" s="11" t="s">
        <v>78</v>
      </c>
    </row>
    <row r="6179" spans="1:4" x14ac:dyDescent="0.2">
      <c r="A6179">
        <v>6175</v>
      </c>
      <c r="B6179" s="14">
        <f>'EstRev 5-10'!G194</f>
        <v>0</v>
      </c>
      <c r="C6179" s="5">
        <f t="shared" si="95"/>
        <v>6175</v>
      </c>
      <c r="D6179" s="11" t="s">
        <v>78</v>
      </c>
    </row>
    <row r="6180" spans="1:4" x14ac:dyDescent="0.2">
      <c r="A6180">
        <v>6176</v>
      </c>
      <c r="B6180" s="14">
        <f>'EstRev 5-10'!G196</f>
        <v>0</v>
      </c>
      <c r="C6180" s="5">
        <f t="shared" si="95"/>
        <v>6176</v>
      </c>
      <c r="D6180" s="11" t="s">
        <v>78</v>
      </c>
    </row>
    <row r="6181" spans="1:4" x14ac:dyDescent="0.2">
      <c r="A6181">
        <v>6177</v>
      </c>
      <c r="B6181" s="14">
        <f>'EstRev 5-10'!G197</f>
        <v>0</v>
      </c>
      <c r="C6181" s="5">
        <f t="shared" si="95"/>
        <v>6177</v>
      </c>
      <c r="D6181" s="11" t="s">
        <v>78</v>
      </c>
    </row>
    <row r="6182" spans="1:4" x14ac:dyDescent="0.2">
      <c r="A6182" s="3">
        <v>6178</v>
      </c>
      <c r="C6182" s="5">
        <f t="shared" si="95"/>
        <v>6178</v>
      </c>
      <c r="D6182" s="11" t="s">
        <v>753</v>
      </c>
    </row>
    <row r="6183" spans="1:4" x14ac:dyDescent="0.2">
      <c r="A6183" s="3">
        <v>6179</v>
      </c>
      <c r="C6183" s="5">
        <f t="shared" si="95"/>
        <v>6179</v>
      </c>
      <c r="D6183" s="11" t="s">
        <v>753</v>
      </c>
    </row>
    <row r="6184" spans="1:4" x14ac:dyDescent="0.2">
      <c r="A6184" s="3">
        <v>6180</v>
      </c>
      <c r="C6184" s="5">
        <f t="shared" si="95"/>
        <v>6180</v>
      </c>
      <c r="D6184" s="11" t="s">
        <v>753</v>
      </c>
    </row>
    <row r="6185" spans="1:4" x14ac:dyDescent="0.2">
      <c r="A6185">
        <v>6181</v>
      </c>
      <c r="B6185" s="14">
        <f>'EstRev 5-10'!J266</f>
        <v>0</v>
      </c>
      <c r="C6185" s="5">
        <f t="shared" si="95"/>
        <v>6181</v>
      </c>
      <c r="D6185" s="11" t="s">
        <v>78</v>
      </c>
    </row>
    <row r="6186" spans="1:4" x14ac:dyDescent="0.2">
      <c r="A6186">
        <v>6182</v>
      </c>
      <c r="B6186" s="14">
        <f>'EstRev 5-10'!J267</f>
        <v>220000</v>
      </c>
      <c r="C6186" s="5">
        <f t="shared" si="95"/>
        <v>-213818</v>
      </c>
      <c r="D6186" s="11" t="s">
        <v>78</v>
      </c>
    </row>
    <row r="6187" spans="1:4" x14ac:dyDescent="0.2">
      <c r="A6187">
        <v>6183</v>
      </c>
      <c r="B6187" s="14">
        <f>'EstExp 11-17'!I5</f>
        <v>0</v>
      </c>
      <c r="C6187" s="5">
        <f t="shared" si="95"/>
        <v>6183</v>
      </c>
      <c r="D6187" s="11" t="s">
        <v>78</v>
      </c>
    </row>
    <row r="6188" spans="1:4" x14ac:dyDescent="0.2">
      <c r="A6188">
        <v>6184</v>
      </c>
      <c r="B6188" s="14">
        <f>'EstExp 11-17'!J5</f>
        <v>0</v>
      </c>
      <c r="C6188" s="5">
        <f t="shared" si="95"/>
        <v>6184</v>
      </c>
      <c r="D6188" s="11" t="s">
        <v>78</v>
      </c>
    </row>
    <row r="6189" spans="1:4" x14ac:dyDescent="0.2">
      <c r="A6189">
        <v>6185</v>
      </c>
      <c r="B6189" s="14">
        <f>'EstExp 11-17'!C7</f>
        <v>0</v>
      </c>
      <c r="C6189" s="5">
        <f t="shared" si="95"/>
        <v>6185</v>
      </c>
      <c r="D6189" s="11" t="s">
        <v>78</v>
      </c>
    </row>
    <row r="6190" spans="1:4" x14ac:dyDescent="0.2">
      <c r="A6190">
        <v>6186</v>
      </c>
      <c r="B6190" s="14">
        <f>'EstExp 11-17'!D7</f>
        <v>0</v>
      </c>
      <c r="C6190" s="5">
        <f t="shared" si="95"/>
        <v>6186</v>
      </c>
      <c r="D6190" s="11" t="s">
        <v>78</v>
      </c>
    </row>
    <row r="6191" spans="1:4" x14ac:dyDescent="0.2">
      <c r="A6191">
        <v>6187</v>
      </c>
      <c r="B6191" s="14">
        <f>'EstExp 11-17'!E7</f>
        <v>0</v>
      </c>
      <c r="C6191" s="5">
        <f t="shared" si="95"/>
        <v>6187</v>
      </c>
      <c r="D6191" s="11" t="s">
        <v>78</v>
      </c>
    </row>
    <row r="6192" spans="1:4" x14ac:dyDescent="0.2">
      <c r="A6192">
        <v>6188</v>
      </c>
      <c r="B6192" s="14">
        <f>'EstExp 11-17'!F7</f>
        <v>0</v>
      </c>
      <c r="C6192" s="5">
        <f t="shared" si="95"/>
        <v>6188</v>
      </c>
      <c r="D6192" s="11" t="s">
        <v>78</v>
      </c>
    </row>
    <row r="6193" spans="1:4" x14ac:dyDescent="0.2">
      <c r="A6193">
        <v>6189</v>
      </c>
      <c r="B6193" s="14">
        <f>'EstExp 11-17'!G7</f>
        <v>0</v>
      </c>
      <c r="C6193" s="5">
        <f t="shared" si="95"/>
        <v>6189</v>
      </c>
      <c r="D6193" s="11" t="s">
        <v>78</v>
      </c>
    </row>
    <row r="6194" spans="1:4" x14ac:dyDescent="0.2">
      <c r="A6194">
        <v>6190</v>
      </c>
      <c r="B6194" s="14">
        <f>'EstExp 11-17'!H7</f>
        <v>0</v>
      </c>
      <c r="C6194" s="5">
        <f t="shared" si="95"/>
        <v>6190</v>
      </c>
      <c r="D6194" s="11" t="s">
        <v>78</v>
      </c>
    </row>
    <row r="6195" spans="1:4" x14ac:dyDescent="0.2">
      <c r="A6195">
        <v>6191</v>
      </c>
      <c r="B6195" s="14">
        <f>'EstExp 11-17'!I7</f>
        <v>0</v>
      </c>
      <c r="C6195" s="5">
        <f t="shared" si="95"/>
        <v>6191</v>
      </c>
      <c r="D6195" s="11" t="s">
        <v>78</v>
      </c>
    </row>
    <row r="6196" spans="1:4" x14ac:dyDescent="0.2">
      <c r="A6196">
        <v>6192</v>
      </c>
      <c r="B6196" s="14">
        <f>'EstExp 11-17'!J7</f>
        <v>0</v>
      </c>
      <c r="C6196" s="5">
        <f t="shared" si="95"/>
        <v>6192</v>
      </c>
      <c r="D6196" s="11" t="s">
        <v>78</v>
      </c>
    </row>
    <row r="6197" spans="1:4" x14ac:dyDescent="0.2">
      <c r="A6197">
        <v>6193</v>
      </c>
      <c r="B6197" s="14">
        <f>'EstExp 11-17'!K7</f>
        <v>0</v>
      </c>
      <c r="C6197" s="5">
        <f t="shared" si="95"/>
        <v>6193</v>
      </c>
      <c r="D6197" s="11" t="s">
        <v>78</v>
      </c>
    </row>
    <row r="6198" spans="1:4" x14ac:dyDescent="0.2">
      <c r="A6198">
        <v>6194</v>
      </c>
      <c r="B6198" s="14">
        <f>'EstExp 11-17'!I8</f>
        <v>0</v>
      </c>
      <c r="C6198" s="5">
        <f t="shared" si="95"/>
        <v>6194</v>
      </c>
      <c r="D6198" s="11" t="s">
        <v>78</v>
      </c>
    </row>
    <row r="6199" spans="1:4" x14ac:dyDescent="0.2">
      <c r="A6199">
        <v>6195</v>
      </c>
      <c r="B6199" s="14">
        <f>'EstExp 11-17'!J8</f>
        <v>0</v>
      </c>
      <c r="C6199" s="5">
        <f t="shared" si="95"/>
        <v>6195</v>
      </c>
      <c r="D6199" s="11" t="s">
        <v>78</v>
      </c>
    </row>
    <row r="6200" spans="1:4" x14ac:dyDescent="0.2">
      <c r="A6200">
        <v>6196</v>
      </c>
      <c r="B6200" s="14">
        <f>'EstExp 11-17'!C9</f>
        <v>0</v>
      </c>
      <c r="C6200" s="5">
        <f t="shared" si="95"/>
        <v>6196</v>
      </c>
      <c r="D6200" s="11" t="s">
        <v>78</v>
      </c>
    </row>
    <row r="6201" spans="1:4" x14ac:dyDescent="0.2">
      <c r="A6201">
        <v>6197</v>
      </c>
      <c r="B6201" s="14">
        <f>'EstExp 11-17'!D9</f>
        <v>0</v>
      </c>
      <c r="C6201" s="5">
        <f t="shared" si="95"/>
        <v>6197</v>
      </c>
      <c r="D6201" s="11" t="s">
        <v>78</v>
      </c>
    </row>
    <row r="6202" spans="1:4" x14ac:dyDescent="0.2">
      <c r="A6202">
        <v>6198</v>
      </c>
      <c r="B6202" s="14">
        <f>'EstExp 11-17'!E9</f>
        <v>0</v>
      </c>
      <c r="C6202" s="5">
        <f t="shared" si="95"/>
        <v>6198</v>
      </c>
      <c r="D6202" s="11" t="s">
        <v>78</v>
      </c>
    </row>
    <row r="6203" spans="1:4" x14ac:dyDescent="0.2">
      <c r="A6203">
        <v>6199</v>
      </c>
      <c r="B6203" s="14">
        <f>'EstExp 11-17'!F9</f>
        <v>0</v>
      </c>
      <c r="C6203" s="5">
        <f t="shared" si="95"/>
        <v>6199</v>
      </c>
      <c r="D6203" s="11" t="s">
        <v>78</v>
      </c>
    </row>
    <row r="6204" spans="1:4" x14ac:dyDescent="0.2">
      <c r="A6204">
        <v>6200</v>
      </c>
      <c r="B6204" s="14">
        <f>'EstExp 11-17'!G9</f>
        <v>0</v>
      </c>
      <c r="C6204" s="5">
        <f t="shared" si="95"/>
        <v>6200</v>
      </c>
      <c r="D6204" s="11" t="s">
        <v>78</v>
      </c>
    </row>
    <row r="6205" spans="1:4" x14ac:dyDescent="0.2">
      <c r="A6205">
        <v>6201</v>
      </c>
      <c r="B6205" s="14">
        <f>'EstExp 11-17'!H9</f>
        <v>0</v>
      </c>
      <c r="C6205" s="5">
        <f t="shared" si="95"/>
        <v>6201</v>
      </c>
      <c r="D6205" s="11" t="s">
        <v>78</v>
      </c>
    </row>
    <row r="6206" spans="1:4" x14ac:dyDescent="0.2">
      <c r="A6206">
        <v>6202</v>
      </c>
      <c r="B6206" s="14">
        <f>'EstExp 11-17'!I9</f>
        <v>0</v>
      </c>
      <c r="C6206" s="5">
        <f t="shared" si="95"/>
        <v>6202</v>
      </c>
      <c r="D6206" s="11" t="s">
        <v>78</v>
      </c>
    </row>
    <row r="6207" spans="1:4" x14ac:dyDescent="0.2">
      <c r="A6207">
        <v>6203</v>
      </c>
      <c r="B6207" s="14">
        <f>'EstExp 11-17'!J9</f>
        <v>0</v>
      </c>
      <c r="C6207" s="5">
        <f t="shared" si="95"/>
        <v>6203</v>
      </c>
      <c r="D6207" s="11" t="s">
        <v>78</v>
      </c>
    </row>
    <row r="6208" spans="1:4" x14ac:dyDescent="0.2">
      <c r="A6208">
        <v>6204</v>
      </c>
      <c r="B6208" s="14">
        <f>'EstExp 11-17'!K9</f>
        <v>0</v>
      </c>
      <c r="C6208" s="5">
        <f t="shared" si="95"/>
        <v>6204</v>
      </c>
      <c r="D6208" s="11" t="s">
        <v>78</v>
      </c>
    </row>
    <row r="6209" spans="1:4" x14ac:dyDescent="0.2">
      <c r="A6209">
        <v>6205</v>
      </c>
      <c r="B6209" s="14">
        <f>'EstExp 11-17'!I10</f>
        <v>0</v>
      </c>
      <c r="C6209" s="5">
        <f t="shared" si="95"/>
        <v>6205</v>
      </c>
      <c r="D6209" s="11" t="s">
        <v>78</v>
      </c>
    </row>
    <row r="6210" spans="1:4" x14ac:dyDescent="0.2">
      <c r="A6210">
        <v>6206</v>
      </c>
      <c r="B6210" s="14">
        <f>'EstExp 11-17'!J10</f>
        <v>0</v>
      </c>
      <c r="C6210" s="5">
        <f t="shared" si="95"/>
        <v>6206</v>
      </c>
      <c r="D6210" s="11" t="s">
        <v>78</v>
      </c>
    </row>
    <row r="6211" spans="1:4" x14ac:dyDescent="0.2">
      <c r="A6211">
        <v>6207</v>
      </c>
      <c r="B6211" s="14">
        <f>'EstExp 11-17'!C11</f>
        <v>0</v>
      </c>
      <c r="C6211" s="5">
        <f t="shared" si="95"/>
        <v>6207</v>
      </c>
      <c r="D6211" s="11" t="s">
        <v>78</v>
      </c>
    </row>
    <row r="6212" spans="1:4" x14ac:dyDescent="0.2">
      <c r="A6212">
        <v>6208</v>
      </c>
      <c r="B6212" s="14">
        <f>'EstExp 11-17'!D11</f>
        <v>0</v>
      </c>
      <c r="C6212" s="5">
        <f t="shared" si="95"/>
        <v>6208</v>
      </c>
      <c r="D6212" s="11" t="s">
        <v>78</v>
      </c>
    </row>
    <row r="6213" spans="1:4" x14ac:dyDescent="0.2">
      <c r="A6213">
        <v>6209</v>
      </c>
      <c r="B6213" s="14">
        <f>'EstExp 11-17'!E11</f>
        <v>0</v>
      </c>
      <c r="C6213" s="5">
        <f t="shared" si="95"/>
        <v>6209</v>
      </c>
      <c r="D6213" s="11" t="s">
        <v>78</v>
      </c>
    </row>
    <row r="6214" spans="1:4" x14ac:dyDescent="0.2">
      <c r="A6214">
        <v>6210</v>
      </c>
      <c r="B6214" s="14">
        <f>'EstExp 11-17'!F11</f>
        <v>0</v>
      </c>
      <c r="C6214" s="5">
        <f t="shared" si="95"/>
        <v>6210</v>
      </c>
      <c r="D6214" s="11" t="s">
        <v>78</v>
      </c>
    </row>
    <row r="6215" spans="1:4" x14ac:dyDescent="0.2">
      <c r="A6215">
        <v>6211</v>
      </c>
      <c r="B6215" s="14">
        <f>'EstExp 11-17'!G11</f>
        <v>0</v>
      </c>
      <c r="C6215" s="5">
        <f t="shared" ref="C6215:C6278" si="96">A6215-B6215</f>
        <v>6211</v>
      </c>
      <c r="D6215" s="11" t="s">
        <v>78</v>
      </c>
    </row>
    <row r="6216" spans="1:4" x14ac:dyDescent="0.2">
      <c r="A6216">
        <v>6212</v>
      </c>
      <c r="B6216" s="14">
        <f>'EstExp 11-17'!H11</f>
        <v>0</v>
      </c>
      <c r="C6216" s="5">
        <f t="shared" si="96"/>
        <v>6212</v>
      </c>
      <c r="D6216" s="11" t="s">
        <v>78</v>
      </c>
    </row>
    <row r="6217" spans="1:4" x14ac:dyDescent="0.2">
      <c r="A6217">
        <v>6213</v>
      </c>
      <c r="B6217" s="14">
        <f>'EstExp 11-17'!I11</f>
        <v>0</v>
      </c>
      <c r="C6217" s="5">
        <f t="shared" si="96"/>
        <v>6213</v>
      </c>
      <c r="D6217" s="11" t="s">
        <v>78</v>
      </c>
    </row>
    <row r="6218" spans="1:4" x14ac:dyDescent="0.2">
      <c r="A6218">
        <v>6214</v>
      </c>
      <c r="B6218" s="14">
        <f>'EstExp 11-17'!J11</f>
        <v>0</v>
      </c>
      <c r="C6218" s="5">
        <f t="shared" si="96"/>
        <v>6214</v>
      </c>
      <c r="D6218" s="11" t="s">
        <v>78</v>
      </c>
    </row>
    <row r="6219" spans="1:4" x14ac:dyDescent="0.2">
      <c r="A6219">
        <v>6215</v>
      </c>
      <c r="B6219" s="14">
        <f>'EstExp 11-17'!K11</f>
        <v>0</v>
      </c>
      <c r="C6219" s="5">
        <f t="shared" si="96"/>
        <v>6215</v>
      </c>
      <c r="D6219" s="11" t="s">
        <v>78</v>
      </c>
    </row>
    <row r="6220" spans="1:4" x14ac:dyDescent="0.2">
      <c r="A6220">
        <v>6216</v>
      </c>
      <c r="B6220" s="14">
        <f>'EstExp 11-17'!I12</f>
        <v>0</v>
      </c>
      <c r="C6220" s="5">
        <f t="shared" si="96"/>
        <v>6216</v>
      </c>
      <c r="D6220" s="11" t="s">
        <v>78</v>
      </c>
    </row>
    <row r="6221" spans="1:4" x14ac:dyDescent="0.2">
      <c r="A6221">
        <v>6217</v>
      </c>
      <c r="B6221" s="14">
        <f>'EstExp 11-17'!J12</f>
        <v>0</v>
      </c>
      <c r="C6221" s="5">
        <f t="shared" si="96"/>
        <v>6217</v>
      </c>
      <c r="D6221" s="11" t="s">
        <v>78</v>
      </c>
    </row>
    <row r="6222" spans="1:4" x14ac:dyDescent="0.2">
      <c r="A6222">
        <v>6218</v>
      </c>
      <c r="B6222" s="14">
        <f>'EstExp 11-17'!I13</f>
        <v>0</v>
      </c>
      <c r="C6222" s="5">
        <f t="shared" si="96"/>
        <v>6218</v>
      </c>
      <c r="D6222" s="11" t="s">
        <v>78</v>
      </c>
    </row>
    <row r="6223" spans="1:4" x14ac:dyDescent="0.2">
      <c r="A6223">
        <v>6219</v>
      </c>
      <c r="B6223" s="14">
        <f>'EstExp 11-17'!J13</f>
        <v>0</v>
      </c>
      <c r="C6223" s="5">
        <f t="shared" si="96"/>
        <v>6219</v>
      </c>
      <c r="D6223" s="11" t="s">
        <v>78</v>
      </c>
    </row>
    <row r="6224" spans="1:4" x14ac:dyDescent="0.2">
      <c r="A6224">
        <v>6220</v>
      </c>
      <c r="B6224" s="14">
        <f>'EstExp 11-17'!I14</f>
        <v>0</v>
      </c>
      <c r="C6224" s="5">
        <f t="shared" si="96"/>
        <v>6220</v>
      </c>
      <c r="D6224" s="11" t="s">
        <v>78</v>
      </c>
    </row>
    <row r="6225" spans="1:4" x14ac:dyDescent="0.2">
      <c r="A6225">
        <v>6221</v>
      </c>
      <c r="B6225" s="14">
        <f>'EstExp 11-17'!J14</f>
        <v>0</v>
      </c>
      <c r="C6225" s="5">
        <f t="shared" si="96"/>
        <v>6221</v>
      </c>
      <c r="D6225" s="11" t="s">
        <v>78</v>
      </c>
    </row>
    <row r="6226" spans="1:4" x14ac:dyDescent="0.2">
      <c r="A6226">
        <v>6222</v>
      </c>
      <c r="B6226" s="14">
        <f>'EstExp 11-17'!I15</f>
        <v>0</v>
      </c>
      <c r="C6226" s="5">
        <f t="shared" si="96"/>
        <v>6222</v>
      </c>
      <c r="D6226" s="11" t="s">
        <v>78</v>
      </c>
    </row>
    <row r="6227" spans="1:4" x14ac:dyDescent="0.2">
      <c r="A6227">
        <v>6223</v>
      </c>
      <c r="B6227" s="14">
        <f>'EstExp 11-17'!J15</f>
        <v>0</v>
      </c>
      <c r="C6227" s="5">
        <f t="shared" si="96"/>
        <v>6223</v>
      </c>
      <c r="D6227" s="11" t="s">
        <v>78</v>
      </c>
    </row>
    <row r="6228" spans="1:4" x14ac:dyDescent="0.2">
      <c r="A6228">
        <v>6224</v>
      </c>
      <c r="B6228" s="14">
        <f>'EstExp 11-17'!I16</f>
        <v>0</v>
      </c>
      <c r="C6228" s="5">
        <f t="shared" si="96"/>
        <v>6224</v>
      </c>
      <c r="D6228" s="11" t="s">
        <v>78</v>
      </c>
    </row>
    <row r="6229" spans="1:4" x14ac:dyDescent="0.2">
      <c r="A6229">
        <v>6225</v>
      </c>
      <c r="B6229" s="14">
        <f>'EstExp 11-17'!J16</f>
        <v>0</v>
      </c>
      <c r="C6229" s="5">
        <f t="shared" si="96"/>
        <v>6225</v>
      </c>
      <c r="D6229" s="11" t="s">
        <v>78</v>
      </c>
    </row>
    <row r="6230" spans="1:4" x14ac:dyDescent="0.2">
      <c r="A6230">
        <v>6226</v>
      </c>
      <c r="B6230" s="14">
        <f>'EstExp 11-17'!C17</f>
        <v>0</v>
      </c>
      <c r="C6230" s="5">
        <f t="shared" si="96"/>
        <v>6226</v>
      </c>
      <c r="D6230" s="11" t="s">
        <v>78</v>
      </c>
    </row>
    <row r="6231" spans="1:4" x14ac:dyDescent="0.2">
      <c r="A6231">
        <v>6227</v>
      </c>
      <c r="B6231" s="14">
        <f>'EstExp 11-17'!D17</f>
        <v>0</v>
      </c>
      <c r="C6231" s="5">
        <f t="shared" si="96"/>
        <v>6227</v>
      </c>
      <c r="D6231" s="11" t="s">
        <v>78</v>
      </c>
    </row>
    <row r="6232" spans="1:4" x14ac:dyDescent="0.2">
      <c r="A6232">
        <v>6228</v>
      </c>
      <c r="B6232" s="14">
        <f>'EstExp 11-17'!E17</f>
        <v>0</v>
      </c>
      <c r="C6232" s="5">
        <f t="shared" si="96"/>
        <v>6228</v>
      </c>
      <c r="D6232" s="11" t="s">
        <v>78</v>
      </c>
    </row>
    <row r="6233" spans="1:4" x14ac:dyDescent="0.2">
      <c r="A6233">
        <v>6229</v>
      </c>
      <c r="B6233" s="14">
        <f>'EstExp 11-17'!F17</f>
        <v>0</v>
      </c>
      <c r="C6233" s="5">
        <f t="shared" si="96"/>
        <v>6229</v>
      </c>
      <c r="D6233" s="11" t="s">
        <v>78</v>
      </c>
    </row>
    <row r="6234" spans="1:4" x14ac:dyDescent="0.2">
      <c r="A6234">
        <v>6230</v>
      </c>
      <c r="B6234" s="14">
        <f>'EstExp 11-17'!G17</f>
        <v>0</v>
      </c>
      <c r="C6234" s="5">
        <f t="shared" si="96"/>
        <v>6230</v>
      </c>
      <c r="D6234" s="11" t="s">
        <v>78</v>
      </c>
    </row>
    <row r="6235" spans="1:4" x14ac:dyDescent="0.2">
      <c r="A6235">
        <v>6231</v>
      </c>
      <c r="B6235" s="14">
        <f>'EstExp 11-17'!H17</f>
        <v>0</v>
      </c>
      <c r="C6235" s="5">
        <f t="shared" si="96"/>
        <v>6231</v>
      </c>
      <c r="D6235" s="11" t="s">
        <v>78</v>
      </c>
    </row>
    <row r="6236" spans="1:4" x14ac:dyDescent="0.2">
      <c r="A6236">
        <v>6232</v>
      </c>
      <c r="B6236" s="14">
        <f>'EstExp 11-17'!I17</f>
        <v>0</v>
      </c>
      <c r="C6236" s="5">
        <f t="shared" si="96"/>
        <v>6232</v>
      </c>
      <c r="D6236" s="11" t="s">
        <v>78</v>
      </c>
    </row>
    <row r="6237" spans="1:4" x14ac:dyDescent="0.2">
      <c r="A6237">
        <v>6233</v>
      </c>
      <c r="B6237" s="14">
        <f>'EstExp 11-17'!J17</f>
        <v>0</v>
      </c>
      <c r="C6237" s="5">
        <f t="shared" si="96"/>
        <v>6233</v>
      </c>
      <c r="D6237" s="11" t="s">
        <v>78</v>
      </c>
    </row>
    <row r="6238" spans="1:4" x14ac:dyDescent="0.2">
      <c r="A6238">
        <v>6234</v>
      </c>
      <c r="B6238" s="14">
        <f>'EstExp 11-17'!K17</f>
        <v>0</v>
      </c>
      <c r="C6238" s="5">
        <f t="shared" si="96"/>
        <v>6234</v>
      </c>
      <c r="D6238" s="11" t="s">
        <v>78</v>
      </c>
    </row>
    <row r="6239" spans="1:4" x14ac:dyDescent="0.2">
      <c r="A6239">
        <v>6235</v>
      </c>
      <c r="B6239" s="14">
        <f>'EstExp 11-17'!I18</f>
        <v>0</v>
      </c>
      <c r="C6239" s="5">
        <f t="shared" si="96"/>
        <v>6235</v>
      </c>
      <c r="D6239" s="11" t="s">
        <v>78</v>
      </c>
    </row>
    <row r="6240" spans="1:4" x14ac:dyDescent="0.2">
      <c r="A6240">
        <v>6236</v>
      </c>
      <c r="B6240" s="14">
        <f>'EstExp 11-17'!I19</f>
        <v>0</v>
      </c>
      <c r="C6240" s="5">
        <f t="shared" si="96"/>
        <v>6236</v>
      </c>
      <c r="D6240" s="11" t="s">
        <v>78</v>
      </c>
    </row>
    <row r="6241" spans="1:4" x14ac:dyDescent="0.2">
      <c r="A6241">
        <v>6237</v>
      </c>
      <c r="B6241" s="14">
        <f>'EstExp 11-17'!J19</f>
        <v>0</v>
      </c>
      <c r="C6241" s="5">
        <f t="shared" si="96"/>
        <v>6237</v>
      </c>
      <c r="D6241" s="11" t="s">
        <v>78</v>
      </c>
    </row>
    <row r="6242" spans="1:4" x14ac:dyDescent="0.2">
      <c r="A6242">
        <v>6238</v>
      </c>
      <c r="B6242" s="14">
        <f>'EstExp 11-17'!H20</f>
        <v>0</v>
      </c>
      <c r="C6242" s="5">
        <f t="shared" si="96"/>
        <v>6238</v>
      </c>
      <c r="D6242" s="11" t="s">
        <v>78</v>
      </c>
    </row>
    <row r="6243" spans="1:4" x14ac:dyDescent="0.2">
      <c r="A6243">
        <v>6239</v>
      </c>
      <c r="B6243" s="14">
        <f>'EstExp 11-17'!K20</f>
        <v>0</v>
      </c>
      <c r="C6243" s="5">
        <f t="shared" si="96"/>
        <v>6239</v>
      </c>
      <c r="D6243" s="11" t="s">
        <v>78</v>
      </c>
    </row>
    <row r="6244" spans="1:4" x14ac:dyDescent="0.2">
      <c r="A6244">
        <v>6240</v>
      </c>
      <c r="B6244" s="14">
        <f>'EstExp 11-17'!H21</f>
        <v>0</v>
      </c>
      <c r="C6244" s="5">
        <f t="shared" si="96"/>
        <v>6240</v>
      </c>
      <c r="D6244" s="11" t="s">
        <v>78</v>
      </c>
    </row>
    <row r="6245" spans="1:4" x14ac:dyDescent="0.2">
      <c r="A6245">
        <v>6241</v>
      </c>
      <c r="B6245" s="14">
        <f>'EstExp 11-17'!K21</f>
        <v>0</v>
      </c>
      <c r="C6245" s="5">
        <f t="shared" si="96"/>
        <v>6241</v>
      </c>
      <c r="D6245" s="11" t="s">
        <v>78</v>
      </c>
    </row>
    <row r="6246" spans="1:4" x14ac:dyDescent="0.2">
      <c r="A6246">
        <v>6242</v>
      </c>
      <c r="B6246" s="14">
        <f>'EstExp 11-17'!H22</f>
        <v>0</v>
      </c>
      <c r="C6246" s="5">
        <f t="shared" si="96"/>
        <v>6242</v>
      </c>
      <c r="D6246" s="11" t="s">
        <v>78</v>
      </c>
    </row>
    <row r="6247" spans="1:4" x14ac:dyDescent="0.2">
      <c r="A6247">
        <v>6243</v>
      </c>
      <c r="B6247" s="14">
        <f>'EstExp 11-17'!K22</f>
        <v>0</v>
      </c>
      <c r="C6247" s="5">
        <f t="shared" si="96"/>
        <v>6243</v>
      </c>
      <c r="D6247" s="11" t="s">
        <v>78</v>
      </c>
    </row>
    <row r="6248" spans="1:4" x14ac:dyDescent="0.2">
      <c r="A6248">
        <v>6244</v>
      </c>
      <c r="B6248" s="14">
        <f>'EstExp 11-17'!H23</f>
        <v>0</v>
      </c>
      <c r="C6248" s="5">
        <f t="shared" si="96"/>
        <v>6244</v>
      </c>
      <c r="D6248" s="11" t="s">
        <v>78</v>
      </c>
    </row>
    <row r="6249" spans="1:4" x14ac:dyDescent="0.2">
      <c r="A6249">
        <v>6245</v>
      </c>
      <c r="B6249" s="14">
        <f>'EstExp 11-17'!K23</f>
        <v>0</v>
      </c>
      <c r="C6249" s="5">
        <f t="shared" si="96"/>
        <v>6245</v>
      </c>
      <c r="D6249" s="11" t="s">
        <v>78</v>
      </c>
    </row>
    <row r="6250" spans="1:4" x14ac:dyDescent="0.2">
      <c r="A6250">
        <v>6246</v>
      </c>
      <c r="B6250" s="14">
        <f>'EstExp 11-17'!H24</f>
        <v>0</v>
      </c>
      <c r="C6250" s="5">
        <f t="shared" si="96"/>
        <v>6246</v>
      </c>
      <c r="D6250" s="11" t="s">
        <v>78</v>
      </c>
    </row>
    <row r="6251" spans="1:4" x14ac:dyDescent="0.2">
      <c r="A6251">
        <v>6247</v>
      </c>
      <c r="B6251" s="14">
        <f>'EstExp 11-17'!K24</f>
        <v>0</v>
      </c>
      <c r="C6251" s="5">
        <f t="shared" si="96"/>
        <v>6247</v>
      </c>
      <c r="D6251" s="11" t="s">
        <v>78</v>
      </c>
    </row>
    <row r="6252" spans="1:4" x14ac:dyDescent="0.2">
      <c r="A6252">
        <v>6248</v>
      </c>
      <c r="B6252" s="14">
        <f>'EstExp 11-17'!H25</f>
        <v>0</v>
      </c>
      <c r="C6252" s="5">
        <f t="shared" si="96"/>
        <v>6248</v>
      </c>
      <c r="D6252" s="11" t="s">
        <v>78</v>
      </c>
    </row>
    <row r="6253" spans="1:4" x14ac:dyDescent="0.2">
      <c r="A6253">
        <v>6249</v>
      </c>
      <c r="B6253" s="14">
        <f>'EstExp 11-17'!K25</f>
        <v>0</v>
      </c>
      <c r="C6253" s="5">
        <f t="shared" si="96"/>
        <v>6249</v>
      </c>
      <c r="D6253" s="11" t="s">
        <v>78</v>
      </c>
    </row>
    <row r="6254" spans="1:4" x14ac:dyDescent="0.2">
      <c r="A6254">
        <v>6250</v>
      </c>
      <c r="B6254" s="14">
        <f>'EstExp 11-17'!H26</f>
        <v>0</v>
      </c>
      <c r="C6254" s="5">
        <f t="shared" si="96"/>
        <v>6250</v>
      </c>
      <c r="D6254" s="11" t="s">
        <v>78</v>
      </c>
    </row>
    <row r="6255" spans="1:4" x14ac:dyDescent="0.2">
      <c r="A6255">
        <v>6251</v>
      </c>
      <c r="B6255" s="14">
        <f>'EstExp 11-17'!K26</f>
        <v>0</v>
      </c>
      <c r="C6255" s="5">
        <f t="shared" si="96"/>
        <v>6251</v>
      </c>
      <c r="D6255" s="11" t="s">
        <v>78</v>
      </c>
    </row>
    <row r="6256" spans="1:4" x14ac:dyDescent="0.2">
      <c r="A6256">
        <v>6252</v>
      </c>
      <c r="B6256" s="14">
        <f>'EstExp 11-17'!H27</f>
        <v>0</v>
      </c>
      <c r="C6256" s="5">
        <f t="shared" si="96"/>
        <v>6252</v>
      </c>
      <c r="D6256" s="11" t="s">
        <v>78</v>
      </c>
    </row>
    <row r="6257" spans="1:4" x14ac:dyDescent="0.2">
      <c r="A6257">
        <v>6253</v>
      </c>
      <c r="B6257" s="14">
        <f>'EstExp 11-17'!K27</f>
        <v>0</v>
      </c>
      <c r="C6257" s="5">
        <f t="shared" si="96"/>
        <v>6253</v>
      </c>
      <c r="D6257" s="11" t="s">
        <v>78</v>
      </c>
    </row>
    <row r="6258" spans="1:4" x14ac:dyDescent="0.2">
      <c r="A6258">
        <v>6254</v>
      </c>
      <c r="B6258" s="14">
        <f>'EstExp 11-17'!H28</f>
        <v>0</v>
      </c>
      <c r="C6258" s="5">
        <f t="shared" si="96"/>
        <v>6254</v>
      </c>
      <c r="D6258" s="11" t="s">
        <v>78</v>
      </c>
    </row>
    <row r="6259" spans="1:4" x14ac:dyDescent="0.2">
      <c r="A6259">
        <v>6255</v>
      </c>
      <c r="B6259" s="14">
        <f>'EstExp 11-17'!K28</f>
        <v>0</v>
      </c>
      <c r="C6259" s="5">
        <f t="shared" si="96"/>
        <v>6255</v>
      </c>
      <c r="D6259" s="11" t="s">
        <v>78</v>
      </c>
    </row>
    <row r="6260" spans="1:4" x14ac:dyDescent="0.2">
      <c r="A6260">
        <v>6256</v>
      </c>
      <c r="B6260" s="14">
        <f>'EstExp 11-17'!H29</f>
        <v>0</v>
      </c>
      <c r="C6260" s="5">
        <f t="shared" si="96"/>
        <v>6256</v>
      </c>
      <c r="D6260" s="11" t="s">
        <v>78</v>
      </c>
    </row>
    <row r="6261" spans="1:4" x14ac:dyDescent="0.2">
      <c r="A6261">
        <v>6257</v>
      </c>
      <c r="B6261" s="14">
        <f>'EstExp 11-17'!K29</f>
        <v>0</v>
      </c>
      <c r="C6261" s="5">
        <f t="shared" si="96"/>
        <v>6257</v>
      </c>
      <c r="D6261" s="11" t="s">
        <v>78</v>
      </c>
    </row>
    <row r="6262" spans="1:4" x14ac:dyDescent="0.2">
      <c r="A6262">
        <v>6258</v>
      </c>
      <c r="B6262" s="14">
        <f>'EstExp 11-17'!H30</f>
        <v>0</v>
      </c>
      <c r="C6262" s="5">
        <f t="shared" si="96"/>
        <v>6258</v>
      </c>
      <c r="D6262" s="11" t="s">
        <v>78</v>
      </c>
    </row>
    <row r="6263" spans="1:4" x14ac:dyDescent="0.2">
      <c r="A6263">
        <v>6259</v>
      </c>
      <c r="B6263" s="14">
        <f>'EstExp 11-17'!K30</f>
        <v>0</v>
      </c>
      <c r="C6263" s="5">
        <f t="shared" si="96"/>
        <v>6259</v>
      </c>
      <c r="D6263" s="11" t="s">
        <v>78</v>
      </c>
    </row>
    <row r="6264" spans="1:4" x14ac:dyDescent="0.2">
      <c r="A6264">
        <v>6260</v>
      </c>
      <c r="B6264" s="14">
        <f>'EstExp 11-17'!H31</f>
        <v>0</v>
      </c>
      <c r="C6264" s="5">
        <f t="shared" si="96"/>
        <v>6260</v>
      </c>
      <c r="D6264" s="11" t="s">
        <v>78</v>
      </c>
    </row>
    <row r="6265" spans="1:4" x14ac:dyDescent="0.2">
      <c r="A6265">
        <v>6261</v>
      </c>
      <c r="B6265" s="14">
        <f>'EstExp 11-17'!K31</f>
        <v>0</v>
      </c>
      <c r="C6265" s="5">
        <f t="shared" si="96"/>
        <v>6261</v>
      </c>
      <c r="D6265" s="11" t="s">
        <v>78</v>
      </c>
    </row>
    <row r="6266" spans="1:4" x14ac:dyDescent="0.2">
      <c r="A6266">
        <v>6262</v>
      </c>
      <c r="B6266" s="14">
        <f>'EstExp 11-17'!H32</f>
        <v>0</v>
      </c>
      <c r="C6266" s="5">
        <f t="shared" si="96"/>
        <v>6262</v>
      </c>
      <c r="D6266" s="11" t="s">
        <v>78</v>
      </c>
    </row>
    <row r="6267" spans="1:4" x14ac:dyDescent="0.2">
      <c r="A6267">
        <v>6263</v>
      </c>
      <c r="B6267" s="14">
        <f>'EstExp 11-17'!K32</f>
        <v>0</v>
      </c>
      <c r="C6267" s="5">
        <f t="shared" si="96"/>
        <v>6263</v>
      </c>
      <c r="D6267" s="11" t="s">
        <v>78</v>
      </c>
    </row>
    <row r="6268" spans="1:4" x14ac:dyDescent="0.2">
      <c r="A6268">
        <v>6264</v>
      </c>
      <c r="B6268" s="14">
        <f>'EstExp 11-17'!I33</f>
        <v>0</v>
      </c>
      <c r="C6268" s="5">
        <f t="shared" si="96"/>
        <v>6264</v>
      </c>
      <c r="D6268" s="11" t="s">
        <v>78</v>
      </c>
    </row>
    <row r="6269" spans="1:4" x14ac:dyDescent="0.2">
      <c r="A6269">
        <v>6265</v>
      </c>
      <c r="B6269" s="14">
        <f>'EstExp 11-17'!J33</f>
        <v>0</v>
      </c>
      <c r="C6269" s="5">
        <f t="shared" si="96"/>
        <v>6265</v>
      </c>
      <c r="D6269" s="11" t="s">
        <v>78</v>
      </c>
    </row>
    <row r="6270" spans="1:4" x14ac:dyDescent="0.2">
      <c r="A6270">
        <v>6266</v>
      </c>
      <c r="B6270" s="14">
        <f>'EstExp 11-17'!I36</f>
        <v>0</v>
      </c>
      <c r="C6270" s="5">
        <f t="shared" si="96"/>
        <v>6266</v>
      </c>
      <c r="D6270" s="11" t="s">
        <v>78</v>
      </c>
    </row>
    <row r="6271" spans="1:4" x14ac:dyDescent="0.2">
      <c r="A6271">
        <v>6267</v>
      </c>
      <c r="B6271" s="14">
        <f>'EstExp 11-17'!J36</f>
        <v>0</v>
      </c>
      <c r="C6271" s="5">
        <f t="shared" si="96"/>
        <v>6267</v>
      </c>
      <c r="D6271" s="11" t="s">
        <v>78</v>
      </c>
    </row>
    <row r="6272" spans="1:4" x14ac:dyDescent="0.2">
      <c r="A6272">
        <v>6268</v>
      </c>
      <c r="B6272" s="14">
        <f>'EstExp 11-17'!I37</f>
        <v>0</v>
      </c>
      <c r="C6272" s="5">
        <f t="shared" si="96"/>
        <v>6268</v>
      </c>
      <c r="D6272" s="11" t="s">
        <v>78</v>
      </c>
    </row>
    <row r="6273" spans="1:4" x14ac:dyDescent="0.2">
      <c r="A6273">
        <v>6269</v>
      </c>
      <c r="B6273" s="14">
        <f>'EstExp 11-17'!J37</f>
        <v>0</v>
      </c>
      <c r="C6273" s="5">
        <f t="shared" si="96"/>
        <v>6269</v>
      </c>
      <c r="D6273" s="11" t="s">
        <v>78</v>
      </c>
    </row>
    <row r="6274" spans="1:4" x14ac:dyDescent="0.2">
      <c r="A6274">
        <v>6270</v>
      </c>
      <c r="B6274" s="14">
        <f>'EstExp 11-17'!I38</f>
        <v>0</v>
      </c>
      <c r="C6274" s="5">
        <f t="shared" si="96"/>
        <v>6270</v>
      </c>
      <c r="D6274" s="11" t="s">
        <v>78</v>
      </c>
    </row>
    <row r="6275" spans="1:4" x14ac:dyDescent="0.2">
      <c r="A6275">
        <v>6271</v>
      </c>
      <c r="B6275" s="14">
        <f>'EstExp 11-17'!J38</f>
        <v>0</v>
      </c>
      <c r="C6275" s="5">
        <f t="shared" si="96"/>
        <v>6271</v>
      </c>
      <c r="D6275" s="11" t="s">
        <v>78</v>
      </c>
    </row>
    <row r="6276" spans="1:4" x14ac:dyDescent="0.2">
      <c r="A6276">
        <v>6272</v>
      </c>
      <c r="B6276" s="14">
        <f>'EstExp 11-17'!I39</f>
        <v>0</v>
      </c>
      <c r="C6276" s="5">
        <f t="shared" si="96"/>
        <v>6272</v>
      </c>
      <c r="D6276" s="11" t="s">
        <v>78</v>
      </c>
    </row>
    <row r="6277" spans="1:4" x14ac:dyDescent="0.2">
      <c r="A6277">
        <v>6273</v>
      </c>
      <c r="B6277" s="14">
        <f>'EstExp 11-17'!J39</f>
        <v>0</v>
      </c>
      <c r="C6277" s="5">
        <f t="shared" si="96"/>
        <v>6273</v>
      </c>
      <c r="D6277" s="11" t="s">
        <v>78</v>
      </c>
    </row>
    <row r="6278" spans="1:4" x14ac:dyDescent="0.2">
      <c r="A6278">
        <v>6274</v>
      </c>
      <c r="B6278" s="14">
        <f>'EstExp 11-17'!I40</f>
        <v>0</v>
      </c>
      <c r="C6278" s="5">
        <f t="shared" si="96"/>
        <v>6274</v>
      </c>
      <c r="D6278" s="11" t="s">
        <v>78</v>
      </c>
    </row>
    <row r="6279" spans="1:4" x14ac:dyDescent="0.2">
      <c r="A6279">
        <v>6275</v>
      </c>
      <c r="B6279" s="14">
        <f>'EstExp 11-17'!J40</f>
        <v>0</v>
      </c>
      <c r="C6279" s="5">
        <f t="shared" ref="C6279:C6342" si="97">A6279-B6279</f>
        <v>6275</v>
      </c>
      <c r="D6279" s="11" t="s">
        <v>78</v>
      </c>
    </row>
    <row r="6280" spans="1:4" x14ac:dyDescent="0.2">
      <c r="A6280">
        <v>6276</v>
      </c>
      <c r="B6280" s="14">
        <f>'EstExp 11-17'!I41</f>
        <v>0</v>
      </c>
      <c r="C6280" s="5">
        <f t="shared" si="97"/>
        <v>6276</v>
      </c>
      <c r="D6280" s="11" t="s">
        <v>78</v>
      </c>
    </row>
    <row r="6281" spans="1:4" x14ac:dyDescent="0.2">
      <c r="A6281">
        <v>6277</v>
      </c>
      <c r="B6281" s="14">
        <f>'EstExp 11-17'!J41</f>
        <v>0</v>
      </c>
      <c r="C6281" s="5">
        <f t="shared" si="97"/>
        <v>6277</v>
      </c>
      <c r="D6281" s="11" t="s">
        <v>78</v>
      </c>
    </row>
    <row r="6282" spans="1:4" x14ac:dyDescent="0.2">
      <c r="A6282">
        <v>6278</v>
      </c>
      <c r="B6282" s="14">
        <f>'EstExp 11-17'!I42</f>
        <v>0</v>
      </c>
      <c r="C6282" s="5">
        <f t="shared" si="97"/>
        <v>6278</v>
      </c>
      <c r="D6282" s="11" t="s">
        <v>78</v>
      </c>
    </row>
    <row r="6283" spans="1:4" x14ac:dyDescent="0.2">
      <c r="A6283">
        <v>6279</v>
      </c>
      <c r="B6283" s="14">
        <f>'EstExp 11-17'!J42</f>
        <v>0</v>
      </c>
      <c r="C6283" s="5">
        <f t="shared" si="97"/>
        <v>6279</v>
      </c>
      <c r="D6283" s="11" t="s">
        <v>78</v>
      </c>
    </row>
    <row r="6284" spans="1:4" x14ac:dyDescent="0.2">
      <c r="A6284">
        <v>6280</v>
      </c>
      <c r="B6284" s="14">
        <f>'EstExp 11-17'!I44</f>
        <v>0</v>
      </c>
      <c r="C6284" s="5">
        <f t="shared" si="97"/>
        <v>6280</v>
      </c>
      <c r="D6284" s="11" t="s">
        <v>78</v>
      </c>
    </row>
    <row r="6285" spans="1:4" x14ac:dyDescent="0.2">
      <c r="A6285">
        <v>6281</v>
      </c>
      <c r="B6285" s="14">
        <f>'EstExp 11-17'!J44</f>
        <v>50000</v>
      </c>
      <c r="C6285" s="5">
        <f t="shared" si="97"/>
        <v>-43719</v>
      </c>
      <c r="D6285" s="11" t="s">
        <v>78</v>
      </c>
    </row>
    <row r="6286" spans="1:4" x14ac:dyDescent="0.2">
      <c r="A6286">
        <v>6282</v>
      </c>
      <c r="B6286" s="14">
        <f>'EstExp 11-17'!I45</f>
        <v>0</v>
      </c>
      <c r="C6286" s="5">
        <f t="shared" si="97"/>
        <v>6282</v>
      </c>
      <c r="D6286" s="11" t="s">
        <v>78</v>
      </c>
    </row>
    <row r="6287" spans="1:4" x14ac:dyDescent="0.2">
      <c r="A6287">
        <v>6283</v>
      </c>
      <c r="B6287" s="14">
        <f>'EstExp 11-17'!J45</f>
        <v>0</v>
      </c>
      <c r="C6287" s="5">
        <f t="shared" si="97"/>
        <v>6283</v>
      </c>
      <c r="D6287" s="11" t="s">
        <v>78</v>
      </c>
    </row>
    <row r="6288" spans="1:4" x14ac:dyDescent="0.2">
      <c r="A6288">
        <v>6284</v>
      </c>
      <c r="B6288" s="14">
        <f>'EstExp 11-17'!I46</f>
        <v>0</v>
      </c>
      <c r="C6288" s="5">
        <f t="shared" si="97"/>
        <v>6284</v>
      </c>
      <c r="D6288" s="11" t="s">
        <v>78</v>
      </c>
    </row>
    <row r="6289" spans="1:4" x14ac:dyDescent="0.2">
      <c r="A6289">
        <v>6285</v>
      </c>
      <c r="B6289" s="14">
        <f>'EstExp 11-17'!J46</f>
        <v>0</v>
      </c>
      <c r="C6289" s="5">
        <f t="shared" si="97"/>
        <v>6285</v>
      </c>
      <c r="D6289" s="11" t="s">
        <v>78</v>
      </c>
    </row>
    <row r="6290" spans="1:4" x14ac:dyDescent="0.2">
      <c r="A6290">
        <v>6286</v>
      </c>
      <c r="B6290" s="14">
        <f>'EstExp 11-17'!I47</f>
        <v>0</v>
      </c>
      <c r="C6290" s="5">
        <f t="shared" si="97"/>
        <v>6286</v>
      </c>
      <c r="D6290" s="11" t="s">
        <v>78</v>
      </c>
    </row>
    <row r="6291" spans="1:4" x14ac:dyDescent="0.2">
      <c r="A6291">
        <v>6287</v>
      </c>
      <c r="B6291" s="14">
        <f>'EstExp 11-17'!J47</f>
        <v>50000</v>
      </c>
      <c r="C6291" s="5">
        <f t="shared" si="97"/>
        <v>-43713</v>
      </c>
      <c r="D6291" s="11" t="s">
        <v>78</v>
      </c>
    </row>
    <row r="6292" spans="1:4" x14ac:dyDescent="0.2">
      <c r="A6292">
        <v>6288</v>
      </c>
      <c r="B6292" s="14">
        <f>'EstExp 11-17'!I49</f>
        <v>0</v>
      </c>
      <c r="C6292" s="5">
        <f t="shared" si="97"/>
        <v>6288</v>
      </c>
      <c r="D6292" s="11" t="s">
        <v>78</v>
      </c>
    </row>
    <row r="6293" spans="1:4" x14ac:dyDescent="0.2">
      <c r="A6293">
        <v>6289</v>
      </c>
      <c r="B6293" s="14">
        <f>'EstExp 11-17'!J49</f>
        <v>0</v>
      </c>
      <c r="C6293" s="5">
        <f t="shared" si="97"/>
        <v>6289</v>
      </c>
      <c r="D6293" s="11" t="s">
        <v>78</v>
      </c>
    </row>
    <row r="6294" spans="1:4" x14ac:dyDescent="0.2">
      <c r="A6294">
        <v>6290</v>
      </c>
      <c r="B6294" s="14">
        <f>'EstExp 11-17'!I50</f>
        <v>0</v>
      </c>
      <c r="C6294" s="5">
        <f t="shared" si="97"/>
        <v>6290</v>
      </c>
      <c r="D6294" s="11" t="s">
        <v>78</v>
      </c>
    </row>
    <row r="6295" spans="1:4" x14ac:dyDescent="0.2">
      <c r="A6295">
        <v>6291</v>
      </c>
      <c r="B6295" s="14">
        <f>'EstExp 11-17'!J50</f>
        <v>0</v>
      </c>
      <c r="C6295" s="5">
        <f t="shared" si="97"/>
        <v>6291</v>
      </c>
      <c r="D6295" s="11" t="s">
        <v>78</v>
      </c>
    </row>
    <row r="6296" spans="1:4" x14ac:dyDescent="0.2">
      <c r="A6296">
        <v>6292</v>
      </c>
      <c r="B6296" s="14">
        <f>'EstExp 11-17'!I51</f>
        <v>0</v>
      </c>
      <c r="C6296" s="5">
        <f t="shared" si="97"/>
        <v>6292</v>
      </c>
      <c r="D6296" s="11" t="s">
        <v>78</v>
      </c>
    </row>
    <row r="6297" spans="1:4" x14ac:dyDescent="0.2">
      <c r="A6297">
        <v>6293</v>
      </c>
      <c r="B6297" s="14">
        <f>'EstExp 11-17'!J51</f>
        <v>0</v>
      </c>
      <c r="C6297" s="5">
        <f t="shared" si="97"/>
        <v>6293</v>
      </c>
      <c r="D6297" s="11" t="s">
        <v>78</v>
      </c>
    </row>
    <row r="6298" spans="1:4" x14ac:dyDescent="0.2">
      <c r="A6298">
        <v>6294</v>
      </c>
      <c r="B6298" s="14">
        <f>'EstExp 11-17'!I53</f>
        <v>0</v>
      </c>
      <c r="C6298" s="5">
        <f t="shared" si="97"/>
        <v>6294</v>
      </c>
      <c r="D6298" s="11" t="s">
        <v>78</v>
      </c>
    </row>
    <row r="6299" spans="1:4" x14ac:dyDescent="0.2">
      <c r="A6299">
        <v>6295</v>
      </c>
      <c r="B6299" s="14">
        <f>'EstExp 11-17'!J53</f>
        <v>0</v>
      </c>
      <c r="C6299" s="5">
        <f t="shared" si="97"/>
        <v>6295</v>
      </c>
      <c r="D6299" s="11" t="s">
        <v>78</v>
      </c>
    </row>
    <row r="6300" spans="1:4" x14ac:dyDescent="0.2">
      <c r="A6300">
        <v>6296</v>
      </c>
      <c r="B6300" s="14">
        <f>'EstExp 11-17'!I55</f>
        <v>0</v>
      </c>
      <c r="C6300" s="5">
        <f t="shared" si="97"/>
        <v>6296</v>
      </c>
      <c r="D6300" s="11" t="s">
        <v>78</v>
      </c>
    </row>
    <row r="6301" spans="1:4" x14ac:dyDescent="0.2">
      <c r="A6301">
        <v>6297</v>
      </c>
      <c r="B6301" s="14">
        <f>'EstExp 11-17'!J55</f>
        <v>0</v>
      </c>
      <c r="C6301" s="5">
        <f t="shared" si="97"/>
        <v>6297</v>
      </c>
      <c r="D6301" s="11" t="s">
        <v>78</v>
      </c>
    </row>
    <row r="6302" spans="1:4" x14ac:dyDescent="0.2">
      <c r="A6302">
        <v>6298</v>
      </c>
      <c r="B6302" s="14">
        <f>'EstExp 11-17'!I56</f>
        <v>0</v>
      </c>
      <c r="C6302" s="5">
        <f t="shared" si="97"/>
        <v>6298</v>
      </c>
      <c r="D6302" s="11" t="s">
        <v>78</v>
      </c>
    </row>
    <row r="6303" spans="1:4" x14ac:dyDescent="0.2">
      <c r="A6303">
        <v>6299</v>
      </c>
      <c r="B6303" s="14">
        <f>'EstExp 11-17'!J56</f>
        <v>0</v>
      </c>
      <c r="C6303" s="5">
        <f t="shared" si="97"/>
        <v>6299</v>
      </c>
      <c r="D6303" s="11" t="s">
        <v>78</v>
      </c>
    </row>
    <row r="6304" spans="1:4" x14ac:dyDescent="0.2">
      <c r="A6304">
        <v>6300</v>
      </c>
      <c r="B6304" s="14">
        <f>'EstExp 11-17'!I57</f>
        <v>0</v>
      </c>
      <c r="C6304" s="5">
        <f t="shared" si="97"/>
        <v>6300</v>
      </c>
      <c r="D6304" s="11" t="s">
        <v>78</v>
      </c>
    </row>
    <row r="6305" spans="1:4" x14ac:dyDescent="0.2">
      <c r="A6305">
        <v>6301</v>
      </c>
      <c r="B6305" s="14">
        <f>'EstExp 11-17'!J57</f>
        <v>0</v>
      </c>
      <c r="C6305" s="5">
        <f t="shared" si="97"/>
        <v>6301</v>
      </c>
      <c r="D6305" s="11" t="s">
        <v>78</v>
      </c>
    </row>
    <row r="6306" spans="1:4" x14ac:dyDescent="0.2">
      <c r="A6306">
        <v>6302</v>
      </c>
      <c r="B6306" s="14">
        <f>'EstExp 11-17'!I59</f>
        <v>0</v>
      </c>
      <c r="C6306" s="5">
        <f t="shared" si="97"/>
        <v>6302</v>
      </c>
      <c r="D6306" s="11" t="s">
        <v>78</v>
      </c>
    </row>
    <row r="6307" spans="1:4" x14ac:dyDescent="0.2">
      <c r="A6307">
        <v>6303</v>
      </c>
      <c r="B6307" s="14">
        <f>'EstExp 11-17'!J59</f>
        <v>0</v>
      </c>
      <c r="C6307" s="5">
        <f t="shared" si="97"/>
        <v>6303</v>
      </c>
      <c r="D6307" s="11" t="s">
        <v>78</v>
      </c>
    </row>
    <row r="6308" spans="1:4" x14ac:dyDescent="0.2">
      <c r="A6308">
        <v>6304</v>
      </c>
      <c r="B6308" s="14">
        <f>'EstExp 11-17'!I60</f>
        <v>0</v>
      </c>
      <c r="C6308" s="5">
        <f t="shared" si="97"/>
        <v>6304</v>
      </c>
      <c r="D6308" s="11" t="s">
        <v>78</v>
      </c>
    </row>
    <row r="6309" spans="1:4" x14ac:dyDescent="0.2">
      <c r="A6309">
        <v>6305</v>
      </c>
      <c r="B6309" s="14">
        <f>'EstExp 11-17'!J60</f>
        <v>0</v>
      </c>
      <c r="C6309" s="5">
        <f t="shared" si="97"/>
        <v>6305</v>
      </c>
      <c r="D6309" s="11" t="s">
        <v>78</v>
      </c>
    </row>
    <row r="6310" spans="1:4" x14ac:dyDescent="0.2">
      <c r="A6310">
        <v>6306</v>
      </c>
      <c r="B6310" s="14">
        <f>'EstExp 11-17'!I61</f>
        <v>0</v>
      </c>
      <c r="C6310" s="5">
        <f t="shared" si="97"/>
        <v>6306</v>
      </c>
      <c r="D6310" s="11" t="s">
        <v>78</v>
      </c>
    </row>
    <row r="6311" spans="1:4" x14ac:dyDescent="0.2">
      <c r="A6311">
        <v>6307</v>
      </c>
      <c r="B6311" s="14">
        <f>'EstExp 11-17'!J61</f>
        <v>0</v>
      </c>
      <c r="C6311" s="5">
        <f t="shared" si="97"/>
        <v>6307</v>
      </c>
      <c r="D6311" s="11" t="s">
        <v>78</v>
      </c>
    </row>
    <row r="6312" spans="1:4" x14ac:dyDescent="0.2">
      <c r="A6312">
        <v>6308</v>
      </c>
      <c r="B6312" s="14">
        <f>'EstExp 11-17'!I62</f>
        <v>0</v>
      </c>
      <c r="C6312" s="5">
        <f t="shared" si="97"/>
        <v>6308</v>
      </c>
      <c r="D6312" s="11" t="s">
        <v>78</v>
      </c>
    </row>
    <row r="6313" spans="1:4" x14ac:dyDescent="0.2">
      <c r="A6313">
        <v>6309</v>
      </c>
      <c r="B6313" s="14">
        <f>'EstExp 11-17'!J62</f>
        <v>0</v>
      </c>
      <c r="C6313" s="5">
        <f t="shared" si="97"/>
        <v>6309</v>
      </c>
      <c r="D6313" s="11" t="s">
        <v>78</v>
      </c>
    </row>
    <row r="6314" spans="1:4" x14ac:dyDescent="0.2">
      <c r="A6314">
        <v>6310</v>
      </c>
      <c r="B6314" s="14">
        <f>'EstExp 11-17'!I63</f>
        <v>0</v>
      </c>
      <c r="C6314" s="5">
        <f t="shared" si="97"/>
        <v>6310</v>
      </c>
      <c r="D6314" s="11" t="s">
        <v>78</v>
      </c>
    </row>
    <row r="6315" spans="1:4" x14ac:dyDescent="0.2">
      <c r="A6315">
        <v>6311</v>
      </c>
      <c r="B6315" s="14">
        <f>'EstExp 11-17'!J63</f>
        <v>0</v>
      </c>
      <c r="C6315" s="5">
        <f t="shared" si="97"/>
        <v>6311</v>
      </c>
      <c r="D6315" s="11" t="s">
        <v>78</v>
      </c>
    </row>
    <row r="6316" spans="1:4" x14ac:dyDescent="0.2">
      <c r="A6316">
        <v>6312</v>
      </c>
      <c r="B6316" s="14">
        <f>'EstExp 11-17'!I64</f>
        <v>0</v>
      </c>
      <c r="C6316" s="5">
        <f t="shared" si="97"/>
        <v>6312</v>
      </c>
      <c r="D6316" s="11" t="s">
        <v>78</v>
      </c>
    </row>
    <row r="6317" spans="1:4" x14ac:dyDescent="0.2">
      <c r="A6317">
        <v>6313</v>
      </c>
      <c r="B6317" s="14">
        <f>'EstExp 11-17'!J64</f>
        <v>0</v>
      </c>
      <c r="C6317" s="5">
        <f t="shared" si="97"/>
        <v>6313</v>
      </c>
      <c r="D6317" s="11" t="s">
        <v>78</v>
      </c>
    </row>
    <row r="6318" spans="1:4" x14ac:dyDescent="0.2">
      <c r="A6318">
        <v>6314</v>
      </c>
      <c r="B6318" s="14">
        <f>'EstExp 11-17'!I65</f>
        <v>0</v>
      </c>
      <c r="C6318" s="5">
        <f t="shared" si="97"/>
        <v>6314</v>
      </c>
      <c r="D6318" s="11" t="s">
        <v>78</v>
      </c>
    </row>
    <row r="6319" spans="1:4" x14ac:dyDescent="0.2">
      <c r="A6319">
        <v>6315</v>
      </c>
      <c r="B6319" s="14">
        <f>'EstExp 11-17'!J65</f>
        <v>0</v>
      </c>
      <c r="C6319" s="5">
        <f t="shared" si="97"/>
        <v>6315</v>
      </c>
      <c r="D6319" s="11" t="s">
        <v>78</v>
      </c>
    </row>
    <row r="6320" spans="1:4" x14ac:dyDescent="0.2">
      <c r="A6320">
        <v>6316</v>
      </c>
      <c r="B6320" s="14">
        <f>'EstExp 11-17'!I67</f>
        <v>0</v>
      </c>
      <c r="C6320" s="5">
        <f t="shared" si="97"/>
        <v>6316</v>
      </c>
      <c r="D6320" s="11" t="s">
        <v>78</v>
      </c>
    </row>
    <row r="6321" spans="1:4" x14ac:dyDescent="0.2">
      <c r="A6321">
        <v>6317</v>
      </c>
      <c r="B6321" s="14">
        <f>'EstExp 11-17'!J67</f>
        <v>0</v>
      </c>
      <c r="C6321" s="5">
        <f t="shared" si="97"/>
        <v>6317</v>
      </c>
      <c r="D6321" s="11" t="s">
        <v>78</v>
      </c>
    </row>
    <row r="6322" spans="1:4" x14ac:dyDescent="0.2">
      <c r="A6322">
        <v>6318</v>
      </c>
      <c r="B6322" s="14">
        <f>'EstExp 11-17'!I68</f>
        <v>0</v>
      </c>
      <c r="C6322" s="5">
        <f t="shared" si="97"/>
        <v>6318</v>
      </c>
      <c r="D6322" s="11" t="s">
        <v>78</v>
      </c>
    </row>
    <row r="6323" spans="1:4" x14ac:dyDescent="0.2">
      <c r="A6323">
        <v>6319</v>
      </c>
      <c r="B6323" s="14">
        <f>'EstExp 11-17'!J68</f>
        <v>0</v>
      </c>
      <c r="C6323" s="5">
        <f t="shared" si="97"/>
        <v>6319</v>
      </c>
      <c r="D6323" s="11" t="s">
        <v>78</v>
      </c>
    </row>
    <row r="6324" spans="1:4" x14ac:dyDescent="0.2">
      <c r="A6324">
        <v>6320</v>
      </c>
      <c r="B6324" s="14">
        <f>'EstExp 11-17'!I69</f>
        <v>0</v>
      </c>
      <c r="C6324" s="5">
        <f t="shared" si="97"/>
        <v>6320</v>
      </c>
      <c r="D6324" s="11" t="s">
        <v>78</v>
      </c>
    </row>
    <row r="6325" spans="1:4" x14ac:dyDescent="0.2">
      <c r="A6325">
        <v>6321</v>
      </c>
      <c r="B6325" s="14">
        <f>'EstExp 11-17'!J69</f>
        <v>0</v>
      </c>
      <c r="C6325" s="5">
        <f t="shared" si="97"/>
        <v>6321</v>
      </c>
      <c r="D6325" s="11" t="s">
        <v>78</v>
      </c>
    </row>
    <row r="6326" spans="1:4" x14ac:dyDescent="0.2">
      <c r="A6326">
        <v>6322</v>
      </c>
      <c r="B6326" s="14">
        <f>'EstExp 11-17'!I70</f>
        <v>0</v>
      </c>
      <c r="C6326" s="5">
        <f t="shared" si="97"/>
        <v>6322</v>
      </c>
      <c r="D6326" s="11" t="s">
        <v>78</v>
      </c>
    </row>
    <row r="6327" spans="1:4" x14ac:dyDescent="0.2">
      <c r="A6327">
        <v>6323</v>
      </c>
      <c r="B6327" s="14">
        <f>'EstExp 11-17'!J70</f>
        <v>0</v>
      </c>
      <c r="C6327" s="5">
        <f t="shared" si="97"/>
        <v>6323</v>
      </c>
      <c r="D6327" s="11" t="s">
        <v>78</v>
      </c>
    </row>
    <row r="6328" spans="1:4" x14ac:dyDescent="0.2">
      <c r="A6328">
        <v>6324</v>
      </c>
      <c r="B6328" s="14">
        <f>'EstExp 11-17'!I71</f>
        <v>0</v>
      </c>
      <c r="C6328" s="5">
        <f t="shared" si="97"/>
        <v>6324</v>
      </c>
      <c r="D6328" s="11" t="s">
        <v>78</v>
      </c>
    </row>
    <row r="6329" spans="1:4" x14ac:dyDescent="0.2">
      <c r="A6329">
        <v>6325</v>
      </c>
      <c r="B6329" s="14">
        <f>'EstExp 11-17'!J71</f>
        <v>0</v>
      </c>
      <c r="C6329" s="5">
        <f t="shared" si="97"/>
        <v>6325</v>
      </c>
      <c r="D6329" s="11" t="s">
        <v>78</v>
      </c>
    </row>
    <row r="6330" spans="1:4" x14ac:dyDescent="0.2">
      <c r="A6330">
        <v>6326</v>
      </c>
      <c r="B6330" s="14">
        <f>'EstExp 11-17'!I72</f>
        <v>0</v>
      </c>
      <c r="C6330" s="5">
        <f t="shared" si="97"/>
        <v>6326</v>
      </c>
      <c r="D6330" s="11" t="s">
        <v>78</v>
      </c>
    </row>
    <row r="6331" spans="1:4" x14ac:dyDescent="0.2">
      <c r="A6331">
        <v>6327</v>
      </c>
      <c r="B6331" s="14">
        <f>'EstExp 11-17'!J72</f>
        <v>0</v>
      </c>
      <c r="C6331" s="5">
        <f t="shared" si="97"/>
        <v>6327</v>
      </c>
      <c r="D6331" s="11" t="s">
        <v>78</v>
      </c>
    </row>
    <row r="6332" spans="1:4" x14ac:dyDescent="0.2">
      <c r="A6332">
        <v>6328</v>
      </c>
      <c r="B6332" s="14">
        <f>'EstExp 11-17'!I73</f>
        <v>0</v>
      </c>
      <c r="C6332" s="5">
        <f t="shared" si="97"/>
        <v>6328</v>
      </c>
      <c r="D6332" s="11" t="s">
        <v>78</v>
      </c>
    </row>
    <row r="6333" spans="1:4" x14ac:dyDescent="0.2">
      <c r="A6333">
        <v>6329</v>
      </c>
      <c r="B6333" s="14">
        <f>'EstExp 11-17'!J73</f>
        <v>0</v>
      </c>
      <c r="C6333" s="5">
        <f t="shared" si="97"/>
        <v>6329</v>
      </c>
      <c r="D6333" s="11" t="s">
        <v>78</v>
      </c>
    </row>
    <row r="6334" spans="1:4" x14ac:dyDescent="0.2">
      <c r="A6334">
        <v>6330</v>
      </c>
      <c r="B6334" s="14">
        <f>'EstExp 11-17'!I74</f>
        <v>0</v>
      </c>
      <c r="C6334" s="5">
        <f t="shared" si="97"/>
        <v>6330</v>
      </c>
      <c r="D6334" s="11" t="s">
        <v>78</v>
      </c>
    </row>
    <row r="6335" spans="1:4" x14ac:dyDescent="0.2">
      <c r="A6335">
        <v>6331</v>
      </c>
      <c r="B6335" s="14">
        <f>'EstExp 11-17'!J74</f>
        <v>50000</v>
      </c>
      <c r="C6335" s="5">
        <f t="shared" si="97"/>
        <v>-43669</v>
      </c>
      <c r="D6335" s="11" t="s">
        <v>78</v>
      </c>
    </row>
    <row r="6336" spans="1:4" x14ac:dyDescent="0.2">
      <c r="A6336">
        <v>6332</v>
      </c>
      <c r="B6336" s="14">
        <f>'EstExp 11-17'!I75</f>
        <v>0</v>
      </c>
      <c r="C6336" s="5">
        <f t="shared" si="97"/>
        <v>6332</v>
      </c>
      <c r="D6336" s="11" t="s">
        <v>78</v>
      </c>
    </row>
    <row r="6337" spans="1:4" x14ac:dyDescent="0.2">
      <c r="A6337">
        <v>6333</v>
      </c>
      <c r="B6337" s="14">
        <f>'EstExp 11-17'!J75</f>
        <v>0</v>
      </c>
      <c r="C6337" s="5">
        <f t="shared" si="97"/>
        <v>6333</v>
      </c>
      <c r="D6337" s="11" t="s">
        <v>78</v>
      </c>
    </row>
    <row r="6338" spans="1:4" x14ac:dyDescent="0.2">
      <c r="A6338">
        <v>6334</v>
      </c>
      <c r="B6338" s="14">
        <f>'EstExp 11-17'!H85</f>
        <v>20000</v>
      </c>
      <c r="C6338" s="5">
        <f t="shared" si="97"/>
        <v>-13666</v>
      </c>
      <c r="D6338" s="11" t="s">
        <v>78</v>
      </c>
    </row>
    <row r="6339" spans="1:4" x14ac:dyDescent="0.2">
      <c r="A6339">
        <v>6335</v>
      </c>
      <c r="B6339" s="14">
        <f>'EstExp 11-17'!K85</f>
        <v>20000</v>
      </c>
      <c r="C6339" s="5">
        <f t="shared" si="97"/>
        <v>-13665</v>
      </c>
      <c r="D6339" s="11" t="s">
        <v>78</v>
      </c>
    </row>
    <row r="6340" spans="1:4" x14ac:dyDescent="0.2">
      <c r="A6340">
        <v>6336</v>
      </c>
      <c r="B6340" s="14">
        <f>'EstExp 11-17'!H86</f>
        <v>900000</v>
      </c>
      <c r="C6340" s="5">
        <f t="shared" si="97"/>
        <v>-893664</v>
      </c>
      <c r="D6340" s="11" t="s">
        <v>78</v>
      </c>
    </row>
    <row r="6341" spans="1:4" x14ac:dyDescent="0.2">
      <c r="A6341">
        <v>6337</v>
      </c>
      <c r="B6341" s="14">
        <f>'EstExp 11-17'!K86</f>
        <v>900000</v>
      </c>
      <c r="C6341" s="5">
        <f t="shared" si="97"/>
        <v>-893663</v>
      </c>
      <c r="D6341" s="11" t="s">
        <v>78</v>
      </c>
    </row>
    <row r="6342" spans="1:4" x14ac:dyDescent="0.2">
      <c r="A6342">
        <v>6338</v>
      </c>
      <c r="B6342" s="14">
        <f>'EstExp 11-17'!H87</f>
        <v>0</v>
      </c>
      <c r="C6342" s="5">
        <f t="shared" si="97"/>
        <v>6338</v>
      </c>
      <c r="D6342" s="11" t="s">
        <v>78</v>
      </c>
    </row>
    <row r="6343" spans="1:4" x14ac:dyDescent="0.2">
      <c r="A6343">
        <v>6339</v>
      </c>
      <c r="B6343" s="14">
        <f>'EstExp 11-17'!K87</f>
        <v>0</v>
      </c>
      <c r="C6343" s="5">
        <f t="shared" ref="C6343:C6406" si="98">A6343-B6343</f>
        <v>6339</v>
      </c>
      <c r="D6343" s="11" t="s">
        <v>78</v>
      </c>
    </row>
    <row r="6344" spans="1:4" x14ac:dyDescent="0.2">
      <c r="A6344">
        <v>6340</v>
      </c>
      <c r="B6344" s="14">
        <f>'EstExp 11-17'!H88</f>
        <v>0</v>
      </c>
      <c r="C6344" s="5">
        <f t="shared" si="98"/>
        <v>6340</v>
      </c>
      <c r="D6344" s="11" t="s">
        <v>78</v>
      </c>
    </row>
    <row r="6345" spans="1:4" x14ac:dyDescent="0.2">
      <c r="A6345">
        <v>6341</v>
      </c>
      <c r="B6345" s="14">
        <f>'EstExp 11-17'!K88</f>
        <v>0</v>
      </c>
      <c r="C6345" s="5">
        <f t="shared" si="98"/>
        <v>6341</v>
      </c>
      <c r="D6345" s="11" t="s">
        <v>78</v>
      </c>
    </row>
    <row r="6346" spans="1:4" x14ac:dyDescent="0.2">
      <c r="A6346">
        <v>6342</v>
      </c>
      <c r="B6346" s="14">
        <f>'EstExp 11-17'!H89</f>
        <v>0</v>
      </c>
      <c r="C6346" s="5">
        <f t="shared" si="98"/>
        <v>6342</v>
      </c>
      <c r="D6346" s="11" t="s">
        <v>78</v>
      </c>
    </row>
    <row r="6347" spans="1:4" x14ac:dyDescent="0.2">
      <c r="A6347">
        <v>6343</v>
      </c>
      <c r="B6347" s="14">
        <f>'EstExp 11-17'!K89</f>
        <v>0</v>
      </c>
      <c r="C6347" s="5">
        <f t="shared" si="98"/>
        <v>6343</v>
      </c>
      <c r="D6347" s="11" t="s">
        <v>78</v>
      </c>
    </row>
    <row r="6348" spans="1:4" x14ac:dyDescent="0.2">
      <c r="A6348">
        <v>6344</v>
      </c>
      <c r="B6348" s="14">
        <f>'EstExp 11-17'!H90</f>
        <v>0</v>
      </c>
      <c r="C6348" s="5">
        <f t="shared" si="98"/>
        <v>6344</v>
      </c>
      <c r="D6348" s="11" t="s">
        <v>78</v>
      </c>
    </row>
    <row r="6349" spans="1:4" x14ac:dyDescent="0.2">
      <c r="A6349">
        <v>6345</v>
      </c>
      <c r="B6349" s="14">
        <f>'EstExp 11-17'!K90</f>
        <v>0</v>
      </c>
      <c r="C6349" s="5">
        <f t="shared" si="98"/>
        <v>6345</v>
      </c>
      <c r="D6349" s="11" t="s">
        <v>78</v>
      </c>
    </row>
    <row r="6350" spans="1:4" x14ac:dyDescent="0.2">
      <c r="A6350">
        <v>6346</v>
      </c>
      <c r="B6350" s="14">
        <f>'EstExp 11-17'!H91</f>
        <v>0</v>
      </c>
      <c r="C6350" s="5">
        <f t="shared" si="98"/>
        <v>6346</v>
      </c>
      <c r="D6350" s="11" t="s">
        <v>78</v>
      </c>
    </row>
    <row r="6351" spans="1:4" x14ac:dyDescent="0.2">
      <c r="A6351">
        <v>6347</v>
      </c>
      <c r="B6351" s="14">
        <f>'EstExp 11-17'!K91</f>
        <v>0</v>
      </c>
      <c r="C6351" s="5">
        <f t="shared" si="98"/>
        <v>6347</v>
      </c>
      <c r="D6351" s="11" t="s">
        <v>78</v>
      </c>
    </row>
    <row r="6352" spans="1:4" x14ac:dyDescent="0.2">
      <c r="A6352">
        <v>6348</v>
      </c>
      <c r="B6352" s="14">
        <f>'EstExp 11-17'!H93</f>
        <v>0</v>
      </c>
      <c r="C6352" s="5">
        <f t="shared" si="98"/>
        <v>6348</v>
      </c>
      <c r="D6352" s="11" t="s">
        <v>78</v>
      </c>
    </row>
    <row r="6353" spans="1:4" x14ac:dyDescent="0.2">
      <c r="A6353">
        <v>6349</v>
      </c>
      <c r="B6353" s="14">
        <f>'EstExp 11-17'!K93</f>
        <v>0</v>
      </c>
      <c r="C6353" s="5">
        <f t="shared" si="98"/>
        <v>6349</v>
      </c>
      <c r="D6353" s="11" t="s">
        <v>78</v>
      </c>
    </row>
    <row r="6354" spans="1:4" x14ac:dyDescent="0.2">
      <c r="A6354">
        <v>6350</v>
      </c>
      <c r="B6354" s="14">
        <f>'EstExp 11-17'!H94</f>
        <v>0</v>
      </c>
      <c r="C6354" s="5">
        <f t="shared" si="98"/>
        <v>6350</v>
      </c>
      <c r="D6354" s="11" t="s">
        <v>78</v>
      </c>
    </row>
    <row r="6355" spans="1:4" x14ac:dyDescent="0.2">
      <c r="A6355">
        <v>6351</v>
      </c>
      <c r="B6355" s="14">
        <f>'EstExp 11-17'!K94</f>
        <v>0</v>
      </c>
      <c r="C6355" s="5">
        <f t="shared" si="98"/>
        <v>6351</v>
      </c>
      <c r="D6355" s="11" t="s">
        <v>78</v>
      </c>
    </row>
    <row r="6356" spans="1:4" x14ac:dyDescent="0.2">
      <c r="A6356">
        <v>6352</v>
      </c>
      <c r="B6356" s="14">
        <f>'EstExp 11-17'!H95</f>
        <v>0</v>
      </c>
      <c r="C6356" s="5">
        <f t="shared" si="98"/>
        <v>6352</v>
      </c>
      <c r="D6356" s="11" t="s">
        <v>78</v>
      </c>
    </row>
    <row r="6357" spans="1:4" x14ac:dyDescent="0.2">
      <c r="A6357">
        <v>6353</v>
      </c>
      <c r="B6357" s="14">
        <f>'EstExp 11-17'!K95</f>
        <v>0</v>
      </c>
      <c r="C6357" s="5">
        <f t="shared" si="98"/>
        <v>6353</v>
      </c>
      <c r="D6357" s="11" t="s">
        <v>78</v>
      </c>
    </row>
    <row r="6358" spans="1:4" x14ac:dyDescent="0.2">
      <c r="A6358">
        <v>6354</v>
      </c>
      <c r="B6358" s="14">
        <f>'EstExp 11-17'!H96</f>
        <v>0</v>
      </c>
      <c r="C6358" s="5">
        <f t="shared" si="98"/>
        <v>6354</v>
      </c>
      <c r="D6358" s="11" t="s">
        <v>78</v>
      </c>
    </row>
    <row r="6359" spans="1:4" x14ac:dyDescent="0.2">
      <c r="A6359">
        <v>6355</v>
      </c>
      <c r="B6359" s="14">
        <f>'EstExp 11-17'!K96</f>
        <v>0</v>
      </c>
      <c r="C6359" s="5">
        <f t="shared" si="98"/>
        <v>6355</v>
      </c>
      <c r="D6359" s="11" t="s">
        <v>78</v>
      </c>
    </row>
    <row r="6360" spans="1:4" x14ac:dyDescent="0.2">
      <c r="A6360">
        <v>6356</v>
      </c>
      <c r="B6360" s="14">
        <f>'EstExp 11-17'!H97</f>
        <v>0</v>
      </c>
      <c r="C6360" s="5">
        <f t="shared" si="98"/>
        <v>6356</v>
      </c>
      <c r="D6360" s="11" t="s">
        <v>78</v>
      </c>
    </row>
    <row r="6361" spans="1:4" x14ac:dyDescent="0.2">
      <c r="A6361">
        <v>6357</v>
      </c>
      <c r="B6361" s="14">
        <f>'EstExp 11-17'!K97</f>
        <v>0</v>
      </c>
      <c r="C6361" s="5">
        <f t="shared" si="98"/>
        <v>6357</v>
      </c>
      <c r="D6361" s="11" t="s">
        <v>78</v>
      </c>
    </row>
    <row r="6362" spans="1:4" x14ac:dyDescent="0.2">
      <c r="A6362">
        <v>6358</v>
      </c>
      <c r="B6362" s="14">
        <f>'EstExp 11-17'!H98</f>
        <v>0</v>
      </c>
      <c r="C6362" s="5">
        <f t="shared" si="98"/>
        <v>6358</v>
      </c>
      <c r="D6362" s="11" t="s">
        <v>78</v>
      </c>
    </row>
    <row r="6363" spans="1:4" x14ac:dyDescent="0.2">
      <c r="A6363">
        <v>6359</v>
      </c>
      <c r="B6363" s="14">
        <f>'EstExp 11-17'!K98</f>
        <v>0</v>
      </c>
      <c r="C6363" s="5">
        <f t="shared" si="98"/>
        <v>6359</v>
      </c>
      <c r="D6363" s="11" t="s">
        <v>78</v>
      </c>
    </row>
    <row r="6364" spans="1:4" x14ac:dyDescent="0.2">
      <c r="A6364">
        <v>6360</v>
      </c>
      <c r="B6364" s="14">
        <f>'EstExp 11-17'!E99</f>
        <v>0</v>
      </c>
      <c r="C6364" s="5">
        <f t="shared" si="98"/>
        <v>6360</v>
      </c>
      <c r="D6364" s="11" t="s">
        <v>78</v>
      </c>
    </row>
    <row r="6365" spans="1:4" x14ac:dyDescent="0.2">
      <c r="A6365">
        <v>6361</v>
      </c>
      <c r="B6365" s="14">
        <f>'EstExp 11-17'!H99</f>
        <v>0</v>
      </c>
      <c r="C6365" s="5">
        <f t="shared" si="98"/>
        <v>6361</v>
      </c>
      <c r="D6365" s="11" t="s">
        <v>78</v>
      </c>
    </row>
    <row r="6366" spans="1:4" x14ac:dyDescent="0.2">
      <c r="A6366">
        <v>6362</v>
      </c>
      <c r="B6366" s="14">
        <f>'EstExp 11-17'!K99</f>
        <v>0</v>
      </c>
      <c r="C6366" s="5">
        <f t="shared" si="98"/>
        <v>6362</v>
      </c>
      <c r="D6366" s="11" t="s">
        <v>78</v>
      </c>
    </row>
    <row r="6367" spans="1:4" x14ac:dyDescent="0.2">
      <c r="A6367">
        <v>6363</v>
      </c>
      <c r="B6367" s="14">
        <f>'EstExp 11-17'!H101</f>
        <v>0</v>
      </c>
      <c r="C6367" s="5">
        <f t="shared" si="98"/>
        <v>6363</v>
      </c>
      <c r="D6367" s="11" t="s">
        <v>78</v>
      </c>
    </row>
    <row r="6368" spans="1:4" x14ac:dyDescent="0.2">
      <c r="A6368">
        <v>6364</v>
      </c>
      <c r="B6368" s="14">
        <f>'EstExp 11-17'!I114</f>
        <v>0</v>
      </c>
      <c r="C6368" s="5">
        <f t="shared" si="98"/>
        <v>6364</v>
      </c>
      <c r="D6368" s="11" t="s">
        <v>78</v>
      </c>
    </row>
    <row r="6369" spans="1:4" x14ac:dyDescent="0.2">
      <c r="A6369">
        <v>6365</v>
      </c>
      <c r="B6369" s="14">
        <f>'EstExp 11-17'!J114</f>
        <v>50000</v>
      </c>
      <c r="C6369" s="5">
        <f t="shared" si="98"/>
        <v>-43635</v>
      </c>
      <c r="D6369" s="11" t="s">
        <v>78</v>
      </c>
    </row>
    <row r="6370" spans="1:4" x14ac:dyDescent="0.2">
      <c r="A6370" s="4">
        <v>6366</v>
      </c>
      <c r="B6370" s="14">
        <f>'EstExp 11-17'!I120</f>
        <v>0</v>
      </c>
      <c r="C6370" s="5">
        <f t="shared" si="98"/>
        <v>6366</v>
      </c>
      <c r="D6370" s="11" t="s">
        <v>78</v>
      </c>
    </row>
    <row r="6371" spans="1:4" x14ac:dyDescent="0.2">
      <c r="A6371" s="4">
        <v>6367</v>
      </c>
      <c r="B6371" s="14">
        <f>'EstExp 11-17'!J120</f>
        <v>0</v>
      </c>
      <c r="C6371" s="5">
        <f t="shared" si="98"/>
        <v>6367</v>
      </c>
      <c r="D6371" s="11" t="s">
        <v>78</v>
      </c>
    </row>
    <row r="6372" spans="1:4" x14ac:dyDescent="0.2">
      <c r="A6372" s="4">
        <v>6368</v>
      </c>
      <c r="B6372" s="14">
        <f>'EstExp 11-17'!I122</f>
        <v>0</v>
      </c>
      <c r="C6372" s="5">
        <f t="shared" si="98"/>
        <v>6368</v>
      </c>
      <c r="D6372" s="11" t="s">
        <v>78</v>
      </c>
    </row>
    <row r="6373" spans="1:4" x14ac:dyDescent="0.2">
      <c r="A6373" s="4">
        <v>6369</v>
      </c>
      <c r="B6373" s="14">
        <f>'EstExp 11-17'!J122</f>
        <v>0</v>
      </c>
      <c r="C6373" s="5">
        <f t="shared" si="98"/>
        <v>6369</v>
      </c>
      <c r="D6373" s="11" t="s">
        <v>78</v>
      </c>
    </row>
    <row r="6374" spans="1:4" x14ac:dyDescent="0.2">
      <c r="A6374">
        <v>6370</v>
      </c>
      <c r="B6374" s="14">
        <f>'EstExp 11-17'!I123</f>
        <v>0</v>
      </c>
      <c r="C6374" s="5">
        <f t="shared" si="98"/>
        <v>6370</v>
      </c>
      <c r="D6374" s="11" t="s">
        <v>78</v>
      </c>
    </row>
    <row r="6375" spans="1:4" x14ac:dyDescent="0.2">
      <c r="A6375">
        <v>6371</v>
      </c>
      <c r="B6375" s="14">
        <f>'EstExp 11-17'!J123</f>
        <v>0</v>
      </c>
      <c r="C6375" s="5">
        <f t="shared" si="98"/>
        <v>6371</v>
      </c>
      <c r="D6375" s="11" t="s">
        <v>78</v>
      </c>
    </row>
    <row r="6376" spans="1:4" x14ac:dyDescent="0.2">
      <c r="A6376">
        <v>6372</v>
      </c>
      <c r="B6376" s="14">
        <f>'EstExp 11-17'!I124</f>
        <v>2000</v>
      </c>
      <c r="C6376" s="5">
        <f t="shared" si="98"/>
        <v>4372</v>
      </c>
      <c r="D6376" s="11" t="s">
        <v>78</v>
      </c>
    </row>
    <row r="6377" spans="1:4" x14ac:dyDescent="0.2">
      <c r="A6377">
        <v>6373</v>
      </c>
      <c r="B6377" s="14">
        <f>'EstExp 11-17'!J124</f>
        <v>0</v>
      </c>
      <c r="C6377" s="5">
        <f t="shared" si="98"/>
        <v>6373</v>
      </c>
      <c r="D6377" s="11" t="s">
        <v>78</v>
      </c>
    </row>
    <row r="6378" spans="1:4" x14ac:dyDescent="0.2">
      <c r="A6378">
        <v>6374</v>
      </c>
      <c r="B6378" s="14">
        <f>'EstExp 11-17'!I125</f>
        <v>0</v>
      </c>
      <c r="C6378" s="5">
        <f t="shared" si="98"/>
        <v>6374</v>
      </c>
      <c r="D6378" s="11" t="s">
        <v>78</v>
      </c>
    </row>
    <row r="6379" spans="1:4" x14ac:dyDescent="0.2">
      <c r="A6379">
        <v>6375</v>
      </c>
      <c r="B6379" s="14">
        <f>'EstExp 11-17'!J125</f>
        <v>0</v>
      </c>
      <c r="C6379" s="5">
        <f t="shared" si="98"/>
        <v>6375</v>
      </c>
      <c r="D6379" s="11" t="s">
        <v>78</v>
      </c>
    </row>
    <row r="6380" spans="1:4" x14ac:dyDescent="0.2">
      <c r="A6380">
        <v>6376</v>
      </c>
      <c r="B6380" s="14">
        <f>'EstExp 11-17'!I126</f>
        <v>0</v>
      </c>
      <c r="C6380" s="5">
        <f t="shared" si="98"/>
        <v>6376</v>
      </c>
      <c r="D6380" s="11" t="s">
        <v>78</v>
      </c>
    </row>
    <row r="6381" spans="1:4" x14ac:dyDescent="0.2">
      <c r="A6381">
        <v>6377</v>
      </c>
      <c r="B6381" s="14">
        <f>'EstExp 11-17'!I127</f>
        <v>2000</v>
      </c>
      <c r="C6381" s="5">
        <f t="shared" si="98"/>
        <v>4377</v>
      </c>
      <c r="D6381" s="11" t="s">
        <v>78</v>
      </c>
    </row>
    <row r="6382" spans="1:4" x14ac:dyDescent="0.2">
      <c r="A6382">
        <v>6378</v>
      </c>
      <c r="B6382" s="14">
        <f>'EstExp 11-17'!J127</f>
        <v>0</v>
      </c>
      <c r="C6382" s="5">
        <f t="shared" si="98"/>
        <v>6378</v>
      </c>
      <c r="D6382" s="11" t="s">
        <v>78</v>
      </c>
    </row>
    <row r="6383" spans="1:4" x14ac:dyDescent="0.2">
      <c r="A6383">
        <v>6379</v>
      </c>
      <c r="B6383" s="14">
        <f>'EstExp 11-17'!I128</f>
        <v>0</v>
      </c>
      <c r="C6383" s="5">
        <f t="shared" si="98"/>
        <v>6379</v>
      </c>
      <c r="D6383" s="11" t="s">
        <v>78</v>
      </c>
    </row>
    <row r="6384" spans="1:4" x14ac:dyDescent="0.2">
      <c r="A6384">
        <v>6380</v>
      </c>
      <c r="B6384" s="14">
        <f>'EstExp 11-17'!J128</f>
        <v>0</v>
      </c>
      <c r="C6384" s="5">
        <f t="shared" si="98"/>
        <v>6380</v>
      </c>
      <c r="D6384" s="11" t="s">
        <v>78</v>
      </c>
    </row>
    <row r="6385" spans="1:4" x14ac:dyDescent="0.2">
      <c r="A6385">
        <v>6381</v>
      </c>
      <c r="B6385" s="14">
        <f>'EstExp 11-17'!I129</f>
        <v>2000</v>
      </c>
      <c r="C6385" s="5">
        <f t="shared" si="98"/>
        <v>4381</v>
      </c>
      <c r="D6385" s="11" t="s">
        <v>78</v>
      </c>
    </row>
    <row r="6386" spans="1:4" x14ac:dyDescent="0.2">
      <c r="A6386">
        <v>6382</v>
      </c>
      <c r="B6386" s="14">
        <f>'EstExp 11-17'!J129</f>
        <v>0</v>
      </c>
      <c r="C6386" s="5">
        <f t="shared" si="98"/>
        <v>6382</v>
      </c>
      <c r="D6386" s="11" t="s">
        <v>78</v>
      </c>
    </row>
    <row r="6387" spans="1:4" x14ac:dyDescent="0.2">
      <c r="A6387">
        <v>6383</v>
      </c>
      <c r="B6387" s="14">
        <f>'EstExp 11-17'!I130</f>
        <v>0</v>
      </c>
      <c r="C6387" s="5">
        <f t="shared" si="98"/>
        <v>6383</v>
      </c>
      <c r="D6387" s="11" t="s">
        <v>78</v>
      </c>
    </row>
    <row r="6388" spans="1:4" x14ac:dyDescent="0.2">
      <c r="A6388">
        <v>6384</v>
      </c>
      <c r="B6388" s="14">
        <f>'EstExp 11-17'!J130</f>
        <v>0</v>
      </c>
      <c r="C6388" s="5">
        <f t="shared" si="98"/>
        <v>6384</v>
      </c>
      <c r="D6388" s="11" t="s">
        <v>78</v>
      </c>
    </row>
    <row r="6389" spans="1:4" x14ac:dyDescent="0.2">
      <c r="A6389">
        <v>6385</v>
      </c>
      <c r="B6389" s="14">
        <f>'EstExp 11-17'!I151</f>
        <v>2000</v>
      </c>
      <c r="C6389" s="5">
        <f t="shared" si="98"/>
        <v>4385</v>
      </c>
      <c r="D6389" s="11" t="s">
        <v>78</v>
      </c>
    </row>
    <row r="6390" spans="1:4" x14ac:dyDescent="0.2">
      <c r="A6390">
        <v>6386</v>
      </c>
      <c r="B6390" s="14">
        <f>'EstExp 11-17'!J151</f>
        <v>0</v>
      </c>
      <c r="C6390" s="5">
        <f t="shared" si="98"/>
        <v>6386</v>
      </c>
      <c r="D6390" s="11" t="s">
        <v>78</v>
      </c>
    </row>
    <row r="6391" spans="1:4" x14ac:dyDescent="0.2">
      <c r="A6391" s="3">
        <v>6387</v>
      </c>
      <c r="C6391" s="5">
        <f t="shared" si="98"/>
        <v>6387</v>
      </c>
      <c r="D6391" s="11" t="s">
        <v>78</v>
      </c>
    </row>
    <row r="6392" spans="1:4" x14ac:dyDescent="0.2">
      <c r="A6392" s="3">
        <v>6388</v>
      </c>
      <c r="D6392" s="11" t="s">
        <v>189</v>
      </c>
    </row>
    <row r="6393" spans="1:4" x14ac:dyDescent="0.2">
      <c r="A6393" s="3">
        <v>6389</v>
      </c>
      <c r="D6393" s="11" t="s">
        <v>189</v>
      </c>
    </row>
    <row r="6394" spans="1:4" x14ac:dyDescent="0.2">
      <c r="A6394" s="3">
        <v>6390</v>
      </c>
      <c r="D6394" s="11" t="s">
        <v>189</v>
      </c>
    </row>
    <row r="6395" spans="1:4" x14ac:dyDescent="0.2">
      <c r="A6395">
        <v>6391</v>
      </c>
      <c r="B6395" s="14">
        <f>'EstExp 11-17'!I180</f>
        <v>0</v>
      </c>
      <c r="C6395" s="5">
        <f t="shared" si="98"/>
        <v>6391</v>
      </c>
      <c r="D6395" s="11" t="s">
        <v>78</v>
      </c>
    </row>
    <row r="6396" spans="1:4" x14ac:dyDescent="0.2">
      <c r="A6396">
        <v>6392</v>
      </c>
      <c r="B6396" s="14">
        <f>'EstExp 11-17'!J180</f>
        <v>0</v>
      </c>
      <c r="C6396" s="5">
        <f t="shared" si="98"/>
        <v>6392</v>
      </c>
      <c r="D6396" s="11" t="s">
        <v>78</v>
      </c>
    </row>
    <row r="6397" spans="1:4" x14ac:dyDescent="0.2">
      <c r="A6397">
        <v>6393</v>
      </c>
      <c r="B6397" s="14">
        <f>'EstExp 11-17'!I182</f>
        <v>0</v>
      </c>
      <c r="C6397" s="5">
        <f t="shared" si="98"/>
        <v>6393</v>
      </c>
      <c r="D6397" s="11" t="s">
        <v>78</v>
      </c>
    </row>
    <row r="6398" spans="1:4" x14ac:dyDescent="0.2">
      <c r="A6398">
        <v>6394</v>
      </c>
      <c r="B6398" s="14">
        <f>'EstExp 11-17'!J182</f>
        <v>0</v>
      </c>
      <c r="C6398" s="5">
        <f t="shared" si="98"/>
        <v>6394</v>
      </c>
      <c r="D6398" s="11" t="s">
        <v>78</v>
      </c>
    </row>
    <row r="6399" spans="1:4" x14ac:dyDescent="0.2">
      <c r="A6399">
        <v>6395</v>
      </c>
      <c r="B6399" s="14">
        <f>'EstExp 11-17'!I183</f>
        <v>0</v>
      </c>
      <c r="C6399" s="5">
        <f t="shared" si="98"/>
        <v>6395</v>
      </c>
      <c r="D6399" s="11" t="s">
        <v>78</v>
      </c>
    </row>
    <row r="6400" spans="1:4" x14ac:dyDescent="0.2">
      <c r="A6400">
        <v>6396</v>
      </c>
      <c r="B6400" s="14">
        <f>'EstExp 11-17'!J183</f>
        <v>0</v>
      </c>
      <c r="C6400" s="5">
        <f t="shared" si="98"/>
        <v>6396</v>
      </c>
      <c r="D6400" s="11" t="s">
        <v>78</v>
      </c>
    </row>
    <row r="6401" spans="1:4" x14ac:dyDescent="0.2">
      <c r="A6401">
        <v>6397</v>
      </c>
      <c r="B6401" s="14">
        <f>'EstExp 11-17'!I184</f>
        <v>0</v>
      </c>
      <c r="C6401" s="5">
        <f t="shared" si="98"/>
        <v>6397</v>
      </c>
      <c r="D6401" s="11" t="s">
        <v>78</v>
      </c>
    </row>
    <row r="6402" spans="1:4" x14ac:dyDescent="0.2">
      <c r="A6402">
        <v>6398</v>
      </c>
      <c r="B6402" s="14">
        <f>'EstExp 11-17'!J184</f>
        <v>0</v>
      </c>
      <c r="C6402" s="5">
        <f t="shared" si="98"/>
        <v>6398</v>
      </c>
      <c r="D6402" s="11" t="s">
        <v>78</v>
      </c>
    </row>
    <row r="6403" spans="1:4" x14ac:dyDescent="0.2">
      <c r="A6403">
        <v>6399</v>
      </c>
      <c r="B6403" s="14">
        <f>'EstExp 11-17'!I185</f>
        <v>0</v>
      </c>
      <c r="C6403" s="5">
        <f t="shared" si="98"/>
        <v>6399</v>
      </c>
      <c r="D6403" s="11" t="s">
        <v>78</v>
      </c>
    </row>
    <row r="6404" spans="1:4" x14ac:dyDescent="0.2">
      <c r="A6404">
        <v>6400</v>
      </c>
      <c r="B6404" s="14">
        <f>'EstExp 11-17'!J185</f>
        <v>0</v>
      </c>
      <c r="C6404" s="5">
        <f t="shared" si="98"/>
        <v>6400</v>
      </c>
      <c r="D6404" s="11" t="s">
        <v>78</v>
      </c>
    </row>
    <row r="6405" spans="1:4" x14ac:dyDescent="0.2">
      <c r="A6405">
        <v>6401</v>
      </c>
      <c r="B6405" s="14">
        <f>'EstExp 11-17'!I210</f>
        <v>0</v>
      </c>
      <c r="C6405" s="5">
        <f t="shared" si="98"/>
        <v>6401</v>
      </c>
      <c r="D6405" s="11" t="s">
        <v>78</v>
      </c>
    </row>
    <row r="6406" spans="1:4" x14ac:dyDescent="0.2">
      <c r="A6406">
        <v>6402</v>
      </c>
      <c r="B6406" s="14">
        <f>'EstExp 11-17'!J210</f>
        <v>0</v>
      </c>
      <c r="C6406" s="5">
        <f t="shared" si="98"/>
        <v>6402</v>
      </c>
      <c r="D6406" s="11" t="s">
        <v>78</v>
      </c>
    </row>
    <row r="6407" spans="1:4" x14ac:dyDescent="0.2">
      <c r="A6407">
        <v>6403</v>
      </c>
      <c r="B6407" s="14">
        <f>'EstExp 11-17'!D216</f>
        <v>0</v>
      </c>
      <c r="C6407" s="5">
        <f t="shared" ref="C6407:C6470" si="99">A6407-B6407</f>
        <v>6403</v>
      </c>
      <c r="D6407" s="11" t="s">
        <v>78</v>
      </c>
    </row>
    <row r="6408" spans="1:4" x14ac:dyDescent="0.2">
      <c r="A6408">
        <v>6404</v>
      </c>
      <c r="B6408" s="14">
        <f>'EstExp 11-17'!K216</f>
        <v>0</v>
      </c>
      <c r="C6408" s="5">
        <f t="shared" si="99"/>
        <v>6404</v>
      </c>
      <c r="D6408" s="11" t="s">
        <v>78</v>
      </c>
    </row>
    <row r="6409" spans="1:4" x14ac:dyDescent="0.2">
      <c r="A6409">
        <v>6405</v>
      </c>
      <c r="B6409" s="14">
        <f>'EstExp 11-17'!D218</f>
        <v>0</v>
      </c>
      <c r="C6409" s="5">
        <f t="shared" si="99"/>
        <v>6405</v>
      </c>
      <c r="D6409" s="11" t="s">
        <v>78</v>
      </c>
    </row>
    <row r="6410" spans="1:4" x14ac:dyDescent="0.2">
      <c r="A6410">
        <v>6406</v>
      </c>
      <c r="B6410" s="14">
        <f>'EstExp 11-17'!K218</f>
        <v>0</v>
      </c>
      <c r="C6410" s="5">
        <f t="shared" si="99"/>
        <v>6406</v>
      </c>
      <c r="D6410" s="11" t="s">
        <v>78</v>
      </c>
    </row>
    <row r="6411" spans="1:4" x14ac:dyDescent="0.2">
      <c r="A6411">
        <v>6407</v>
      </c>
      <c r="B6411" s="14">
        <f>'EstExp 11-17'!D220</f>
        <v>0</v>
      </c>
      <c r="C6411" s="5">
        <f t="shared" si="99"/>
        <v>6407</v>
      </c>
      <c r="D6411" s="11" t="s">
        <v>78</v>
      </c>
    </row>
    <row r="6412" spans="1:4" x14ac:dyDescent="0.2">
      <c r="A6412">
        <v>6408</v>
      </c>
      <c r="B6412" s="14">
        <f>'EstExp 11-17'!K220</f>
        <v>0</v>
      </c>
      <c r="C6412" s="5">
        <f t="shared" si="99"/>
        <v>6408</v>
      </c>
      <c r="D6412" s="11" t="s">
        <v>78</v>
      </c>
    </row>
    <row r="6413" spans="1:4" x14ac:dyDescent="0.2">
      <c r="A6413">
        <v>6409</v>
      </c>
      <c r="B6413" s="14">
        <f>'EstExp 11-17'!D226</f>
        <v>0</v>
      </c>
      <c r="C6413" s="5">
        <f t="shared" si="99"/>
        <v>6409</v>
      </c>
      <c r="D6413" s="11" t="s">
        <v>78</v>
      </c>
    </row>
    <row r="6414" spans="1:4" x14ac:dyDescent="0.2">
      <c r="A6414">
        <v>6410</v>
      </c>
      <c r="B6414" s="14">
        <f>'EstExp 11-17'!K226</f>
        <v>0</v>
      </c>
      <c r="C6414" s="5">
        <f t="shared" si="99"/>
        <v>6410</v>
      </c>
      <c r="D6414" s="11" t="s">
        <v>78</v>
      </c>
    </row>
    <row r="6415" spans="1:4" x14ac:dyDescent="0.2">
      <c r="A6415" s="3">
        <v>6411</v>
      </c>
      <c r="D6415" s="11" t="s">
        <v>78</v>
      </c>
    </row>
    <row r="6416" spans="1:4" x14ac:dyDescent="0.2">
      <c r="A6416" s="3">
        <v>6412</v>
      </c>
      <c r="D6416" s="11" t="s">
        <v>78</v>
      </c>
    </row>
    <row r="6417" spans="1:4" x14ac:dyDescent="0.2">
      <c r="A6417">
        <v>6413</v>
      </c>
      <c r="B6417" s="14">
        <f>'EstExp 11-17'!D248</f>
        <v>0</v>
      </c>
      <c r="C6417" s="5">
        <f t="shared" si="99"/>
        <v>6413</v>
      </c>
      <c r="D6417" s="11" t="s">
        <v>78</v>
      </c>
    </row>
    <row r="6418" spans="1:4" x14ac:dyDescent="0.2">
      <c r="A6418">
        <v>6414</v>
      </c>
      <c r="B6418" s="14">
        <f>'EstExp 11-17'!K248</f>
        <v>0</v>
      </c>
      <c r="C6418" s="5">
        <f t="shared" si="99"/>
        <v>6414</v>
      </c>
      <c r="D6418" s="11" t="s">
        <v>78</v>
      </c>
    </row>
    <row r="6419" spans="1:4" x14ac:dyDescent="0.2">
      <c r="A6419">
        <v>6415</v>
      </c>
      <c r="B6419" s="14">
        <f>'EstExp 11-17'!D249</f>
        <v>0</v>
      </c>
      <c r="C6419" s="5">
        <f t="shared" si="99"/>
        <v>6415</v>
      </c>
      <c r="D6419" s="11" t="s">
        <v>78</v>
      </c>
    </row>
    <row r="6420" spans="1:4" x14ac:dyDescent="0.2">
      <c r="A6420">
        <v>6416</v>
      </c>
      <c r="B6420" s="14">
        <f>'EstExp 11-17'!K249</f>
        <v>0</v>
      </c>
      <c r="C6420" s="5">
        <f t="shared" si="99"/>
        <v>6416</v>
      </c>
      <c r="D6420" s="11" t="s">
        <v>78</v>
      </c>
    </row>
    <row r="6421" spans="1:4" x14ac:dyDescent="0.2">
      <c r="A6421">
        <v>6417</v>
      </c>
      <c r="B6421" s="14">
        <f>'EstExp 11-17'!D250</f>
        <v>0</v>
      </c>
      <c r="C6421" s="5">
        <f t="shared" si="99"/>
        <v>6417</v>
      </c>
      <c r="D6421" s="11" t="s">
        <v>78</v>
      </c>
    </row>
    <row r="6422" spans="1:4" x14ac:dyDescent="0.2">
      <c r="A6422">
        <v>6418</v>
      </c>
      <c r="B6422" s="14">
        <f>'EstExp 11-17'!K250</f>
        <v>0</v>
      </c>
      <c r="C6422" s="5">
        <f t="shared" si="99"/>
        <v>6418</v>
      </c>
      <c r="D6422" s="11" t="s">
        <v>78</v>
      </c>
    </row>
    <row r="6423" spans="1:4" x14ac:dyDescent="0.2">
      <c r="A6423">
        <v>6419</v>
      </c>
      <c r="B6423" s="14">
        <f>'EstExp 11-17'!D251</f>
        <v>0</v>
      </c>
      <c r="C6423" s="5">
        <f t="shared" si="99"/>
        <v>6419</v>
      </c>
      <c r="D6423" s="11" t="s">
        <v>78</v>
      </c>
    </row>
    <row r="6424" spans="1:4" x14ac:dyDescent="0.2">
      <c r="A6424">
        <v>6420</v>
      </c>
      <c r="B6424" s="14">
        <f>'EstExp 11-17'!K251</f>
        <v>0</v>
      </c>
      <c r="C6424" s="5">
        <f t="shared" si="99"/>
        <v>6420</v>
      </c>
      <c r="D6424" s="11" t="s">
        <v>78</v>
      </c>
    </row>
    <row r="6425" spans="1:4" x14ac:dyDescent="0.2">
      <c r="A6425">
        <v>6421</v>
      </c>
      <c r="B6425" s="14">
        <f>'EstExp 11-17'!D252</f>
        <v>0</v>
      </c>
      <c r="C6425" s="5">
        <f t="shared" si="99"/>
        <v>6421</v>
      </c>
      <c r="D6425" s="11" t="s">
        <v>78</v>
      </c>
    </row>
    <row r="6426" spans="1:4" x14ac:dyDescent="0.2">
      <c r="A6426">
        <v>6422</v>
      </c>
      <c r="B6426" s="14">
        <f>'EstExp 11-17'!K252</f>
        <v>0</v>
      </c>
      <c r="C6426" s="5">
        <f t="shared" si="99"/>
        <v>6422</v>
      </c>
      <c r="D6426" s="11" t="s">
        <v>78</v>
      </c>
    </row>
    <row r="6427" spans="1:4" x14ac:dyDescent="0.2">
      <c r="A6427">
        <v>6423</v>
      </c>
      <c r="B6427" s="14">
        <f>'EstExp 11-17'!D253</f>
        <v>0</v>
      </c>
      <c r="C6427" s="5">
        <f t="shared" si="99"/>
        <v>6423</v>
      </c>
      <c r="D6427" s="11" t="s">
        <v>78</v>
      </c>
    </row>
    <row r="6428" spans="1:4" x14ac:dyDescent="0.2">
      <c r="A6428">
        <v>6424</v>
      </c>
      <c r="B6428" s="14">
        <f>'EstExp 11-17'!K253</f>
        <v>0</v>
      </c>
      <c r="C6428" s="5">
        <f t="shared" si="99"/>
        <v>6424</v>
      </c>
      <c r="D6428" s="11" t="s">
        <v>78</v>
      </c>
    </row>
    <row r="6429" spans="1:4" x14ac:dyDescent="0.2">
      <c r="A6429">
        <v>6425</v>
      </c>
      <c r="B6429" s="14">
        <f>'EstExp 11-17'!D254</f>
        <v>0</v>
      </c>
      <c r="C6429" s="5">
        <f t="shared" si="99"/>
        <v>6425</v>
      </c>
      <c r="D6429" s="11" t="s">
        <v>78</v>
      </c>
    </row>
    <row r="6430" spans="1:4" x14ac:dyDescent="0.2">
      <c r="A6430">
        <v>6426</v>
      </c>
      <c r="B6430" s="14">
        <f>'EstExp 11-17'!K254</f>
        <v>0</v>
      </c>
      <c r="C6430" s="5">
        <f t="shared" si="99"/>
        <v>6426</v>
      </c>
      <c r="D6430" s="11" t="s">
        <v>78</v>
      </c>
    </row>
    <row r="6431" spans="1:4" x14ac:dyDescent="0.2">
      <c r="A6431">
        <v>6427</v>
      </c>
      <c r="B6431" s="14">
        <f>'EstExp 11-17'!D255</f>
        <v>0</v>
      </c>
      <c r="C6431" s="5">
        <f t="shared" si="99"/>
        <v>6427</v>
      </c>
      <c r="D6431" s="11" t="s">
        <v>78</v>
      </c>
    </row>
    <row r="6432" spans="1:4" x14ac:dyDescent="0.2">
      <c r="A6432">
        <v>6428</v>
      </c>
      <c r="B6432" s="14">
        <f>'EstExp 11-17'!K255</f>
        <v>0</v>
      </c>
      <c r="C6432" s="5">
        <f t="shared" si="99"/>
        <v>6428</v>
      </c>
      <c r="D6432" s="11" t="s">
        <v>78</v>
      </c>
    </row>
    <row r="6433" spans="1:4" x14ac:dyDescent="0.2">
      <c r="A6433">
        <v>6429</v>
      </c>
      <c r="B6433" s="14">
        <f>'EstExp 11-17'!D256</f>
        <v>0</v>
      </c>
      <c r="C6433" s="5">
        <f t="shared" si="99"/>
        <v>6429</v>
      </c>
      <c r="D6433" s="11" t="s">
        <v>78</v>
      </c>
    </row>
    <row r="6434" spans="1:4" x14ac:dyDescent="0.2">
      <c r="A6434">
        <v>6430</v>
      </c>
      <c r="B6434" s="14">
        <f>'EstExp 11-17'!K256</f>
        <v>0</v>
      </c>
      <c r="C6434" s="5">
        <f t="shared" si="99"/>
        <v>6430</v>
      </c>
      <c r="D6434" s="11" t="s">
        <v>78</v>
      </c>
    </row>
    <row r="6435" spans="1:4" x14ac:dyDescent="0.2">
      <c r="A6435" s="4">
        <v>6431</v>
      </c>
      <c r="B6435" s="15">
        <f>'EstExp 11-17'!H92</f>
        <v>920000</v>
      </c>
      <c r="C6435" s="5">
        <f t="shared" si="99"/>
        <v>-913569</v>
      </c>
      <c r="D6435" s="11" t="s">
        <v>879</v>
      </c>
    </row>
    <row r="6436" spans="1:4" x14ac:dyDescent="0.2">
      <c r="A6436" s="4">
        <v>6432</v>
      </c>
      <c r="B6436" s="15">
        <f>'EstExp 11-17'!E100</f>
        <v>0</v>
      </c>
      <c r="C6436" s="5">
        <f t="shared" si="99"/>
        <v>6432</v>
      </c>
      <c r="D6436" s="11" t="s">
        <v>879</v>
      </c>
    </row>
    <row r="6437" spans="1:4" x14ac:dyDescent="0.2">
      <c r="A6437" s="3">
        <v>6433</v>
      </c>
      <c r="B6437" s="15">
        <f>'EstExp 11-17'!H100</f>
        <v>0</v>
      </c>
      <c r="C6437" s="5">
        <f t="shared" si="99"/>
        <v>6433</v>
      </c>
      <c r="D6437" s="11" t="s">
        <v>189</v>
      </c>
    </row>
    <row r="6438" spans="1:4" x14ac:dyDescent="0.2">
      <c r="A6438" s="4">
        <v>6434</v>
      </c>
      <c r="B6438" s="15">
        <f>'EstRev 5-10'!J109</f>
        <v>220000</v>
      </c>
      <c r="C6438" s="5">
        <f t="shared" si="99"/>
        <v>-213566</v>
      </c>
      <c r="D6438" s="11" t="s">
        <v>879</v>
      </c>
    </row>
    <row r="6439" spans="1:4" x14ac:dyDescent="0.2">
      <c r="A6439" s="3">
        <v>6435</v>
      </c>
      <c r="D6439" s="11" t="s">
        <v>189</v>
      </c>
    </row>
    <row r="6440" spans="1:4" x14ac:dyDescent="0.2">
      <c r="A6440" s="3">
        <v>6436</v>
      </c>
      <c r="D6440" s="11" t="s">
        <v>189</v>
      </c>
    </row>
    <row r="6441" spans="1:4" x14ac:dyDescent="0.2">
      <c r="A6441" s="3">
        <v>6437</v>
      </c>
      <c r="D6441" s="11" t="s">
        <v>189</v>
      </c>
    </row>
    <row r="6442" spans="1:4" x14ac:dyDescent="0.2">
      <c r="A6442" s="3">
        <v>6438</v>
      </c>
      <c r="D6442" s="11" t="s">
        <v>189</v>
      </c>
    </row>
    <row r="6443" spans="1:4" x14ac:dyDescent="0.2">
      <c r="A6443" s="3">
        <v>6439</v>
      </c>
      <c r="D6443" s="11" t="s">
        <v>189</v>
      </c>
    </row>
    <row r="6444" spans="1:4" x14ac:dyDescent="0.2">
      <c r="A6444" s="3">
        <v>6440</v>
      </c>
      <c r="D6444" s="11" t="s">
        <v>189</v>
      </c>
    </row>
    <row r="6445" spans="1:4" x14ac:dyDescent="0.2">
      <c r="A6445" s="3">
        <v>6441</v>
      </c>
      <c r="D6445" s="11" t="s">
        <v>189</v>
      </c>
    </row>
    <row r="6446" spans="1:4" x14ac:dyDescent="0.2">
      <c r="A6446" s="3">
        <v>6442</v>
      </c>
      <c r="D6446" s="11" t="s">
        <v>189</v>
      </c>
    </row>
    <row r="6447" spans="1:4" x14ac:dyDescent="0.2">
      <c r="A6447" s="3">
        <v>6443</v>
      </c>
      <c r="D6447" s="11" t="s">
        <v>189</v>
      </c>
    </row>
    <row r="6448" spans="1:4" x14ac:dyDescent="0.2">
      <c r="A6448" s="3">
        <v>6444</v>
      </c>
      <c r="D6448" s="11" t="s">
        <v>189</v>
      </c>
    </row>
    <row r="6449" spans="1:4" x14ac:dyDescent="0.2">
      <c r="A6449" s="3">
        <v>6445</v>
      </c>
      <c r="D6449" s="11" t="s">
        <v>189</v>
      </c>
    </row>
    <row r="6450" spans="1:4" x14ac:dyDescent="0.2">
      <c r="A6450" s="3">
        <v>6446</v>
      </c>
      <c r="D6450" s="11" t="s">
        <v>189</v>
      </c>
    </row>
    <row r="6451" spans="1:4" x14ac:dyDescent="0.2">
      <c r="A6451" s="3">
        <v>6447</v>
      </c>
      <c r="D6451" s="11" t="s">
        <v>189</v>
      </c>
    </row>
    <row r="6452" spans="1:4" x14ac:dyDescent="0.2">
      <c r="A6452" s="3">
        <v>6448</v>
      </c>
      <c r="D6452" s="11" t="s">
        <v>189</v>
      </c>
    </row>
    <row r="6453" spans="1:4" x14ac:dyDescent="0.2">
      <c r="A6453" s="3">
        <v>6449</v>
      </c>
      <c r="D6453" s="11" t="s">
        <v>189</v>
      </c>
    </row>
    <row r="6454" spans="1:4" x14ac:dyDescent="0.2">
      <c r="A6454" s="3">
        <v>6450</v>
      </c>
      <c r="D6454" s="11" t="s">
        <v>189</v>
      </c>
    </row>
    <row r="6455" spans="1:4" x14ac:dyDescent="0.2">
      <c r="A6455" s="3">
        <v>6451</v>
      </c>
      <c r="D6455" s="11" t="s">
        <v>189</v>
      </c>
    </row>
    <row r="6456" spans="1:4" x14ac:dyDescent="0.2">
      <c r="A6456" s="3">
        <v>6452</v>
      </c>
      <c r="D6456" s="11" t="s">
        <v>189</v>
      </c>
    </row>
    <row r="6457" spans="1:4" x14ac:dyDescent="0.2">
      <c r="A6457" s="3">
        <v>6453</v>
      </c>
      <c r="D6457" s="11" t="s">
        <v>189</v>
      </c>
    </row>
    <row r="6458" spans="1:4" x14ac:dyDescent="0.2">
      <c r="A6458" s="3">
        <v>6454</v>
      </c>
      <c r="D6458" s="11" t="s">
        <v>189</v>
      </c>
    </row>
    <row r="6459" spans="1:4" x14ac:dyDescent="0.2">
      <c r="A6459" s="3">
        <v>6455</v>
      </c>
      <c r="D6459" s="11" t="s">
        <v>189</v>
      </c>
    </row>
    <row r="6460" spans="1:4" x14ac:dyDescent="0.2">
      <c r="A6460" s="3">
        <v>6456</v>
      </c>
      <c r="D6460" s="11" t="s">
        <v>189</v>
      </c>
    </row>
    <row r="6461" spans="1:4" x14ac:dyDescent="0.2">
      <c r="A6461">
        <v>6457</v>
      </c>
      <c r="B6461" s="14">
        <f>'EstExp 11-17'!I301</f>
        <v>0</v>
      </c>
      <c r="C6461" s="5">
        <f t="shared" si="99"/>
        <v>6457</v>
      </c>
      <c r="D6461" s="11" t="s">
        <v>78</v>
      </c>
    </row>
    <row r="6462" spans="1:4" x14ac:dyDescent="0.2">
      <c r="A6462">
        <v>6458</v>
      </c>
      <c r="B6462" s="14">
        <f>'EstExp 11-17'!J301</f>
        <v>0</v>
      </c>
      <c r="C6462" s="5">
        <f t="shared" si="99"/>
        <v>6458</v>
      </c>
      <c r="D6462" s="11" t="s">
        <v>78</v>
      </c>
    </row>
    <row r="6463" spans="1:4" x14ac:dyDescent="0.2">
      <c r="A6463">
        <v>6459</v>
      </c>
      <c r="B6463" s="14">
        <f>'EstExp 11-17'!I302</f>
        <v>0</v>
      </c>
      <c r="C6463" s="5">
        <f t="shared" si="99"/>
        <v>6459</v>
      </c>
      <c r="D6463" s="11" t="s">
        <v>78</v>
      </c>
    </row>
    <row r="6464" spans="1:4" x14ac:dyDescent="0.2">
      <c r="A6464">
        <v>6460</v>
      </c>
      <c r="B6464" s="14">
        <f>'EstExp 11-17'!J302</f>
        <v>0</v>
      </c>
      <c r="C6464" s="5">
        <f t="shared" si="99"/>
        <v>6460</v>
      </c>
      <c r="D6464" s="11" t="s">
        <v>78</v>
      </c>
    </row>
    <row r="6465" spans="1:5" x14ac:dyDescent="0.2">
      <c r="A6465">
        <v>6461</v>
      </c>
      <c r="B6465" s="14">
        <f>'EstExp 11-17'!I303</f>
        <v>0</v>
      </c>
      <c r="C6465" s="5">
        <f t="shared" si="99"/>
        <v>6461</v>
      </c>
      <c r="D6465" s="11" t="s">
        <v>78</v>
      </c>
    </row>
    <row r="6466" spans="1:5" x14ac:dyDescent="0.2">
      <c r="A6466">
        <v>6462</v>
      </c>
      <c r="B6466" s="14">
        <f>'EstExp 11-17'!J303</f>
        <v>0</v>
      </c>
      <c r="C6466" s="5">
        <f t="shared" si="99"/>
        <v>6462</v>
      </c>
      <c r="D6466" s="11" t="s">
        <v>78</v>
      </c>
    </row>
    <row r="6467" spans="1:5" x14ac:dyDescent="0.2">
      <c r="A6467">
        <v>6463</v>
      </c>
      <c r="C6467" s="5">
        <f t="shared" si="99"/>
        <v>6463</v>
      </c>
      <c r="D6467" s="11" t="s">
        <v>78</v>
      </c>
      <c r="E6467" s="5" t="s">
        <v>742</v>
      </c>
    </row>
    <row r="6468" spans="1:5" x14ac:dyDescent="0.2">
      <c r="A6468">
        <v>6464</v>
      </c>
      <c r="C6468" s="5">
        <f t="shared" si="99"/>
        <v>6464</v>
      </c>
      <c r="D6468" s="11" t="s">
        <v>78</v>
      </c>
    </row>
    <row r="6469" spans="1:5" x14ac:dyDescent="0.2">
      <c r="A6469">
        <v>6465</v>
      </c>
      <c r="C6469" s="5">
        <f t="shared" si="99"/>
        <v>6465</v>
      </c>
      <c r="D6469" s="11" t="s">
        <v>78</v>
      </c>
    </row>
    <row r="6470" spans="1:5" x14ac:dyDescent="0.2">
      <c r="A6470">
        <v>6466</v>
      </c>
      <c r="B6470" s="14">
        <f>'EstExp 11-17'!E307</f>
        <v>0</v>
      </c>
      <c r="C6470" s="5">
        <f t="shared" si="99"/>
        <v>6466</v>
      </c>
      <c r="D6470" s="11" t="s">
        <v>78</v>
      </c>
    </row>
    <row r="6471" spans="1:5" x14ac:dyDescent="0.2">
      <c r="A6471">
        <v>6467</v>
      </c>
      <c r="B6471" s="14">
        <f>'EstExp 11-17'!H307</f>
        <v>0</v>
      </c>
      <c r="C6471" s="5">
        <f t="shared" ref="C6471:C6534" si="100">A6471-B6471</f>
        <v>6467</v>
      </c>
      <c r="D6471" s="11" t="s">
        <v>78</v>
      </c>
    </row>
    <row r="6472" spans="1:5" x14ac:dyDescent="0.2">
      <c r="A6472">
        <v>6468</v>
      </c>
      <c r="B6472" s="14">
        <f>'EstExp 11-17'!E308</f>
        <v>0</v>
      </c>
      <c r="C6472" s="5">
        <f t="shared" si="100"/>
        <v>6468</v>
      </c>
      <c r="D6472" s="11" t="s">
        <v>78</v>
      </c>
    </row>
    <row r="6473" spans="1:5" x14ac:dyDescent="0.2">
      <c r="A6473">
        <v>6469</v>
      </c>
      <c r="B6473" s="14">
        <f>'EstExp 11-17'!H308</f>
        <v>0</v>
      </c>
      <c r="C6473" s="5">
        <f t="shared" si="100"/>
        <v>6469</v>
      </c>
      <c r="D6473" s="11" t="s">
        <v>78</v>
      </c>
    </row>
    <row r="6474" spans="1:5" x14ac:dyDescent="0.2">
      <c r="A6474">
        <v>6470</v>
      </c>
      <c r="B6474" s="14">
        <f>'EstExp 11-17'!E309</f>
        <v>0</v>
      </c>
      <c r="C6474" s="5">
        <f t="shared" si="100"/>
        <v>6470</v>
      </c>
      <c r="D6474" s="11" t="s">
        <v>78</v>
      </c>
    </row>
    <row r="6475" spans="1:5" x14ac:dyDescent="0.2">
      <c r="A6475">
        <v>6471</v>
      </c>
      <c r="B6475" s="14">
        <f>'EstExp 11-17'!H309</f>
        <v>0</v>
      </c>
      <c r="C6475" s="5">
        <f t="shared" si="100"/>
        <v>6471</v>
      </c>
      <c r="D6475" s="11" t="s">
        <v>78</v>
      </c>
    </row>
    <row r="6476" spans="1:5" x14ac:dyDescent="0.2">
      <c r="A6476" s="3">
        <v>6472</v>
      </c>
      <c r="D6476" s="11" t="s">
        <v>346</v>
      </c>
    </row>
    <row r="6477" spans="1:5" x14ac:dyDescent="0.2">
      <c r="A6477" s="3">
        <v>6473</v>
      </c>
      <c r="D6477" s="11" t="s">
        <v>346</v>
      </c>
    </row>
    <row r="6478" spans="1:5" x14ac:dyDescent="0.2">
      <c r="A6478">
        <v>6474</v>
      </c>
      <c r="B6478" s="14">
        <f>'EstExp 11-17'!E310</f>
        <v>0</v>
      </c>
      <c r="C6478" s="5">
        <f t="shared" si="100"/>
        <v>6474</v>
      </c>
      <c r="D6478" s="11" t="s">
        <v>78</v>
      </c>
    </row>
    <row r="6479" spans="1:5" x14ac:dyDescent="0.2">
      <c r="A6479">
        <v>6475</v>
      </c>
      <c r="B6479" s="14">
        <f>'EstExp 11-17'!H310</f>
        <v>0</v>
      </c>
      <c r="C6479" s="5">
        <f t="shared" si="100"/>
        <v>6475</v>
      </c>
      <c r="D6479" s="11" t="s">
        <v>78</v>
      </c>
    </row>
    <row r="6480" spans="1:5" x14ac:dyDescent="0.2">
      <c r="A6480">
        <v>6476</v>
      </c>
      <c r="B6480" s="14">
        <f>'EstExp 11-17'!I312</f>
        <v>0</v>
      </c>
      <c r="C6480" s="5">
        <f t="shared" si="100"/>
        <v>6476</v>
      </c>
      <c r="D6480" s="11" t="s">
        <v>78</v>
      </c>
    </row>
    <row r="6481" spans="1:4" x14ac:dyDescent="0.2">
      <c r="A6481">
        <v>6477</v>
      </c>
      <c r="B6481" s="14">
        <f>'EstExp 11-17'!J312</f>
        <v>0</v>
      </c>
      <c r="C6481" s="5">
        <f t="shared" si="100"/>
        <v>6477</v>
      </c>
      <c r="D6481" s="11" t="s">
        <v>78</v>
      </c>
    </row>
    <row r="6482" spans="1:4" x14ac:dyDescent="0.2">
      <c r="A6482">
        <v>6478</v>
      </c>
      <c r="B6482" s="14">
        <f>'EstExp 11-17'!C319</f>
        <v>0</v>
      </c>
      <c r="C6482" s="5">
        <f t="shared" si="100"/>
        <v>6478</v>
      </c>
      <c r="D6482" s="11" t="s">
        <v>78</v>
      </c>
    </row>
    <row r="6483" spans="1:4" x14ac:dyDescent="0.2">
      <c r="A6483">
        <v>6479</v>
      </c>
      <c r="B6483" s="14">
        <f>'EstExp 11-17'!D319</f>
        <v>0</v>
      </c>
      <c r="C6483" s="5">
        <f t="shared" si="100"/>
        <v>6479</v>
      </c>
      <c r="D6483" s="11" t="s">
        <v>78</v>
      </c>
    </row>
    <row r="6484" spans="1:4" x14ac:dyDescent="0.2">
      <c r="A6484">
        <v>6480</v>
      </c>
      <c r="B6484" s="14">
        <f>'EstExp 11-17'!E319</f>
        <v>0</v>
      </c>
      <c r="C6484" s="5">
        <f t="shared" si="100"/>
        <v>6480</v>
      </c>
      <c r="D6484" s="11" t="s">
        <v>78</v>
      </c>
    </row>
    <row r="6485" spans="1:4" x14ac:dyDescent="0.2">
      <c r="A6485">
        <v>6481</v>
      </c>
      <c r="B6485" s="14">
        <f>'EstExp 11-17'!F319</f>
        <v>0</v>
      </c>
      <c r="C6485" s="5">
        <f t="shared" si="100"/>
        <v>6481</v>
      </c>
      <c r="D6485" s="11" t="s">
        <v>78</v>
      </c>
    </row>
    <row r="6486" spans="1:4" x14ac:dyDescent="0.2">
      <c r="A6486">
        <v>6482</v>
      </c>
      <c r="B6486" s="14">
        <f>'EstExp 11-17'!G319</f>
        <v>0</v>
      </c>
      <c r="C6486" s="5">
        <f t="shared" si="100"/>
        <v>6482</v>
      </c>
      <c r="D6486" s="11" t="s">
        <v>78</v>
      </c>
    </row>
    <row r="6487" spans="1:4" x14ac:dyDescent="0.2">
      <c r="A6487">
        <v>6483</v>
      </c>
      <c r="B6487" s="14">
        <f>'EstExp 11-17'!H319</f>
        <v>0</v>
      </c>
      <c r="C6487" s="5">
        <f t="shared" si="100"/>
        <v>6483</v>
      </c>
      <c r="D6487" s="11" t="s">
        <v>78</v>
      </c>
    </row>
    <row r="6488" spans="1:4" x14ac:dyDescent="0.2">
      <c r="A6488">
        <v>6484</v>
      </c>
      <c r="B6488" s="14">
        <f>'EstExp 11-17'!I319</f>
        <v>0</v>
      </c>
      <c r="C6488" s="5">
        <f t="shared" si="100"/>
        <v>6484</v>
      </c>
      <c r="D6488" s="11" t="s">
        <v>78</v>
      </c>
    </row>
    <row r="6489" spans="1:4" x14ac:dyDescent="0.2">
      <c r="A6489">
        <v>6485</v>
      </c>
      <c r="B6489" s="14">
        <f>'EstExp 11-17'!J319</f>
        <v>0</v>
      </c>
      <c r="C6489" s="5">
        <f t="shared" si="100"/>
        <v>6485</v>
      </c>
      <c r="D6489" s="11" t="s">
        <v>78</v>
      </c>
    </row>
    <row r="6490" spans="1:4" x14ac:dyDescent="0.2">
      <c r="A6490">
        <v>6486</v>
      </c>
      <c r="B6490" s="14">
        <f>'EstExp 11-17'!K319</f>
        <v>0</v>
      </c>
      <c r="C6490" s="5">
        <f t="shared" si="100"/>
        <v>6486</v>
      </c>
      <c r="D6490" s="11" t="s">
        <v>78</v>
      </c>
    </row>
    <row r="6491" spans="1:4" x14ac:dyDescent="0.2">
      <c r="A6491">
        <v>6487</v>
      </c>
      <c r="B6491" s="14">
        <f>'EstExp 11-17'!C320</f>
        <v>0</v>
      </c>
      <c r="C6491" s="5">
        <f t="shared" si="100"/>
        <v>6487</v>
      </c>
      <c r="D6491" s="11" t="s">
        <v>78</v>
      </c>
    </row>
    <row r="6492" spans="1:4" x14ac:dyDescent="0.2">
      <c r="A6492">
        <v>6488</v>
      </c>
      <c r="B6492" s="14">
        <f>'EstExp 11-17'!D320</f>
        <v>0</v>
      </c>
      <c r="C6492" s="5">
        <f t="shared" si="100"/>
        <v>6488</v>
      </c>
      <c r="D6492" s="11" t="s">
        <v>78</v>
      </c>
    </row>
    <row r="6493" spans="1:4" x14ac:dyDescent="0.2">
      <c r="A6493">
        <v>6489</v>
      </c>
      <c r="B6493" s="14">
        <f>'EstExp 11-17'!E320</f>
        <v>0</v>
      </c>
      <c r="C6493" s="5">
        <f t="shared" si="100"/>
        <v>6489</v>
      </c>
      <c r="D6493" s="11" t="s">
        <v>78</v>
      </c>
    </row>
    <row r="6494" spans="1:4" x14ac:dyDescent="0.2">
      <c r="A6494">
        <v>6490</v>
      </c>
      <c r="B6494" s="14">
        <f>'EstExp 11-17'!F320</f>
        <v>0</v>
      </c>
      <c r="C6494" s="5">
        <f t="shared" si="100"/>
        <v>6490</v>
      </c>
      <c r="D6494" s="11" t="s">
        <v>78</v>
      </c>
    </row>
    <row r="6495" spans="1:4" x14ac:dyDescent="0.2">
      <c r="A6495">
        <v>6491</v>
      </c>
      <c r="B6495" s="14">
        <f>'EstExp 11-17'!G320</f>
        <v>0</v>
      </c>
      <c r="C6495" s="5">
        <f t="shared" si="100"/>
        <v>6491</v>
      </c>
      <c r="D6495" s="11" t="s">
        <v>78</v>
      </c>
    </row>
    <row r="6496" spans="1:4" x14ac:dyDescent="0.2">
      <c r="A6496">
        <v>6492</v>
      </c>
      <c r="B6496" s="14">
        <f>'EstExp 11-17'!H320</f>
        <v>0</v>
      </c>
      <c r="C6496" s="5">
        <f t="shared" si="100"/>
        <v>6492</v>
      </c>
      <c r="D6496" s="11" t="s">
        <v>78</v>
      </c>
    </row>
    <row r="6497" spans="1:4" x14ac:dyDescent="0.2">
      <c r="A6497">
        <v>6493</v>
      </c>
      <c r="B6497" s="14">
        <f>'EstExp 11-17'!I320</f>
        <v>0</v>
      </c>
      <c r="C6497" s="5">
        <f t="shared" si="100"/>
        <v>6493</v>
      </c>
      <c r="D6497" s="11" t="s">
        <v>78</v>
      </c>
    </row>
    <row r="6498" spans="1:4" x14ac:dyDescent="0.2">
      <c r="A6498">
        <v>6494</v>
      </c>
      <c r="B6498" s="14">
        <f>'EstExp 11-17'!J320</f>
        <v>0</v>
      </c>
      <c r="C6498" s="5">
        <f t="shared" si="100"/>
        <v>6494</v>
      </c>
      <c r="D6498" s="11" t="s">
        <v>78</v>
      </c>
    </row>
    <row r="6499" spans="1:4" x14ac:dyDescent="0.2">
      <c r="A6499">
        <v>6495</v>
      </c>
      <c r="B6499" s="14">
        <f>'EstExp 11-17'!K320</f>
        <v>0</v>
      </c>
      <c r="C6499" s="5">
        <f t="shared" si="100"/>
        <v>6495</v>
      </c>
      <c r="D6499" s="11" t="s">
        <v>78</v>
      </c>
    </row>
    <row r="6500" spans="1:4" x14ac:dyDescent="0.2">
      <c r="A6500">
        <v>6496</v>
      </c>
      <c r="B6500" s="14">
        <f>'EstExp 11-17'!C321</f>
        <v>0</v>
      </c>
      <c r="C6500" s="5">
        <f t="shared" si="100"/>
        <v>6496</v>
      </c>
      <c r="D6500" s="11" t="s">
        <v>78</v>
      </c>
    </row>
    <row r="6501" spans="1:4" x14ac:dyDescent="0.2">
      <c r="A6501">
        <v>6497</v>
      </c>
      <c r="B6501" s="14">
        <f>'EstExp 11-17'!D321</f>
        <v>0</v>
      </c>
      <c r="C6501" s="5">
        <f t="shared" si="100"/>
        <v>6497</v>
      </c>
      <c r="D6501" s="11" t="s">
        <v>78</v>
      </c>
    </row>
    <row r="6502" spans="1:4" x14ac:dyDescent="0.2">
      <c r="A6502">
        <v>6498</v>
      </c>
      <c r="B6502" s="14">
        <f>'EstExp 11-17'!E321</f>
        <v>0</v>
      </c>
      <c r="C6502" s="5">
        <f t="shared" si="100"/>
        <v>6498</v>
      </c>
      <c r="D6502" s="11" t="s">
        <v>78</v>
      </c>
    </row>
    <row r="6503" spans="1:4" x14ac:dyDescent="0.2">
      <c r="A6503">
        <v>6499</v>
      </c>
      <c r="B6503" s="14">
        <f>'EstExp 11-17'!F321</f>
        <v>0</v>
      </c>
      <c r="C6503" s="5">
        <f t="shared" si="100"/>
        <v>6499</v>
      </c>
      <c r="D6503" s="11" t="s">
        <v>78</v>
      </c>
    </row>
    <row r="6504" spans="1:4" x14ac:dyDescent="0.2">
      <c r="A6504">
        <v>6500</v>
      </c>
      <c r="B6504" s="14">
        <f>'EstExp 11-17'!G321</f>
        <v>0</v>
      </c>
      <c r="C6504" s="5">
        <f t="shared" si="100"/>
        <v>6500</v>
      </c>
      <c r="D6504" s="11" t="s">
        <v>78</v>
      </c>
    </row>
    <row r="6505" spans="1:4" x14ac:dyDescent="0.2">
      <c r="A6505">
        <v>6501</v>
      </c>
      <c r="B6505" s="14">
        <f>'EstExp 11-17'!H321</f>
        <v>0</v>
      </c>
      <c r="C6505" s="5">
        <f t="shared" si="100"/>
        <v>6501</v>
      </c>
      <c r="D6505" s="11" t="s">
        <v>78</v>
      </c>
    </row>
    <row r="6506" spans="1:4" x14ac:dyDescent="0.2">
      <c r="A6506">
        <v>6502</v>
      </c>
      <c r="B6506" s="14">
        <f>'EstExp 11-17'!I321</f>
        <v>0</v>
      </c>
      <c r="C6506" s="5">
        <f t="shared" si="100"/>
        <v>6502</v>
      </c>
      <c r="D6506" s="11" t="s">
        <v>78</v>
      </c>
    </row>
    <row r="6507" spans="1:4" x14ac:dyDescent="0.2">
      <c r="A6507">
        <v>6503</v>
      </c>
      <c r="B6507" s="14">
        <f>'EstExp 11-17'!J321</f>
        <v>0</v>
      </c>
      <c r="C6507" s="5">
        <f t="shared" si="100"/>
        <v>6503</v>
      </c>
      <c r="D6507" s="11" t="s">
        <v>78</v>
      </c>
    </row>
    <row r="6508" spans="1:4" x14ac:dyDescent="0.2">
      <c r="A6508">
        <v>6504</v>
      </c>
      <c r="B6508" s="14">
        <f>'EstExp 11-17'!K321</f>
        <v>0</v>
      </c>
      <c r="C6508" s="5">
        <f t="shared" si="100"/>
        <v>6504</v>
      </c>
      <c r="D6508" s="11" t="s">
        <v>78</v>
      </c>
    </row>
    <row r="6509" spans="1:4" x14ac:dyDescent="0.2">
      <c r="A6509">
        <v>6505</v>
      </c>
      <c r="B6509" s="14">
        <f>'EstExp 11-17'!C322</f>
        <v>0</v>
      </c>
      <c r="C6509" s="5">
        <f t="shared" si="100"/>
        <v>6505</v>
      </c>
      <c r="D6509" s="11" t="s">
        <v>78</v>
      </c>
    </row>
    <row r="6510" spans="1:4" x14ac:dyDescent="0.2">
      <c r="A6510">
        <v>6506</v>
      </c>
      <c r="B6510" s="14">
        <f>'EstExp 11-17'!D322</f>
        <v>0</v>
      </c>
      <c r="C6510" s="5">
        <f t="shared" si="100"/>
        <v>6506</v>
      </c>
      <c r="D6510" s="11" t="s">
        <v>78</v>
      </c>
    </row>
    <row r="6511" spans="1:4" x14ac:dyDescent="0.2">
      <c r="A6511">
        <v>6507</v>
      </c>
      <c r="B6511" s="14">
        <f>'EstExp 11-17'!E322</f>
        <v>0</v>
      </c>
      <c r="C6511" s="5">
        <f t="shared" si="100"/>
        <v>6507</v>
      </c>
      <c r="D6511" s="11" t="s">
        <v>78</v>
      </c>
    </row>
    <row r="6512" spans="1:4" x14ac:dyDescent="0.2">
      <c r="A6512">
        <v>6508</v>
      </c>
      <c r="B6512" s="14">
        <f>'EstExp 11-17'!F322</f>
        <v>0</v>
      </c>
      <c r="C6512" s="5">
        <f t="shared" si="100"/>
        <v>6508</v>
      </c>
      <c r="D6512" s="11" t="s">
        <v>78</v>
      </c>
    </row>
    <row r="6513" spans="1:4" x14ac:dyDescent="0.2">
      <c r="A6513">
        <v>6509</v>
      </c>
      <c r="B6513" s="14">
        <f>'EstExp 11-17'!G322</f>
        <v>0</v>
      </c>
      <c r="C6513" s="5">
        <f t="shared" si="100"/>
        <v>6509</v>
      </c>
      <c r="D6513" s="11" t="s">
        <v>78</v>
      </c>
    </row>
    <row r="6514" spans="1:4" x14ac:dyDescent="0.2">
      <c r="A6514">
        <v>6510</v>
      </c>
      <c r="B6514" s="14">
        <f>'EstExp 11-17'!H322</f>
        <v>0</v>
      </c>
      <c r="C6514" s="5">
        <f t="shared" si="100"/>
        <v>6510</v>
      </c>
      <c r="D6514" s="11" t="s">
        <v>78</v>
      </c>
    </row>
    <row r="6515" spans="1:4" x14ac:dyDescent="0.2">
      <c r="A6515">
        <v>6511</v>
      </c>
      <c r="B6515" s="14">
        <f>'EstExp 11-17'!I322</f>
        <v>0</v>
      </c>
      <c r="C6515" s="5">
        <f t="shared" si="100"/>
        <v>6511</v>
      </c>
      <c r="D6515" s="11" t="s">
        <v>78</v>
      </c>
    </row>
    <row r="6516" spans="1:4" x14ac:dyDescent="0.2">
      <c r="A6516">
        <v>6512</v>
      </c>
      <c r="B6516" s="14">
        <f>'EstExp 11-17'!J322</f>
        <v>0</v>
      </c>
      <c r="C6516" s="5">
        <f t="shared" si="100"/>
        <v>6512</v>
      </c>
      <c r="D6516" s="11" t="s">
        <v>78</v>
      </c>
    </row>
    <row r="6517" spans="1:4" x14ac:dyDescent="0.2">
      <c r="A6517">
        <v>6513</v>
      </c>
      <c r="B6517" s="14">
        <f>'EstExp 11-17'!K322</f>
        <v>0</v>
      </c>
      <c r="C6517" s="5">
        <f t="shared" si="100"/>
        <v>6513</v>
      </c>
      <c r="D6517" s="11" t="s">
        <v>78</v>
      </c>
    </row>
    <row r="6518" spans="1:4" x14ac:dyDescent="0.2">
      <c r="A6518">
        <v>6514</v>
      </c>
      <c r="B6518" s="14">
        <f>'EstExp 11-17'!C323</f>
        <v>0</v>
      </c>
      <c r="C6518" s="5">
        <f t="shared" si="100"/>
        <v>6514</v>
      </c>
      <c r="D6518" s="11" t="s">
        <v>78</v>
      </c>
    </row>
    <row r="6519" spans="1:4" x14ac:dyDescent="0.2">
      <c r="A6519">
        <v>6515</v>
      </c>
      <c r="B6519" s="14">
        <f>'EstExp 11-17'!D323</f>
        <v>0</v>
      </c>
      <c r="C6519" s="5">
        <f t="shared" si="100"/>
        <v>6515</v>
      </c>
      <c r="D6519" s="11" t="s">
        <v>78</v>
      </c>
    </row>
    <row r="6520" spans="1:4" x14ac:dyDescent="0.2">
      <c r="A6520">
        <v>6516</v>
      </c>
      <c r="B6520" s="14">
        <f>'EstExp 11-17'!E323</f>
        <v>0</v>
      </c>
      <c r="C6520" s="5">
        <f t="shared" si="100"/>
        <v>6516</v>
      </c>
      <c r="D6520" s="11" t="s">
        <v>78</v>
      </c>
    </row>
    <row r="6521" spans="1:4" x14ac:dyDescent="0.2">
      <c r="A6521">
        <v>6517</v>
      </c>
      <c r="B6521" s="14">
        <f>'EstExp 11-17'!F323</f>
        <v>0</v>
      </c>
      <c r="C6521" s="5">
        <f t="shared" si="100"/>
        <v>6517</v>
      </c>
      <c r="D6521" s="11" t="s">
        <v>78</v>
      </c>
    </row>
    <row r="6522" spans="1:4" x14ac:dyDescent="0.2">
      <c r="A6522">
        <v>6518</v>
      </c>
      <c r="B6522" s="14">
        <f>'EstExp 11-17'!G323</f>
        <v>0</v>
      </c>
      <c r="C6522" s="5">
        <f t="shared" si="100"/>
        <v>6518</v>
      </c>
      <c r="D6522" s="11" t="s">
        <v>78</v>
      </c>
    </row>
    <row r="6523" spans="1:4" x14ac:dyDescent="0.2">
      <c r="A6523">
        <v>6519</v>
      </c>
      <c r="B6523" s="14">
        <f>'EstExp 11-17'!H323</f>
        <v>0</v>
      </c>
      <c r="C6523" s="5">
        <f t="shared" si="100"/>
        <v>6519</v>
      </c>
      <c r="D6523" s="11" t="s">
        <v>78</v>
      </c>
    </row>
    <row r="6524" spans="1:4" x14ac:dyDescent="0.2">
      <c r="A6524">
        <v>6520</v>
      </c>
      <c r="B6524" s="14">
        <f>'EstExp 11-17'!I323</f>
        <v>0</v>
      </c>
      <c r="C6524" s="5">
        <f t="shared" si="100"/>
        <v>6520</v>
      </c>
      <c r="D6524" s="11" t="s">
        <v>78</v>
      </c>
    </row>
    <row r="6525" spans="1:4" x14ac:dyDescent="0.2">
      <c r="A6525">
        <v>6521</v>
      </c>
      <c r="B6525" s="14">
        <f>'EstExp 11-17'!J323</f>
        <v>0</v>
      </c>
      <c r="C6525" s="5">
        <f t="shared" si="100"/>
        <v>6521</v>
      </c>
      <c r="D6525" s="11" t="s">
        <v>78</v>
      </c>
    </row>
    <row r="6526" spans="1:4" x14ac:dyDescent="0.2">
      <c r="A6526">
        <v>6522</v>
      </c>
      <c r="B6526" s="14">
        <f>'EstExp 11-17'!K323</f>
        <v>0</v>
      </c>
      <c r="C6526" s="5">
        <f t="shared" si="100"/>
        <v>6522</v>
      </c>
      <c r="D6526" s="11" t="s">
        <v>78</v>
      </c>
    </row>
    <row r="6527" spans="1:4" x14ac:dyDescent="0.2">
      <c r="A6527">
        <v>6523</v>
      </c>
      <c r="B6527" s="14">
        <f>'EstExp 11-17'!C324</f>
        <v>0</v>
      </c>
      <c r="C6527" s="5">
        <f t="shared" si="100"/>
        <v>6523</v>
      </c>
      <c r="D6527" s="11" t="s">
        <v>78</v>
      </c>
    </row>
    <row r="6528" spans="1:4" x14ac:dyDescent="0.2">
      <c r="A6528">
        <v>6524</v>
      </c>
      <c r="B6528" s="14">
        <f>'EstExp 11-17'!D324</f>
        <v>0</v>
      </c>
      <c r="C6528" s="5">
        <f t="shared" si="100"/>
        <v>6524</v>
      </c>
      <c r="D6528" s="11" t="s">
        <v>78</v>
      </c>
    </row>
    <row r="6529" spans="1:4" x14ac:dyDescent="0.2">
      <c r="A6529">
        <v>6525</v>
      </c>
      <c r="B6529" s="14">
        <f>'EstExp 11-17'!E324</f>
        <v>0</v>
      </c>
      <c r="C6529" s="5">
        <f t="shared" si="100"/>
        <v>6525</v>
      </c>
      <c r="D6529" s="11" t="s">
        <v>78</v>
      </c>
    </row>
    <row r="6530" spans="1:4" x14ac:dyDescent="0.2">
      <c r="A6530">
        <v>6526</v>
      </c>
      <c r="B6530" s="14">
        <f>'EstExp 11-17'!F324</f>
        <v>0</v>
      </c>
      <c r="C6530" s="5">
        <f t="shared" si="100"/>
        <v>6526</v>
      </c>
      <c r="D6530" s="11" t="s">
        <v>78</v>
      </c>
    </row>
    <row r="6531" spans="1:4" x14ac:dyDescent="0.2">
      <c r="A6531">
        <v>6527</v>
      </c>
      <c r="B6531" s="14">
        <f>'EstExp 11-17'!G324</f>
        <v>0</v>
      </c>
      <c r="C6531" s="5">
        <f t="shared" si="100"/>
        <v>6527</v>
      </c>
      <c r="D6531" s="11" t="s">
        <v>78</v>
      </c>
    </row>
    <row r="6532" spans="1:4" x14ac:dyDescent="0.2">
      <c r="A6532">
        <v>6528</v>
      </c>
      <c r="B6532" s="14">
        <f>'EstExp 11-17'!H324</f>
        <v>0</v>
      </c>
      <c r="C6532" s="5">
        <f t="shared" si="100"/>
        <v>6528</v>
      </c>
      <c r="D6532" s="11" t="s">
        <v>78</v>
      </c>
    </row>
    <row r="6533" spans="1:4" x14ac:dyDescent="0.2">
      <c r="A6533">
        <v>6529</v>
      </c>
      <c r="B6533" s="14">
        <f>'EstExp 11-17'!I324</f>
        <v>0</v>
      </c>
      <c r="C6533" s="5">
        <f t="shared" si="100"/>
        <v>6529</v>
      </c>
      <c r="D6533" s="11" t="s">
        <v>78</v>
      </c>
    </row>
    <row r="6534" spans="1:4" x14ac:dyDescent="0.2">
      <c r="A6534">
        <v>6530</v>
      </c>
      <c r="B6534" s="14">
        <f>'EstExp 11-17'!J324</f>
        <v>0</v>
      </c>
      <c r="C6534" s="5">
        <f t="shared" si="100"/>
        <v>6530</v>
      </c>
      <c r="D6534" s="11" t="s">
        <v>78</v>
      </c>
    </row>
    <row r="6535" spans="1:4" x14ac:dyDescent="0.2">
      <c r="A6535">
        <v>6531</v>
      </c>
      <c r="B6535" s="14">
        <f>'EstExp 11-17'!K324</f>
        <v>0</v>
      </c>
      <c r="C6535" s="5">
        <f t="shared" ref="C6535:C6598" si="101">A6535-B6535</f>
        <v>6531</v>
      </c>
      <c r="D6535" s="11" t="s">
        <v>78</v>
      </c>
    </row>
    <row r="6536" spans="1:4" x14ac:dyDescent="0.2">
      <c r="A6536">
        <v>6532</v>
      </c>
      <c r="B6536" s="14">
        <f>'EstExp 11-17'!C325</f>
        <v>0</v>
      </c>
      <c r="C6536" s="5">
        <f t="shared" si="101"/>
        <v>6532</v>
      </c>
      <c r="D6536" s="11" t="s">
        <v>78</v>
      </c>
    </row>
    <row r="6537" spans="1:4" x14ac:dyDescent="0.2">
      <c r="A6537">
        <v>6533</v>
      </c>
      <c r="B6537" s="14">
        <f>'EstExp 11-17'!D325</f>
        <v>0</v>
      </c>
      <c r="C6537" s="5">
        <f t="shared" si="101"/>
        <v>6533</v>
      </c>
      <c r="D6537" s="11" t="s">
        <v>78</v>
      </c>
    </row>
    <row r="6538" spans="1:4" x14ac:dyDescent="0.2">
      <c r="A6538">
        <v>6534</v>
      </c>
      <c r="B6538" s="14">
        <f>'EstExp 11-17'!E325</f>
        <v>0</v>
      </c>
      <c r="C6538" s="5">
        <f t="shared" si="101"/>
        <v>6534</v>
      </c>
      <c r="D6538" s="11" t="s">
        <v>78</v>
      </c>
    </row>
    <row r="6539" spans="1:4" x14ac:dyDescent="0.2">
      <c r="A6539">
        <v>6535</v>
      </c>
      <c r="B6539" s="14">
        <f>'EstExp 11-17'!F325</f>
        <v>0</v>
      </c>
      <c r="C6539" s="5">
        <f t="shared" si="101"/>
        <v>6535</v>
      </c>
      <c r="D6539" s="11" t="s">
        <v>78</v>
      </c>
    </row>
    <row r="6540" spans="1:4" x14ac:dyDescent="0.2">
      <c r="A6540">
        <v>6536</v>
      </c>
      <c r="B6540" s="14">
        <f>'EstExp 11-17'!G325</f>
        <v>0</v>
      </c>
      <c r="C6540" s="5">
        <f t="shared" si="101"/>
        <v>6536</v>
      </c>
      <c r="D6540" s="11" t="s">
        <v>78</v>
      </c>
    </row>
    <row r="6541" spans="1:4" x14ac:dyDescent="0.2">
      <c r="A6541">
        <v>6537</v>
      </c>
      <c r="B6541" s="14">
        <f>'EstExp 11-17'!H325</f>
        <v>0</v>
      </c>
      <c r="C6541" s="5">
        <f t="shared" si="101"/>
        <v>6537</v>
      </c>
      <c r="D6541" s="11" t="s">
        <v>78</v>
      </c>
    </row>
    <row r="6542" spans="1:4" x14ac:dyDescent="0.2">
      <c r="A6542">
        <v>6538</v>
      </c>
      <c r="B6542" s="14">
        <f>'EstExp 11-17'!I325</f>
        <v>0</v>
      </c>
      <c r="C6542" s="5">
        <f t="shared" si="101"/>
        <v>6538</v>
      </c>
      <c r="D6542" s="11" t="s">
        <v>78</v>
      </c>
    </row>
    <row r="6543" spans="1:4" x14ac:dyDescent="0.2">
      <c r="A6543">
        <v>6539</v>
      </c>
      <c r="B6543" s="14">
        <f>'EstExp 11-17'!J325</f>
        <v>0</v>
      </c>
      <c r="C6543" s="5">
        <f t="shared" si="101"/>
        <v>6539</v>
      </c>
      <c r="D6543" s="11" t="s">
        <v>78</v>
      </c>
    </row>
    <row r="6544" spans="1:4" x14ac:dyDescent="0.2">
      <c r="A6544">
        <v>6540</v>
      </c>
      <c r="B6544" s="14">
        <f>'EstExp 11-17'!K325</f>
        <v>0</v>
      </c>
      <c r="C6544" s="5">
        <f t="shared" si="101"/>
        <v>6540</v>
      </c>
      <c r="D6544" s="11" t="s">
        <v>78</v>
      </c>
    </row>
    <row r="6545" spans="1:4" x14ac:dyDescent="0.2">
      <c r="A6545">
        <v>6541</v>
      </c>
      <c r="B6545" s="14">
        <f>'EstExp 11-17'!C326</f>
        <v>0</v>
      </c>
      <c r="C6545" s="5">
        <f t="shared" si="101"/>
        <v>6541</v>
      </c>
      <c r="D6545" s="11" t="s">
        <v>78</v>
      </c>
    </row>
    <row r="6546" spans="1:4" x14ac:dyDescent="0.2">
      <c r="A6546">
        <v>6542</v>
      </c>
      <c r="B6546" s="14">
        <f>'EstExp 11-17'!D326</f>
        <v>0</v>
      </c>
      <c r="C6546" s="5">
        <f t="shared" si="101"/>
        <v>6542</v>
      </c>
      <c r="D6546" s="11" t="s">
        <v>78</v>
      </c>
    </row>
    <row r="6547" spans="1:4" x14ac:dyDescent="0.2">
      <c r="A6547">
        <v>6543</v>
      </c>
      <c r="B6547" s="14">
        <f>'EstExp 11-17'!E326</f>
        <v>0</v>
      </c>
      <c r="C6547" s="5">
        <f t="shared" si="101"/>
        <v>6543</v>
      </c>
      <c r="D6547" s="11" t="s">
        <v>78</v>
      </c>
    </row>
    <row r="6548" spans="1:4" x14ac:dyDescent="0.2">
      <c r="A6548">
        <v>6544</v>
      </c>
      <c r="B6548" s="14">
        <f>'EstExp 11-17'!F326</f>
        <v>0</v>
      </c>
      <c r="C6548" s="5">
        <f t="shared" si="101"/>
        <v>6544</v>
      </c>
      <c r="D6548" s="11" t="s">
        <v>78</v>
      </c>
    </row>
    <row r="6549" spans="1:4" x14ac:dyDescent="0.2">
      <c r="A6549">
        <v>6545</v>
      </c>
      <c r="B6549" s="14">
        <f>'EstExp 11-17'!G326</f>
        <v>0</v>
      </c>
      <c r="C6549" s="5">
        <f t="shared" si="101"/>
        <v>6545</v>
      </c>
      <c r="D6549" s="11" t="s">
        <v>78</v>
      </c>
    </row>
    <row r="6550" spans="1:4" x14ac:dyDescent="0.2">
      <c r="A6550">
        <v>6546</v>
      </c>
      <c r="B6550" s="14">
        <f>'EstExp 11-17'!H326</f>
        <v>0</v>
      </c>
      <c r="C6550" s="5">
        <f t="shared" si="101"/>
        <v>6546</v>
      </c>
      <c r="D6550" s="11" t="s">
        <v>78</v>
      </c>
    </row>
    <row r="6551" spans="1:4" x14ac:dyDescent="0.2">
      <c r="A6551">
        <v>6547</v>
      </c>
      <c r="B6551" s="14">
        <f>'EstExp 11-17'!I326</f>
        <v>0</v>
      </c>
      <c r="C6551" s="5">
        <f t="shared" si="101"/>
        <v>6547</v>
      </c>
      <c r="D6551" s="11" t="s">
        <v>78</v>
      </c>
    </row>
    <row r="6552" spans="1:4" x14ac:dyDescent="0.2">
      <c r="A6552">
        <v>6548</v>
      </c>
      <c r="B6552" s="14">
        <f>'EstExp 11-17'!J326</f>
        <v>0</v>
      </c>
      <c r="C6552" s="5">
        <f t="shared" si="101"/>
        <v>6548</v>
      </c>
      <c r="D6552" s="11" t="s">
        <v>78</v>
      </c>
    </row>
    <row r="6553" spans="1:4" x14ac:dyDescent="0.2">
      <c r="A6553">
        <v>6549</v>
      </c>
      <c r="B6553" s="14">
        <f>'EstExp 11-17'!K326</f>
        <v>0</v>
      </c>
      <c r="C6553" s="5">
        <f t="shared" si="101"/>
        <v>6549</v>
      </c>
      <c r="D6553" s="11" t="s">
        <v>78</v>
      </c>
    </row>
    <row r="6554" spans="1:4" x14ac:dyDescent="0.2">
      <c r="A6554">
        <v>6550</v>
      </c>
      <c r="B6554" s="14">
        <f>'EstExp 11-17'!C327</f>
        <v>0</v>
      </c>
      <c r="C6554" s="5">
        <f t="shared" si="101"/>
        <v>6550</v>
      </c>
      <c r="D6554" s="11" t="s">
        <v>78</v>
      </c>
    </row>
    <row r="6555" spans="1:4" x14ac:dyDescent="0.2">
      <c r="A6555">
        <v>6551</v>
      </c>
      <c r="B6555" s="14">
        <f>'EstExp 11-17'!D327</f>
        <v>0</v>
      </c>
      <c r="C6555" s="5">
        <f t="shared" si="101"/>
        <v>6551</v>
      </c>
      <c r="D6555" s="11" t="s">
        <v>78</v>
      </c>
    </row>
    <row r="6556" spans="1:4" x14ac:dyDescent="0.2">
      <c r="A6556">
        <v>6552</v>
      </c>
      <c r="B6556" s="14">
        <f>'EstExp 11-17'!E327</f>
        <v>0</v>
      </c>
      <c r="C6556" s="5">
        <f t="shared" si="101"/>
        <v>6552</v>
      </c>
      <c r="D6556" s="11" t="s">
        <v>78</v>
      </c>
    </row>
    <row r="6557" spans="1:4" x14ac:dyDescent="0.2">
      <c r="A6557">
        <v>6553</v>
      </c>
      <c r="B6557" s="14">
        <f>'EstExp 11-17'!F327</f>
        <v>0</v>
      </c>
      <c r="C6557" s="5">
        <f t="shared" si="101"/>
        <v>6553</v>
      </c>
      <c r="D6557" s="11" t="s">
        <v>78</v>
      </c>
    </row>
    <row r="6558" spans="1:4" x14ac:dyDescent="0.2">
      <c r="A6558">
        <v>6554</v>
      </c>
      <c r="B6558" s="14">
        <f>'EstExp 11-17'!G327</f>
        <v>0</v>
      </c>
      <c r="C6558" s="5">
        <f t="shared" si="101"/>
        <v>6554</v>
      </c>
      <c r="D6558" s="11" t="s">
        <v>78</v>
      </c>
    </row>
    <row r="6559" spans="1:4" x14ac:dyDescent="0.2">
      <c r="A6559">
        <v>6555</v>
      </c>
      <c r="B6559" s="14">
        <f>'EstExp 11-17'!H327</f>
        <v>0</v>
      </c>
      <c r="C6559" s="5">
        <f t="shared" si="101"/>
        <v>6555</v>
      </c>
      <c r="D6559" s="11" t="s">
        <v>78</v>
      </c>
    </row>
    <row r="6560" spans="1:4" x14ac:dyDescent="0.2">
      <c r="A6560">
        <v>6556</v>
      </c>
      <c r="B6560" s="14">
        <f>'EstExp 11-17'!I327</f>
        <v>0</v>
      </c>
      <c r="C6560" s="5">
        <f t="shared" si="101"/>
        <v>6556</v>
      </c>
      <c r="D6560" s="11" t="s">
        <v>78</v>
      </c>
    </row>
    <row r="6561" spans="1:4" x14ac:dyDescent="0.2">
      <c r="A6561">
        <v>6557</v>
      </c>
      <c r="B6561" s="14">
        <f>'EstExp 11-17'!J327</f>
        <v>0</v>
      </c>
      <c r="C6561" s="5">
        <f t="shared" si="101"/>
        <v>6557</v>
      </c>
      <c r="D6561" s="11" t="s">
        <v>78</v>
      </c>
    </row>
    <row r="6562" spans="1:4" x14ac:dyDescent="0.2">
      <c r="A6562">
        <v>6558</v>
      </c>
      <c r="B6562" s="14">
        <f>'EstExp 11-17'!K327</f>
        <v>0</v>
      </c>
      <c r="C6562" s="5">
        <f t="shared" si="101"/>
        <v>6558</v>
      </c>
      <c r="D6562" s="11" t="s">
        <v>78</v>
      </c>
    </row>
    <row r="6563" spans="1:4" x14ac:dyDescent="0.2">
      <c r="A6563">
        <v>6559</v>
      </c>
      <c r="B6563" s="14">
        <f>'EstExp 11-17'!C330</f>
        <v>0</v>
      </c>
      <c r="C6563" s="5">
        <f t="shared" si="101"/>
        <v>6559</v>
      </c>
      <c r="D6563" s="11" t="s">
        <v>78</v>
      </c>
    </row>
    <row r="6564" spans="1:4" x14ac:dyDescent="0.2">
      <c r="A6564">
        <v>6560</v>
      </c>
      <c r="B6564" s="14">
        <f>'EstExp 11-17'!D330</f>
        <v>0</v>
      </c>
      <c r="C6564" s="5">
        <f t="shared" si="101"/>
        <v>6560</v>
      </c>
      <c r="D6564" s="11" t="s">
        <v>78</v>
      </c>
    </row>
    <row r="6565" spans="1:4" x14ac:dyDescent="0.2">
      <c r="A6565">
        <v>6561</v>
      </c>
      <c r="B6565" s="14">
        <f>'EstExp 11-17'!E330</f>
        <v>0</v>
      </c>
      <c r="C6565" s="5">
        <f t="shared" si="101"/>
        <v>6561</v>
      </c>
      <c r="D6565" s="11" t="s">
        <v>78</v>
      </c>
    </row>
    <row r="6566" spans="1:4" x14ac:dyDescent="0.2">
      <c r="A6566">
        <v>6562</v>
      </c>
      <c r="B6566" s="14">
        <f>'EstExp 11-17'!F330</f>
        <v>0</v>
      </c>
      <c r="C6566" s="5">
        <f t="shared" si="101"/>
        <v>6562</v>
      </c>
      <c r="D6566" s="11" t="s">
        <v>78</v>
      </c>
    </row>
    <row r="6567" spans="1:4" x14ac:dyDescent="0.2">
      <c r="A6567">
        <v>6563</v>
      </c>
      <c r="B6567" s="14">
        <f>'EstExp 11-17'!G330</f>
        <v>0</v>
      </c>
      <c r="C6567" s="5">
        <f t="shared" si="101"/>
        <v>6563</v>
      </c>
      <c r="D6567" s="11" t="s">
        <v>78</v>
      </c>
    </row>
    <row r="6568" spans="1:4" x14ac:dyDescent="0.2">
      <c r="A6568">
        <v>6564</v>
      </c>
      <c r="B6568" s="14">
        <f>'EstExp 11-17'!H330</f>
        <v>0</v>
      </c>
      <c r="C6568" s="5">
        <f t="shared" si="101"/>
        <v>6564</v>
      </c>
      <c r="D6568" s="11" t="s">
        <v>78</v>
      </c>
    </row>
    <row r="6569" spans="1:4" x14ac:dyDescent="0.2">
      <c r="A6569">
        <v>6565</v>
      </c>
      <c r="B6569" s="14">
        <f>'EstExp 11-17'!I330</f>
        <v>0</v>
      </c>
      <c r="C6569" s="5">
        <f t="shared" si="101"/>
        <v>6565</v>
      </c>
      <c r="D6569" s="11" t="s">
        <v>78</v>
      </c>
    </row>
    <row r="6570" spans="1:4" x14ac:dyDescent="0.2">
      <c r="A6570" s="3">
        <v>6566</v>
      </c>
      <c r="C6570" s="5">
        <f t="shared" si="101"/>
        <v>6566</v>
      </c>
      <c r="D6570" s="11" t="s">
        <v>78</v>
      </c>
    </row>
    <row r="6571" spans="1:4" x14ac:dyDescent="0.2">
      <c r="A6571">
        <v>6567</v>
      </c>
      <c r="B6571" s="14">
        <f>'EstExp 11-17'!K330</f>
        <v>0</v>
      </c>
      <c r="C6571" s="5">
        <f t="shared" si="101"/>
        <v>6567</v>
      </c>
      <c r="D6571" s="11" t="s">
        <v>78</v>
      </c>
    </row>
    <row r="6572" spans="1:4" x14ac:dyDescent="0.2">
      <c r="A6572">
        <v>6568</v>
      </c>
      <c r="B6572" s="14">
        <f>'EstExp 11-17'!H337</f>
        <v>0</v>
      </c>
      <c r="C6572" s="5">
        <f t="shared" si="101"/>
        <v>6568</v>
      </c>
      <c r="D6572" s="11" t="s">
        <v>78</v>
      </c>
    </row>
    <row r="6573" spans="1:4" x14ac:dyDescent="0.2">
      <c r="A6573">
        <v>6569</v>
      </c>
      <c r="B6573" s="14">
        <f>'EstExp 11-17'!K337</f>
        <v>0</v>
      </c>
      <c r="C6573" s="5">
        <f t="shared" si="101"/>
        <v>6569</v>
      </c>
      <c r="D6573" s="11" t="s">
        <v>78</v>
      </c>
    </row>
    <row r="6574" spans="1:4" x14ac:dyDescent="0.2">
      <c r="A6574">
        <v>6570</v>
      </c>
      <c r="B6574" s="14">
        <f>'EstExp 11-17'!H338</f>
        <v>0</v>
      </c>
      <c r="C6574" s="5">
        <f t="shared" si="101"/>
        <v>6570</v>
      </c>
      <c r="D6574" s="11" t="s">
        <v>78</v>
      </c>
    </row>
    <row r="6575" spans="1:4" x14ac:dyDescent="0.2">
      <c r="A6575">
        <v>6571</v>
      </c>
      <c r="B6575" s="14">
        <f>'EstExp 11-17'!K338</f>
        <v>0</v>
      </c>
      <c r="C6575" s="5">
        <f t="shared" si="101"/>
        <v>6571</v>
      </c>
      <c r="D6575" s="11" t="s">
        <v>78</v>
      </c>
    </row>
    <row r="6576" spans="1:4" x14ac:dyDescent="0.2">
      <c r="A6576">
        <v>6572</v>
      </c>
      <c r="B6576" s="14">
        <f>'EstExp 11-17'!C342</f>
        <v>0</v>
      </c>
      <c r="C6576" s="5">
        <f t="shared" si="101"/>
        <v>6572</v>
      </c>
      <c r="D6576" s="11" t="s">
        <v>78</v>
      </c>
    </row>
    <row r="6577" spans="1:4" x14ac:dyDescent="0.2">
      <c r="A6577">
        <v>6573</v>
      </c>
      <c r="B6577" s="14">
        <f>'EstExp 11-17'!D342</f>
        <v>0</v>
      </c>
      <c r="C6577" s="5">
        <f t="shared" si="101"/>
        <v>6573</v>
      </c>
      <c r="D6577" s="11" t="s">
        <v>78</v>
      </c>
    </row>
    <row r="6578" spans="1:4" x14ac:dyDescent="0.2">
      <c r="A6578">
        <v>6574</v>
      </c>
      <c r="B6578" s="14">
        <f>'EstExp 11-17'!F342</f>
        <v>0</v>
      </c>
      <c r="C6578" s="5">
        <f t="shared" si="101"/>
        <v>6574</v>
      </c>
      <c r="D6578" s="11" t="s">
        <v>78</v>
      </c>
    </row>
    <row r="6579" spans="1:4" x14ac:dyDescent="0.2">
      <c r="A6579">
        <v>6575</v>
      </c>
      <c r="B6579" s="14">
        <f>'EstExp 11-17'!G342</f>
        <v>0</v>
      </c>
      <c r="C6579" s="5">
        <f t="shared" si="101"/>
        <v>6575</v>
      </c>
      <c r="D6579" s="11" t="s">
        <v>78</v>
      </c>
    </row>
    <row r="6580" spans="1:4" x14ac:dyDescent="0.2">
      <c r="A6580">
        <v>6576</v>
      </c>
      <c r="B6580" s="14">
        <f>'EstExp 11-17'!I342</f>
        <v>0</v>
      </c>
      <c r="C6580" s="5">
        <f t="shared" si="101"/>
        <v>6576</v>
      </c>
      <c r="D6580" s="11" t="s">
        <v>78</v>
      </c>
    </row>
    <row r="6581" spans="1:4" x14ac:dyDescent="0.2">
      <c r="A6581">
        <v>6577</v>
      </c>
      <c r="B6581" s="14">
        <f>'EstExp 11-17'!J342</f>
        <v>0</v>
      </c>
      <c r="C6581" s="5">
        <f t="shared" si="101"/>
        <v>6577</v>
      </c>
      <c r="D6581" s="11" t="s">
        <v>78</v>
      </c>
    </row>
    <row r="6582" spans="1:4" x14ac:dyDescent="0.2">
      <c r="A6582">
        <v>6578</v>
      </c>
      <c r="B6582" s="14">
        <f>'EstExp 11-17'!I348</f>
        <v>0</v>
      </c>
      <c r="C6582" s="5">
        <f t="shared" si="101"/>
        <v>6578</v>
      </c>
      <c r="D6582" s="11" t="s">
        <v>78</v>
      </c>
    </row>
    <row r="6583" spans="1:4" x14ac:dyDescent="0.2">
      <c r="A6583">
        <v>6579</v>
      </c>
      <c r="B6583" s="14">
        <f>'EstExp 11-17'!J348</f>
        <v>0</v>
      </c>
      <c r="C6583" s="5">
        <f t="shared" si="101"/>
        <v>6579</v>
      </c>
      <c r="D6583" s="11" t="s">
        <v>78</v>
      </c>
    </row>
    <row r="6584" spans="1:4" x14ac:dyDescent="0.2">
      <c r="A6584">
        <v>6580</v>
      </c>
      <c r="B6584" s="14">
        <f>'EstExp 11-17'!I349</f>
        <v>0</v>
      </c>
      <c r="C6584" s="5">
        <f t="shared" si="101"/>
        <v>6580</v>
      </c>
      <c r="D6584" s="11" t="s">
        <v>78</v>
      </c>
    </row>
    <row r="6585" spans="1:4" x14ac:dyDescent="0.2">
      <c r="A6585">
        <v>6581</v>
      </c>
      <c r="B6585" s="14">
        <f>'EstExp 11-17'!J349</f>
        <v>0</v>
      </c>
      <c r="C6585" s="5">
        <f t="shared" si="101"/>
        <v>6581</v>
      </c>
      <c r="D6585" s="11" t="s">
        <v>78</v>
      </c>
    </row>
    <row r="6586" spans="1:4" x14ac:dyDescent="0.2">
      <c r="A6586">
        <v>6582</v>
      </c>
      <c r="B6586" s="14">
        <f>'EstExp 11-17'!I350</f>
        <v>0</v>
      </c>
      <c r="C6586" s="5">
        <f t="shared" si="101"/>
        <v>6582</v>
      </c>
      <c r="D6586" s="11" t="s">
        <v>78</v>
      </c>
    </row>
    <row r="6587" spans="1:4" x14ac:dyDescent="0.2">
      <c r="A6587">
        <v>6583</v>
      </c>
      <c r="B6587" s="14">
        <f>'EstExp 11-17'!J350</f>
        <v>0</v>
      </c>
      <c r="C6587" s="5">
        <f t="shared" si="101"/>
        <v>6583</v>
      </c>
      <c r="D6587" s="11" t="s">
        <v>78</v>
      </c>
    </row>
    <row r="6588" spans="1:4" x14ac:dyDescent="0.2">
      <c r="A6588">
        <v>6584</v>
      </c>
      <c r="B6588" s="14">
        <f>'EstExp 11-17'!I351</f>
        <v>0</v>
      </c>
      <c r="C6588" s="5">
        <f t="shared" si="101"/>
        <v>6584</v>
      </c>
      <c r="D6588" s="11" t="s">
        <v>78</v>
      </c>
    </row>
    <row r="6589" spans="1:4" x14ac:dyDescent="0.2">
      <c r="A6589">
        <v>6585</v>
      </c>
      <c r="B6589" s="14">
        <f>'EstExp 11-17'!J351</f>
        <v>0</v>
      </c>
      <c r="C6589" s="5">
        <f t="shared" si="101"/>
        <v>6585</v>
      </c>
      <c r="D6589" s="11" t="s">
        <v>78</v>
      </c>
    </row>
    <row r="6590" spans="1:4" x14ac:dyDescent="0.2">
      <c r="A6590">
        <v>6586</v>
      </c>
      <c r="B6590" s="14">
        <f>'EstExp 11-17'!I352</f>
        <v>0</v>
      </c>
      <c r="C6590" s="5">
        <f t="shared" si="101"/>
        <v>6586</v>
      </c>
      <c r="D6590" s="11" t="s">
        <v>78</v>
      </c>
    </row>
    <row r="6591" spans="1:4" x14ac:dyDescent="0.2">
      <c r="A6591">
        <v>6587</v>
      </c>
      <c r="B6591" s="14">
        <f>'EstExp 11-17'!J352</f>
        <v>0</v>
      </c>
      <c r="C6591" s="5">
        <f t="shared" si="101"/>
        <v>6587</v>
      </c>
      <c r="D6591" s="11" t="s">
        <v>78</v>
      </c>
    </row>
    <row r="6592" spans="1:4" x14ac:dyDescent="0.2">
      <c r="A6592">
        <v>6588</v>
      </c>
      <c r="B6592" s="14">
        <f>'EstExp 11-17'!H361</f>
        <v>0</v>
      </c>
      <c r="C6592" s="5">
        <f t="shared" si="101"/>
        <v>6588</v>
      </c>
      <c r="D6592" s="11" t="s">
        <v>78</v>
      </c>
    </row>
    <row r="6593" spans="1:4" x14ac:dyDescent="0.2">
      <c r="A6593">
        <v>6589</v>
      </c>
      <c r="B6593" s="14">
        <f>'EstExp 11-17'!K361</f>
        <v>0</v>
      </c>
      <c r="C6593" s="5">
        <f t="shared" si="101"/>
        <v>6589</v>
      </c>
      <c r="D6593" s="11" t="s">
        <v>78</v>
      </c>
    </row>
    <row r="6594" spans="1:4" x14ac:dyDescent="0.2">
      <c r="A6594">
        <v>6590</v>
      </c>
      <c r="B6594" s="14">
        <f>'EstExp 11-17'!I367</f>
        <v>0</v>
      </c>
      <c r="C6594" s="5">
        <f t="shared" si="101"/>
        <v>6590</v>
      </c>
      <c r="D6594" s="11" t="s">
        <v>78</v>
      </c>
    </row>
    <row r="6595" spans="1:4" x14ac:dyDescent="0.2">
      <c r="A6595">
        <v>6591</v>
      </c>
      <c r="B6595" s="14">
        <f>'EstExp 11-17'!J367</f>
        <v>0</v>
      </c>
      <c r="C6595" s="5">
        <f t="shared" si="101"/>
        <v>6591</v>
      </c>
      <c r="D6595" s="11" t="s">
        <v>78</v>
      </c>
    </row>
    <row r="6596" spans="1:4" x14ac:dyDescent="0.2">
      <c r="A6596">
        <v>6592</v>
      </c>
      <c r="B6596" s="14">
        <f>'EstExp 11-17'!H341</f>
        <v>0</v>
      </c>
      <c r="C6596" s="5">
        <f t="shared" si="101"/>
        <v>6592</v>
      </c>
      <c r="D6596" s="11" t="s">
        <v>78</v>
      </c>
    </row>
    <row r="6597" spans="1:4" x14ac:dyDescent="0.2">
      <c r="A6597">
        <v>6593</v>
      </c>
      <c r="B6597" s="14">
        <f>'EstExp 11-17'!K341</f>
        <v>0</v>
      </c>
      <c r="C6597" s="5">
        <f t="shared" si="101"/>
        <v>6593</v>
      </c>
      <c r="D6597" s="11" t="s">
        <v>78</v>
      </c>
    </row>
    <row r="6598" spans="1:4" x14ac:dyDescent="0.2">
      <c r="A6598" s="3">
        <v>6594</v>
      </c>
      <c r="C6598" s="5">
        <f t="shared" si="101"/>
        <v>6594</v>
      </c>
      <c r="D6598" s="11" t="s">
        <v>753</v>
      </c>
    </row>
    <row r="6599" spans="1:4" x14ac:dyDescent="0.2">
      <c r="A6599" s="3">
        <v>6595</v>
      </c>
      <c r="C6599" s="5">
        <f t="shared" ref="C6599:C6662" si="102">A6599-B6599</f>
        <v>6595</v>
      </c>
      <c r="D6599" s="11" t="s">
        <v>753</v>
      </c>
    </row>
    <row r="6600" spans="1:4" x14ac:dyDescent="0.2">
      <c r="A6600" s="3">
        <v>6596</v>
      </c>
      <c r="C6600" s="5">
        <f t="shared" si="102"/>
        <v>6596</v>
      </c>
      <c r="D6600" s="11" t="s">
        <v>753</v>
      </c>
    </row>
    <row r="6601" spans="1:4" x14ac:dyDescent="0.2">
      <c r="A6601" s="3">
        <v>6597</v>
      </c>
      <c r="C6601" s="5">
        <f t="shared" si="102"/>
        <v>6597</v>
      </c>
      <c r="D6601" s="11" t="s">
        <v>753</v>
      </c>
    </row>
    <row r="6602" spans="1:4" x14ac:dyDescent="0.2">
      <c r="A6602">
        <v>6598</v>
      </c>
      <c r="B6602" s="14">
        <f>'BudgetSum 2-3'!J18</f>
        <v>0</v>
      </c>
      <c r="C6602" s="5">
        <f t="shared" si="102"/>
        <v>6598</v>
      </c>
      <c r="D6602" s="11" t="s">
        <v>78</v>
      </c>
    </row>
    <row r="6603" spans="1:4" x14ac:dyDescent="0.2">
      <c r="A6603">
        <v>6599</v>
      </c>
      <c r="B6603" s="14">
        <f>'CashSum 4'!I9</f>
        <v>0</v>
      </c>
      <c r="C6603" s="5">
        <f t="shared" si="102"/>
        <v>6599</v>
      </c>
      <c r="D6603" s="11" t="s">
        <v>78</v>
      </c>
    </row>
    <row r="6604" spans="1:4" x14ac:dyDescent="0.2">
      <c r="A6604">
        <v>6600</v>
      </c>
      <c r="B6604" s="14">
        <f>'CashSum 4'!J9</f>
        <v>0</v>
      </c>
      <c r="C6604" s="5">
        <f t="shared" si="102"/>
        <v>6600</v>
      </c>
      <c r="D6604" s="11" t="s">
        <v>78</v>
      </c>
    </row>
    <row r="6605" spans="1:4" x14ac:dyDescent="0.2">
      <c r="A6605">
        <v>6601</v>
      </c>
      <c r="B6605" s="14">
        <f>'CashSum 4'!H18</f>
        <v>0</v>
      </c>
      <c r="C6605" s="5">
        <f t="shared" si="102"/>
        <v>6601</v>
      </c>
      <c r="D6605" s="11" t="s">
        <v>78</v>
      </c>
    </row>
    <row r="6606" spans="1:4" x14ac:dyDescent="0.2">
      <c r="A6606">
        <v>6602</v>
      </c>
      <c r="B6606" s="14">
        <f>'CashSum 4'!I18</f>
        <v>0</v>
      </c>
      <c r="C6606" s="5">
        <f t="shared" si="102"/>
        <v>6602</v>
      </c>
      <c r="D6606" s="11" t="s">
        <v>78</v>
      </c>
    </row>
    <row r="6607" spans="1:4" x14ac:dyDescent="0.2">
      <c r="A6607">
        <v>6603</v>
      </c>
      <c r="B6607" s="14">
        <f>'CashSum 4'!J18</f>
        <v>0</v>
      </c>
      <c r="C6607" s="5">
        <f t="shared" si="102"/>
        <v>6603</v>
      </c>
      <c r="D6607" s="11" t="s">
        <v>78</v>
      </c>
    </row>
    <row r="6608" spans="1:4" x14ac:dyDescent="0.2">
      <c r="A6608">
        <v>6604</v>
      </c>
      <c r="B6608" s="14">
        <f>'EstExp 11-17'!H339</f>
        <v>0</v>
      </c>
      <c r="C6608" s="5">
        <f t="shared" si="102"/>
        <v>6604</v>
      </c>
      <c r="D6608" s="5" t="s">
        <v>187</v>
      </c>
    </row>
    <row r="6609" spans="1:5" x14ac:dyDescent="0.2">
      <c r="A6609">
        <v>6605</v>
      </c>
      <c r="B6609" s="14">
        <f>'EstExp 11-17'!K339</f>
        <v>0</v>
      </c>
      <c r="C6609" s="5">
        <f t="shared" si="102"/>
        <v>6605</v>
      </c>
      <c r="D6609" s="5" t="s">
        <v>187</v>
      </c>
    </row>
    <row r="6610" spans="1:5" x14ac:dyDescent="0.2">
      <c r="A6610">
        <v>6606</v>
      </c>
      <c r="B6610" s="14">
        <f>'EstExp 11-17'!H340</f>
        <v>0</v>
      </c>
      <c r="C6610" s="5">
        <f t="shared" si="102"/>
        <v>6606</v>
      </c>
      <c r="D6610" s="5" t="s">
        <v>187</v>
      </c>
    </row>
    <row r="6611" spans="1:5" x14ac:dyDescent="0.2">
      <c r="A6611">
        <v>6607</v>
      </c>
      <c r="B6611" s="14">
        <f>'EstExp 11-17'!K340</f>
        <v>0</v>
      </c>
      <c r="C6611" s="5">
        <f t="shared" si="102"/>
        <v>6607</v>
      </c>
      <c r="D6611" s="5" t="s">
        <v>187</v>
      </c>
    </row>
    <row r="6612" spans="1:5" x14ac:dyDescent="0.2">
      <c r="A6612">
        <v>6608</v>
      </c>
      <c r="B6612" s="14">
        <f>'EstExp 11-17'!E342</f>
        <v>0</v>
      </c>
      <c r="C6612" s="5">
        <f t="shared" si="102"/>
        <v>6608</v>
      </c>
      <c r="D6612" s="5" t="s">
        <v>187</v>
      </c>
    </row>
    <row r="6613" spans="1:5" x14ac:dyDescent="0.2">
      <c r="A6613">
        <v>6609</v>
      </c>
      <c r="B6613" s="14">
        <f>'EstExp 11-17'!H342</f>
        <v>0</v>
      </c>
      <c r="C6613" s="5">
        <f t="shared" si="102"/>
        <v>6609</v>
      </c>
      <c r="D6613" s="5" t="s">
        <v>187</v>
      </c>
    </row>
    <row r="6614" spans="1:5" x14ac:dyDescent="0.2">
      <c r="A6614">
        <v>6610</v>
      </c>
      <c r="B6614" s="14">
        <f>'EstExp 11-17'!K342</f>
        <v>0</v>
      </c>
      <c r="C6614" s="5">
        <f t="shared" si="102"/>
        <v>6610</v>
      </c>
      <c r="D6614" s="5" t="s">
        <v>187</v>
      </c>
    </row>
    <row r="6615" spans="1:5" x14ac:dyDescent="0.2">
      <c r="A6615">
        <v>6611</v>
      </c>
      <c r="B6615" s="14">
        <f>'EstExp 11-17'!K343</f>
        <v>220000</v>
      </c>
      <c r="C6615" s="5">
        <f t="shared" si="102"/>
        <v>-213389</v>
      </c>
      <c r="D6615" s="5" t="s">
        <v>187</v>
      </c>
    </row>
    <row r="6616" spans="1:5" x14ac:dyDescent="0.2">
      <c r="A6616" s="3">
        <v>6612</v>
      </c>
      <c r="B6616" s="14">
        <f>'EstRev 5-10'!C103</f>
        <v>0</v>
      </c>
      <c r="C6616" s="5">
        <f t="shared" si="102"/>
        <v>6612</v>
      </c>
      <c r="D6616" s="5" t="s">
        <v>187</v>
      </c>
      <c r="E6616" s="5" t="s">
        <v>270</v>
      </c>
    </row>
    <row r="6617" spans="1:5" x14ac:dyDescent="0.2">
      <c r="A6617" s="3">
        <v>6613</v>
      </c>
      <c r="B6617" s="14">
        <f>'EstRev 5-10'!D103</f>
        <v>0</v>
      </c>
      <c r="C6617" s="5">
        <f t="shared" si="102"/>
        <v>6613</v>
      </c>
      <c r="D6617" s="5" t="s">
        <v>187</v>
      </c>
      <c r="E6617" s="5" t="s">
        <v>270</v>
      </c>
    </row>
    <row r="6618" spans="1:5" x14ac:dyDescent="0.2">
      <c r="A6618">
        <v>6614</v>
      </c>
      <c r="B6618" s="14">
        <f>'EstRev 5-10'!E103</f>
        <v>0</v>
      </c>
      <c r="C6618" s="5">
        <f t="shared" si="102"/>
        <v>6614</v>
      </c>
      <c r="D6618" s="5" t="s">
        <v>187</v>
      </c>
      <c r="E6618"/>
    </row>
    <row r="6619" spans="1:5" x14ac:dyDescent="0.2">
      <c r="A6619" s="3">
        <v>6615</v>
      </c>
      <c r="B6619" s="14">
        <f>'EstRev 5-10'!F103</f>
        <v>0</v>
      </c>
      <c r="C6619" s="5">
        <f t="shared" si="102"/>
        <v>6615</v>
      </c>
      <c r="D6619" s="5" t="s">
        <v>187</v>
      </c>
      <c r="E6619" s="5" t="s">
        <v>270</v>
      </c>
    </row>
    <row r="6620" spans="1:5" x14ac:dyDescent="0.2">
      <c r="A6620" s="3">
        <v>6616</v>
      </c>
      <c r="B6620" s="14">
        <f>'EstRev 5-10'!G103</f>
        <v>0</v>
      </c>
      <c r="C6620" s="5">
        <f t="shared" si="102"/>
        <v>6616</v>
      </c>
      <c r="D6620" s="5" t="s">
        <v>187</v>
      </c>
      <c r="E6620" s="5" t="s">
        <v>270</v>
      </c>
    </row>
    <row r="6621" spans="1:5" x14ac:dyDescent="0.2">
      <c r="A6621">
        <v>6617</v>
      </c>
      <c r="B6621" s="14">
        <f>'EstRev 5-10'!H103</f>
        <v>0</v>
      </c>
      <c r="C6621" s="5">
        <f t="shared" si="102"/>
        <v>6617</v>
      </c>
      <c r="D6621" s="5" t="s">
        <v>187</v>
      </c>
      <c r="E6621"/>
    </row>
    <row r="6622" spans="1:5" x14ac:dyDescent="0.2">
      <c r="A6622" s="3">
        <v>6618</v>
      </c>
      <c r="B6622" s="14">
        <f>'EstRev 5-10'!I103</f>
        <v>0</v>
      </c>
      <c r="C6622" s="5">
        <f t="shared" si="102"/>
        <v>6618</v>
      </c>
      <c r="D6622" s="5" t="s">
        <v>187</v>
      </c>
      <c r="E6622" s="5" t="s">
        <v>270</v>
      </c>
    </row>
    <row r="6623" spans="1:5" x14ac:dyDescent="0.2">
      <c r="A6623" s="3">
        <v>6619</v>
      </c>
      <c r="B6623" s="14">
        <f>'EstRev 5-10'!J103</f>
        <v>0</v>
      </c>
      <c r="C6623" s="5">
        <f t="shared" si="102"/>
        <v>6619</v>
      </c>
      <c r="D6623" s="5" t="s">
        <v>187</v>
      </c>
      <c r="E6623" s="5" t="s">
        <v>270</v>
      </c>
    </row>
    <row r="6624" spans="1:5" x14ac:dyDescent="0.2">
      <c r="A6624">
        <v>6620</v>
      </c>
      <c r="B6624" s="14">
        <f>'EstRev 5-10'!K103</f>
        <v>0</v>
      </c>
      <c r="C6624" s="5">
        <f t="shared" si="102"/>
        <v>6620</v>
      </c>
      <c r="D6624" s="5" t="s">
        <v>187</v>
      </c>
    </row>
    <row r="6625" spans="1:4" x14ac:dyDescent="0.2">
      <c r="A6625">
        <v>6621</v>
      </c>
      <c r="B6625" s="14">
        <f>'EstExp 11-17'!C52</f>
        <v>0</v>
      </c>
      <c r="C6625" s="5">
        <f t="shared" si="102"/>
        <v>6621</v>
      </c>
      <c r="D6625" s="5" t="s">
        <v>187</v>
      </c>
    </row>
    <row r="6626" spans="1:4" x14ac:dyDescent="0.2">
      <c r="A6626">
        <v>6622</v>
      </c>
      <c r="B6626" s="14">
        <f>'EstExp 11-17'!D52</f>
        <v>0</v>
      </c>
      <c r="C6626" s="5">
        <f t="shared" si="102"/>
        <v>6622</v>
      </c>
      <c r="D6626" s="5" t="s">
        <v>187</v>
      </c>
    </row>
    <row r="6627" spans="1:4" x14ac:dyDescent="0.2">
      <c r="A6627">
        <v>6623</v>
      </c>
      <c r="B6627" s="14">
        <f>'EstExp 11-17'!E52</f>
        <v>135000</v>
      </c>
      <c r="C6627" s="5">
        <f t="shared" si="102"/>
        <v>-128377</v>
      </c>
      <c r="D6627" s="5" t="s">
        <v>187</v>
      </c>
    </row>
    <row r="6628" spans="1:4" x14ac:dyDescent="0.2">
      <c r="A6628">
        <v>6624</v>
      </c>
      <c r="B6628" s="14">
        <f>'EstExp 11-17'!F52</f>
        <v>0</v>
      </c>
      <c r="C6628" s="5">
        <f t="shared" si="102"/>
        <v>6624</v>
      </c>
      <c r="D6628" s="5" t="s">
        <v>187</v>
      </c>
    </row>
    <row r="6629" spans="1:4" x14ac:dyDescent="0.2">
      <c r="A6629">
        <v>6625</v>
      </c>
      <c r="B6629" s="14">
        <f>'EstExp 11-17'!G52</f>
        <v>0</v>
      </c>
      <c r="C6629" s="5">
        <f t="shared" si="102"/>
        <v>6625</v>
      </c>
      <c r="D6629" s="5" t="s">
        <v>187</v>
      </c>
    </row>
    <row r="6630" spans="1:4" x14ac:dyDescent="0.2">
      <c r="A6630">
        <v>6626</v>
      </c>
      <c r="B6630" s="14">
        <f>'EstExp 11-17'!H52</f>
        <v>0</v>
      </c>
      <c r="C6630" s="5">
        <f t="shared" si="102"/>
        <v>6626</v>
      </c>
      <c r="D6630" s="5" t="s">
        <v>187</v>
      </c>
    </row>
    <row r="6631" spans="1:4" x14ac:dyDescent="0.2">
      <c r="A6631">
        <v>6627</v>
      </c>
      <c r="B6631" s="14">
        <f>'EstExp 11-17'!I52</f>
        <v>0</v>
      </c>
      <c r="C6631" s="5">
        <f t="shared" si="102"/>
        <v>6627</v>
      </c>
      <c r="D6631" s="5" t="s">
        <v>187</v>
      </c>
    </row>
    <row r="6632" spans="1:4" x14ac:dyDescent="0.2">
      <c r="A6632">
        <v>6628</v>
      </c>
      <c r="B6632" s="14">
        <f>'EstExp 11-17'!J52</f>
        <v>0</v>
      </c>
      <c r="C6632" s="5">
        <f t="shared" si="102"/>
        <v>6628</v>
      </c>
      <c r="D6632" s="5" t="s">
        <v>187</v>
      </c>
    </row>
    <row r="6633" spans="1:4" x14ac:dyDescent="0.2">
      <c r="A6633">
        <v>6629</v>
      </c>
      <c r="B6633" s="14">
        <f>'EstExp 11-17'!K52</f>
        <v>135000</v>
      </c>
      <c r="C6633" s="5">
        <f t="shared" si="102"/>
        <v>-128371</v>
      </c>
      <c r="D6633" s="5" t="s">
        <v>187</v>
      </c>
    </row>
    <row r="6634" spans="1:4" x14ac:dyDescent="0.2">
      <c r="A6634">
        <v>6630</v>
      </c>
      <c r="B6634" s="14">
        <f>'EstExp 11-17'!H110</f>
        <v>0</v>
      </c>
      <c r="C6634" s="5">
        <f t="shared" si="102"/>
        <v>6630</v>
      </c>
      <c r="D6634" s="5" t="s">
        <v>187</v>
      </c>
    </row>
    <row r="6635" spans="1:4" x14ac:dyDescent="0.2">
      <c r="A6635">
        <v>6631</v>
      </c>
      <c r="B6635" s="14">
        <f>'EstExp 11-17'!K110</f>
        <v>0</v>
      </c>
      <c r="C6635" s="5">
        <f t="shared" si="102"/>
        <v>6631</v>
      </c>
      <c r="D6635" s="5" t="s">
        <v>187</v>
      </c>
    </row>
    <row r="6636" spans="1:4" x14ac:dyDescent="0.2">
      <c r="A6636">
        <v>6632</v>
      </c>
      <c r="B6636" s="14">
        <f>'EstExp 11-17'!H111</f>
        <v>0</v>
      </c>
      <c r="C6636" s="5">
        <f t="shared" si="102"/>
        <v>6632</v>
      </c>
      <c r="D6636" s="5" t="s">
        <v>187</v>
      </c>
    </row>
    <row r="6637" spans="1:4" x14ac:dyDescent="0.2">
      <c r="A6637">
        <v>6633</v>
      </c>
      <c r="B6637" s="14">
        <f>'EstExp 11-17'!K111</f>
        <v>0</v>
      </c>
      <c r="C6637" s="5">
        <f t="shared" si="102"/>
        <v>6633</v>
      </c>
      <c r="D6637" s="5" t="s">
        <v>187</v>
      </c>
    </row>
    <row r="6638" spans="1:4" x14ac:dyDescent="0.2">
      <c r="A6638">
        <v>6634</v>
      </c>
      <c r="B6638" s="14">
        <f>'EstExp 11-17'!H147</f>
        <v>0</v>
      </c>
      <c r="C6638" s="5">
        <f t="shared" si="102"/>
        <v>6634</v>
      </c>
      <c r="D6638" s="5" t="s">
        <v>187</v>
      </c>
    </row>
    <row r="6639" spans="1:4" x14ac:dyDescent="0.2">
      <c r="A6639">
        <v>6635</v>
      </c>
      <c r="B6639" s="14">
        <f>'EstExp 11-17'!K147</f>
        <v>0</v>
      </c>
      <c r="C6639" s="5">
        <f t="shared" si="102"/>
        <v>6635</v>
      </c>
      <c r="D6639" s="5" t="s">
        <v>187</v>
      </c>
    </row>
    <row r="6640" spans="1:4" x14ac:dyDescent="0.2">
      <c r="A6640">
        <v>6636</v>
      </c>
      <c r="B6640" s="14">
        <f>'EstExp 11-17'!H148</f>
        <v>0</v>
      </c>
      <c r="C6640" s="5">
        <f t="shared" si="102"/>
        <v>6636</v>
      </c>
      <c r="D6640" s="5" t="s">
        <v>187</v>
      </c>
    </row>
    <row r="6641" spans="1:4" x14ac:dyDescent="0.2">
      <c r="A6641">
        <v>6637</v>
      </c>
      <c r="B6641" s="14">
        <f>'EstExp 11-17'!K148</f>
        <v>0</v>
      </c>
      <c r="C6641" s="5">
        <f t="shared" si="102"/>
        <v>6637</v>
      </c>
      <c r="D6641" s="5" t="s">
        <v>187</v>
      </c>
    </row>
    <row r="6642" spans="1:4" x14ac:dyDescent="0.2">
      <c r="A6642">
        <v>6638</v>
      </c>
      <c r="B6642" s="14">
        <f>'EstExp 11-17'!H205</f>
        <v>0</v>
      </c>
      <c r="C6642" s="5">
        <f t="shared" si="102"/>
        <v>6638</v>
      </c>
      <c r="D6642" s="5" t="s">
        <v>187</v>
      </c>
    </row>
    <row r="6643" spans="1:4" x14ac:dyDescent="0.2">
      <c r="A6643">
        <v>6639</v>
      </c>
      <c r="B6643" s="14">
        <f>'EstExp 11-17'!K205</f>
        <v>0</v>
      </c>
      <c r="C6643" s="5">
        <f t="shared" si="102"/>
        <v>6639</v>
      </c>
      <c r="D6643" s="5" t="s">
        <v>187</v>
      </c>
    </row>
    <row r="6644" spans="1:4" x14ac:dyDescent="0.2">
      <c r="A6644">
        <v>6640</v>
      </c>
      <c r="B6644" s="14">
        <f>'EstExp 11-17'!H207</f>
        <v>0</v>
      </c>
      <c r="C6644" s="5">
        <f t="shared" si="102"/>
        <v>6640</v>
      </c>
      <c r="D6644" s="5" t="s">
        <v>187</v>
      </c>
    </row>
    <row r="6645" spans="1:4" x14ac:dyDescent="0.2">
      <c r="A6645">
        <v>6641</v>
      </c>
      <c r="B6645" s="14">
        <f>'EstExp 11-17'!K207</f>
        <v>0</v>
      </c>
      <c r="C6645" s="5">
        <f t="shared" si="102"/>
        <v>6641</v>
      </c>
      <c r="D6645" s="5" t="s">
        <v>187</v>
      </c>
    </row>
    <row r="6646" spans="1:4" x14ac:dyDescent="0.2">
      <c r="A6646">
        <v>6642</v>
      </c>
      <c r="B6646" s="14">
        <f>'EstExp 11-17'!C328</f>
        <v>0</v>
      </c>
      <c r="C6646" s="5">
        <f t="shared" si="102"/>
        <v>6642</v>
      </c>
      <c r="D6646" s="5" t="s">
        <v>187</v>
      </c>
    </row>
    <row r="6647" spans="1:4" x14ac:dyDescent="0.2">
      <c r="A6647">
        <v>6643</v>
      </c>
      <c r="B6647" s="14">
        <f>'EstExp 11-17'!D328</f>
        <v>0</v>
      </c>
      <c r="C6647" s="5">
        <f t="shared" si="102"/>
        <v>6643</v>
      </c>
      <c r="D6647" s="5" t="s">
        <v>187</v>
      </c>
    </row>
    <row r="6648" spans="1:4" x14ac:dyDescent="0.2">
      <c r="A6648">
        <v>6644</v>
      </c>
      <c r="B6648" s="14">
        <f>'EstExp 11-17'!E328</f>
        <v>0</v>
      </c>
      <c r="C6648" s="5">
        <f t="shared" si="102"/>
        <v>6644</v>
      </c>
      <c r="D6648" s="5" t="s">
        <v>187</v>
      </c>
    </row>
    <row r="6649" spans="1:4" x14ac:dyDescent="0.2">
      <c r="A6649">
        <v>6645</v>
      </c>
      <c r="B6649" s="14">
        <f>'EstExp 11-17'!F328</f>
        <v>0</v>
      </c>
      <c r="C6649" s="5">
        <f t="shared" si="102"/>
        <v>6645</v>
      </c>
      <c r="D6649" s="5" t="s">
        <v>187</v>
      </c>
    </row>
    <row r="6650" spans="1:4" x14ac:dyDescent="0.2">
      <c r="A6650">
        <v>6646</v>
      </c>
      <c r="B6650" s="14">
        <f>'EstExp 11-17'!G328</f>
        <v>0</v>
      </c>
      <c r="C6650" s="5">
        <f t="shared" si="102"/>
        <v>6646</v>
      </c>
      <c r="D6650" s="5" t="s">
        <v>187</v>
      </c>
    </row>
    <row r="6651" spans="1:4" x14ac:dyDescent="0.2">
      <c r="A6651">
        <v>6647</v>
      </c>
      <c r="B6651" s="14">
        <f>'EstExp 11-17'!H328</f>
        <v>0</v>
      </c>
      <c r="C6651" s="5">
        <f t="shared" si="102"/>
        <v>6647</v>
      </c>
      <c r="D6651" s="5" t="s">
        <v>187</v>
      </c>
    </row>
    <row r="6652" spans="1:4" x14ac:dyDescent="0.2">
      <c r="A6652">
        <v>6648</v>
      </c>
      <c r="B6652" s="14">
        <f>'EstExp 11-17'!I328</f>
        <v>0</v>
      </c>
      <c r="C6652" s="5">
        <f t="shared" si="102"/>
        <v>6648</v>
      </c>
      <c r="D6652" s="5" t="s">
        <v>187</v>
      </c>
    </row>
    <row r="6653" spans="1:4" x14ac:dyDescent="0.2">
      <c r="A6653">
        <v>6649</v>
      </c>
      <c r="B6653" s="14">
        <f>'EstExp 11-17'!J328</f>
        <v>0</v>
      </c>
      <c r="C6653" s="5">
        <f t="shared" si="102"/>
        <v>6649</v>
      </c>
      <c r="D6653" s="5" t="s">
        <v>187</v>
      </c>
    </row>
    <row r="6654" spans="1:4" x14ac:dyDescent="0.2">
      <c r="A6654">
        <v>6650</v>
      </c>
      <c r="B6654" s="14">
        <f>'EstExp 11-17'!K328</f>
        <v>0</v>
      </c>
      <c r="C6654" s="5">
        <f t="shared" si="102"/>
        <v>6650</v>
      </c>
      <c r="D6654" s="5" t="s">
        <v>187</v>
      </c>
    </row>
    <row r="6655" spans="1:4" x14ac:dyDescent="0.2">
      <c r="A6655">
        <v>6651</v>
      </c>
      <c r="B6655" s="14">
        <f>'EstExp 11-17'!C329</f>
        <v>0</v>
      </c>
      <c r="C6655" s="5">
        <f t="shared" si="102"/>
        <v>6651</v>
      </c>
      <c r="D6655" s="5" t="s">
        <v>187</v>
      </c>
    </row>
    <row r="6656" spans="1:4" x14ac:dyDescent="0.2">
      <c r="A6656">
        <v>6652</v>
      </c>
      <c r="B6656" s="14">
        <f>'EstExp 11-17'!D329</f>
        <v>0</v>
      </c>
      <c r="C6656" s="5">
        <f t="shared" si="102"/>
        <v>6652</v>
      </c>
      <c r="D6656" s="5" t="s">
        <v>187</v>
      </c>
    </row>
    <row r="6657" spans="1:4" x14ac:dyDescent="0.2">
      <c r="A6657">
        <v>6653</v>
      </c>
      <c r="B6657" s="14">
        <f>'EstExp 11-17'!E329</f>
        <v>0</v>
      </c>
      <c r="C6657" s="5">
        <f t="shared" si="102"/>
        <v>6653</v>
      </c>
      <c r="D6657" s="5" t="s">
        <v>187</v>
      </c>
    </row>
    <row r="6658" spans="1:4" x14ac:dyDescent="0.2">
      <c r="A6658">
        <v>6654</v>
      </c>
      <c r="B6658" s="14">
        <f>'EstExp 11-17'!F329</f>
        <v>0</v>
      </c>
      <c r="C6658" s="5">
        <f t="shared" si="102"/>
        <v>6654</v>
      </c>
      <c r="D6658" s="5" t="s">
        <v>187</v>
      </c>
    </row>
    <row r="6659" spans="1:4" x14ac:dyDescent="0.2">
      <c r="A6659">
        <v>6655</v>
      </c>
      <c r="B6659" s="14">
        <f>'EstExp 11-17'!G329</f>
        <v>0</v>
      </c>
      <c r="C6659" s="5">
        <f t="shared" si="102"/>
        <v>6655</v>
      </c>
      <c r="D6659" s="5" t="s">
        <v>187</v>
      </c>
    </row>
    <row r="6660" spans="1:4" x14ac:dyDescent="0.2">
      <c r="A6660">
        <v>6656</v>
      </c>
      <c r="B6660" s="14">
        <f>'EstExp 11-17'!H329</f>
        <v>0</v>
      </c>
      <c r="C6660" s="5">
        <f t="shared" si="102"/>
        <v>6656</v>
      </c>
      <c r="D6660" s="5" t="s">
        <v>187</v>
      </c>
    </row>
    <row r="6661" spans="1:4" x14ac:dyDescent="0.2">
      <c r="A6661">
        <v>6657</v>
      </c>
      <c r="B6661" s="14">
        <f>'EstExp 11-17'!I329</f>
        <v>0</v>
      </c>
      <c r="C6661" s="5">
        <f t="shared" si="102"/>
        <v>6657</v>
      </c>
      <c r="D6661" s="5" t="s">
        <v>187</v>
      </c>
    </row>
    <row r="6662" spans="1:4" x14ac:dyDescent="0.2">
      <c r="A6662">
        <v>6658</v>
      </c>
      <c r="B6662" s="14">
        <f>'EstExp 11-17'!J329</f>
        <v>0</v>
      </c>
      <c r="C6662" s="5">
        <f t="shared" si="102"/>
        <v>6658</v>
      </c>
      <c r="D6662" s="5" t="s">
        <v>187</v>
      </c>
    </row>
    <row r="6663" spans="1:4" x14ac:dyDescent="0.2">
      <c r="A6663">
        <v>6659</v>
      </c>
      <c r="B6663" s="14">
        <f>'EstExp 11-17'!K329</f>
        <v>0</v>
      </c>
      <c r="C6663" s="5">
        <f t="shared" ref="C6663:C6726" si="103">A6663-B6663</f>
        <v>6659</v>
      </c>
      <c r="D6663" s="5" t="s">
        <v>187</v>
      </c>
    </row>
    <row r="6664" spans="1:4" x14ac:dyDescent="0.2">
      <c r="A6664">
        <v>6660</v>
      </c>
      <c r="B6664" s="14">
        <f>'EstExp 11-17'!H362</f>
        <v>0</v>
      </c>
      <c r="C6664" s="5">
        <f t="shared" si="103"/>
        <v>6660</v>
      </c>
      <c r="D6664" s="5" t="s">
        <v>187</v>
      </c>
    </row>
    <row r="6665" spans="1:4" x14ac:dyDescent="0.2">
      <c r="A6665">
        <v>6661</v>
      </c>
      <c r="B6665" s="14">
        <f>'EstExp 11-17'!K362</f>
        <v>0</v>
      </c>
      <c r="C6665" s="5">
        <f t="shared" si="103"/>
        <v>6661</v>
      </c>
      <c r="D6665" s="5" t="s">
        <v>187</v>
      </c>
    </row>
    <row r="6666" spans="1:4" x14ac:dyDescent="0.2">
      <c r="A6666">
        <v>6662</v>
      </c>
      <c r="B6666" s="14">
        <f>'EstExp 11-17'!H363</f>
        <v>0</v>
      </c>
      <c r="C6666" s="5">
        <f t="shared" si="103"/>
        <v>6662</v>
      </c>
      <c r="D6666" s="5" t="s">
        <v>187</v>
      </c>
    </row>
    <row r="6667" spans="1:4" x14ac:dyDescent="0.2">
      <c r="A6667">
        <v>6663</v>
      </c>
      <c r="B6667" s="14">
        <f>'EstExp 11-17'!K363</f>
        <v>0</v>
      </c>
      <c r="C6667" s="5">
        <f t="shared" si="103"/>
        <v>6663</v>
      </c>
      <c r="D6667" s="5" t="s">
        <v>187</v>
      </c>
    </row>
    <row r="6668" spans="1:4" x14ac:dyDescent="0.2">
      <c r="A6668">
        <v>6664</v>
      </c>
      <c r="B6668" s="14">
        <f>'EstRev 5-10'!C222</f>
        <v>0</v>
      </c>
      <c r="C6668" s="5">
        <f t="shared" si="103"/>
        <v>6664</v>
      </c>
      <c r="D6668" s="5" t="s">
        <v>187</v>
      </c>
    </row>
    <row r="6669" spans="1:4" x14ac:dyDescent="0.2">
      <c r="A6669">
        <v>6665</v>
      </c>
      <c r="B6669" s="14">
        <f>'EstRev 5-10'!C223</f>
        <v>0</v>
      </c>
      <c r="C6669" s="5">
        <f t="shared" si="103"/>
        <v>6665</v>
      </c>
      <c r="D6669" s="5" t="s">
        <v>187</v>
      </c>
    </row>
    <row r="6670" spans="1:4" x14ac:dyDescent="0.2">
      <c r="A6670">
        <v>6666</v>
      </c>
      <c r="B6670" s="14">
        <f>'EstRev 5-10'!C224</f>
        <v>0</v>
      </c>
      <c r="C6670" s="5">
        <f t="shared" si="103"/>
        <v>6666</v>
      </c>
      <c r="D6670" s="5" t="s">
        <v>187</v>
      </c>
    </row>
    <row r="6671" spans="1:4" x14ac:dyDescent="0.2">
      <c r="A6671">
        <v>6667</v>
      </c>
      <c r="B6671" s="14">
        <f>'EstRev 5-10'!C225</f>
        <v>0</v>
      </c>
      <c r="C6671" s="5">
        <f t="shared" si="103"/>
        <v>6667</v>
      </c>
      <c r="D6671" s="5" t="s">
        <v>187</v>
      </c>
    </row>
    <row r="6672" spans="1:4" x14ac:dyDescent="0.2">
      <c r="A6672">
        <v>6668</v>
      </c>
      <c r="B6672" s="14">
        <f>'EstRev 5-10'!C226</f>
        <v>0</v>
      </c>
      <c r="C6672" s="5">
        <f t="shared" si="103"/>
        <v>6668</v>
      </c>
      <c r="D6672" s="5" t="s">
        <v>187</v>
      </c>
    </row>
    <row r="6673" spans="1:4" x14ac:dyDescent="0.2">
      <c r="A6673">
        <v>6669</v>
      </c>
      <c r="B6673" s="14">
        <f>'EstRev 5-10'!C227</f>
        <v>0</v>
      </c>
      <c r="C6673" s="5">
        <f t="shared" si="103"/>
        <v>6669</v>
      </c>
      <c r="D6673" s="5" t="s">
        <v>187</v>
      </c>
    </row>
    <row r="6674" spans="1:4" x14ac:dyDescent="0.2">
      <c r="A6674">
        <v>6670</v>
      </c>
      <c r="B6674" s="14">
        <f>'EstRev 5-10'!C228</f>
        <v>0</v>
      </c>
      <c r="C6674" s="5">
        <f t="shared" si="103"/>
        <v>6670</v>
      </c>
      <c r="D6674" s="5" t="s">
        <v>187</v>
      </c>
    </row>
    <row r="6675" spans="1:4" x14ac:dyDescent="0.2">
      <c r="A6675">
        <v>6671</v>
      </c>
      <c r="B6675" s="14">
        <f>'EstRev 5-10'!C229</f>
        <v>0</v>
      </c>
      <c r="C6675" s="5">
        <f t="shared" si="103"/>
        <v>6671</v>
      </c>
      <c r="D6675" s="5" t="s">
        <v>187</v>
      </c>
    </row>
    <row r="6676" spans="1:4" x14ac:dyDescent="0.2">
      <c r="A6676">
        <v>6672</v>
      </c>
      <c r="B6676" s="14">
        <f>'EstRev 5-10'!C230</f>
        <v>0</v>
      </c>
      <c r="C6676" s="5">
        <f t="shared" si="103"/>
        <v>6672</v>
      </c>
      <c r="D6676" s="5" t="s">
        <v>187</v>
      </c>
    </row>
    <row r="6677" spans="1:4" x14ac:dyDescent="0.2">
      <c r="A6677">
        <v>6673</v>
      </c>
      <c r="B6677" s="14">
        <f>'EstRev 5-10'!C231</f>
        <v>0</v>
      </c>
      <c r="C6677" s="5">
        <f t="shared" si="103"/>
        <v>6673</v>
      </c>
      <c r="D6677" s="5" t="s">
        <v>187</v>
      </c>
    </row>
    <row r="6678" spans="1:4" x14ac:dyDescent="0.2">
      <c r="A6678">
        <v>6674</v>
      </c>
      <c r="B6678" s="14">
        <f>'EstRev 5-10'!C232</f>
        <v>0</v>
      </c>
      <c r="C6678" s="5">
        <f t="shared" si="103"/>
        <v>6674</v>
      </c>
      <c r="D6678" s="5" t="s">
        <v>187</v>
      </c>
    </row>
    <row r="6679" spans="1:4" x14ac:dyDescent="0.2">
      <c r="A6679">
        <v>6675</v>
      </c>
      <c r="B6679" s="14">
        <f>'EstRev 5-10'!C233</f>
        <v>0</v>
      </c>
      <c r="C6679" s="5">
        <f t="shared" si="103"/>
        <v>6675</v>
      </c>
      <c r="D6679" s="5" t="s">
        <v>187</v>
      </c>
    </row>
    <row r="6680" spans="1:4" x14ac:dyDescent="0.2">
      <c r="A6680">
        <v>6676</v>
      </c>
      <c r="B6680" s="14">
        <f>'EstRev 5-10'!C234</f>
        <v>0</v>
      </c>
      <c r="C6680" s="5">
        <f t="shared" si="103"/>
        <v>6676</v>
      </c>
      <c r="D6680" s="5" t="s">
        <v>187</v>
      </c>
    </row>
    <row r="6681" spans="1:4" x14ac:dyDescent="0.2">
      <c r="A6681">
        <v>6677</v>
      </c>
      <c r="B6681" s="14">
        <f>'EstRev 5-10'!C235</f>
        <v>0</v>
      </c>
      <c r="C6681" s="5">
        <f t="shared" si="103"/>
        <v>6677</v>
      </c>
      <c r="D6681" s="5" t="s">
        <v>187</v>
      </c>
    </row>
    <row r="6682" spans="1:4" x14ac:dyDescent="0.2">
      <c r="A6682">
        <v>6678</v>
      </c>
      <c r="B6682" s="14">
        <f>'EstRev 5-10'!C236</f>
        <v>0</v>
      </c>
      <c r="C6682" s="5">
        <f t="shared" si="103"/>
        <v>6678</v>
      </c>
      <c r="D6682" s="5" t="s">
        <v>187</v>
      </c>
    </row>
    <row r="6683" spans="1:4" x14ac:dyDescent="0.2">
      <c r="A6683">
        <v>6679</v>
      </c>
      <c r="B6683" s="14">
        <f>'EstRev 5-10'!C237</f>
        <v>0</v>
      </c>
      <c r="C6683" s="5">
        <f t="shared" si="103"/>
        <v>6679</v>
      </c>
      <c r="D6683" s="5" t="s">
        <v>187</v>
      </c>
    </row>
    <row r="6684" spans="1:4" x14ac:dyDescent="0.2">
      <c r="A6684">
        <v>6680</v>
      </c>
      <c r="B6684" s="14">
        <f>'EstRev 5-10'!C238</f>
        <v>0</v>
      </c>
      <c r="C6684" s="5">
        <f t="shared" si="103"/>
        <v>6680</v>
      </c>
      <c r="D6684" s="5" t="s">
        <v>187</v>
      </c>
    </row>
    <row r="6685" spans="1:4" x14ac:dyDescent="0.2">
      <c r="A6685">
        <v>6681</v>
      </c>
      <c r="B6685" s="14">
        <f>'EstRev 5-10'!C239</f>
        <v>0</v>
      </c>
      <c r="C6685" s="5">
        <f t="shared" si="103"/>
        <v>6681</v>
      </c>
      <c r="D6685" s="5" t="s">
        <v>187</v>
      </c>
    </row>
    <row r="6686" spans="1:4" x14ac:dyDescent="0.2">
      <c r="A6686">
        <v>6682</v>
      </c>
      <c r="B6686" s="14">
        <f>'EstRev 5-10'!C240</f>
        <v>0</v>
      </c>
      <c r="C6686" s="5">
        <f t="shared" si="103"/>
        <v>6682</v>
      </c>
      <c r="D6686" s="5" t="s">
        <v>187</v>
      </c>
    </row>
    <row r="6687" spans="1:4" x14ac:dyDescent="0.2">
      <c r="A6687">
        <v>6683</v>
      </c>
      <c r="B6687" s="14">
        <f>'EstRev 5-10'!C241</f>
        <v>0</v>
      </c>
      <c r="C6687" s="5">
        <f t="shared" si="103"/>
        <v>6683</v>
      </c>
      <c r="D6687" s="5" t="s">
        <v>187</v>
      </c>
    </row>
    <row r="6688" spans="1:4" x14ac:dyDescent="0.2">
      <c r="A6688">
        <v>6684</v>
      </c>
      <c r="B6688" s="14">
        <f>'EstRev 5-10'!C242</f>
        <v>0</v>
      </c>
      <c r="C6688" s="5">
        <f t="shared" si="103"/>
        <v>6684</v>
      </c>
      <c r="D6688" s="5" t="s">
        <v>187</v>
      </c>
    </row>
    <row r="6689" spans="1:4" x14ac:dyDescent="0.2">
      <c r="A6689">
        <v>6685</v>
      </c>
      <c r="B6689" s="14">
        <f>'EstRev 5-10'!C243</f>
        <v>0</v>
      </c>
      <c r="C6689" s="5">
        <f t="shared" si="103"/>
        <v>6685</v>
      </c>
      <c r="D6689" s="5" t="s">
        <v>187</v>
      </c>
    </row>
    <row r="6690" spans="1:4" x14ac:dyDescent="0.2">
      <c r="A6690">
        <v>6686</v>
      </c>
      <c r="B6690" s="14">
        <f>'EstRev 5-10'!C244</f>
        <v>0</v>
      </c>
      <c r="C6690" s="5">
        <f t="shared" si="103"/>
        <v>6686</v>
      </c>
      <c r="D6690" s="5" t="s">
        <v>187</v>
      </c>
    </row>
    <row r="6691" spans="1:4" x14ac:dyDescent="0.2">
      <c r="A6691">
        <v>6687</v>
      </c>
      <c r="B6691" s="14">
        <f>'EstRev 5-10'!C245</f>
        <v>0</v>
      </c>
      <c r="C6691" s="5">
        <f t="shared" si="103"/>
        <v>6687</v>
      </c>
      <c r="D6691" s="5" t="s">
        <v>187</v>
      </c>
    </row>
    <row r="6692" spans="1:4" x14ac:dyDescent="0.2">
      <c r="A6692">
        <v>6688</v>
      </c>
      <c r="B6692" s="14">
        <f>'EstRev 5-10'!C246</f>
        <v>0</v>
      </c>
      <c r="C6692" s="5">
        <f t="shared" si="103"/>
        <v>6688</v>
      </c>
      <c r="D6692" s="5" t="s">
        <v>187</v>
      </c>
    </row>
    <row r="6693" spans="1:4" x14ac:dyDescent="0.2">
      <c r="A6693">
        <v>6689</v>
      </c>
      <c r="B6693" s="14">
        <f>'EstRev 5-10'!C247</f>
        <v>0</v>
      </c>
      <c r="C6693" s="5">
        <f t="shared" si="103"/>
        <v>6689</v>
      </c>
      <c r="D6693" s="5" t="s">
        <v>187</v>
      </c>
    </row>
    <row r="6694" spans="1:4" x14ac:dyDescent="0.2">
      <c r="A6694">
        <v>6690</v>
      </c>
      <c r="B6694" s="14">
        <f>'EstRev 5-10'!C248</f>
        <v>0</v>
      </c>
      <c r="C6694" s="5">
        <f t="shared" si="103"/>
        <v>6690</v>
      </c>
      <c r="D6694" s="5" t="s">
        <v>187</v>
      </c>
    </row>
    <row r="6695" spans="1:4" x14ac:dyDescent="0.2">
      <c r="A6695">
        <v>6691</v>
      </c>
      <c r="B6695" s="14">
        <f>'EstRev 5-10'!C249</f>
        <v>0</v>
      </c>
      <c r="C6695" s="5">
        <f t="shared" si="103"/>
        <v>6691</v>
      </c>
      <c r="D6695" s="5" t="s">
        <v>187</v>
      </c>
    </row>
    <row r="6696" spans="1:4" x14ac:dyDescent="0.2">
      <c r="A6696">
        <v>6692</v>
      </c>
      <c r="B6696" s="14">
        <f>'EstRev 5-10'!C250</f>
        <v>0</v>
      </c>
      <c r="C6696" s="5">
        <f t="shared" si="103"/>
        <v>6692</v>
      </c>
      <c r="D6696" s="5" t="s">
        <v>187</v>
      </c>
    </row>
    <row r="6697" spans="1:4" x14ac:dyDescent="0.2">
      <c r="A6697">
        <v>6693</v>
      </c>
      <c r="B6697" s="14">
        <f>'EstRev 5-10'!C251</f>
        <v>0</v>
      </c>
      <c r="C6697" s="5">
        <f t="shared" si="103"/>
        <v>6693</v>
      </c>
      <c r="D6697" s="5" t="s">
        <v>187</v>
      </c>
    </row>
    <row r="6698" spans="1:4" x14ac:dyDescent="0.2">
      <c r="A6698">
        <v>6694</v>
      </c>
      <c r="B6698" s="14">
        <f>'EstRev 5-10'!D222</f>
        <v>0</v>
      </c>
      <c r="C6698" s="5">
        <f t="shared" si="103"/>
        <v>6694</v>
      </c>
      <c r="D6698" s="5" t="s">
        <v>187</v>
      </c>
    </row>
    <row r="6699" spans="1:4" x14ac:dyDescent="0.2">
      <c r="A6699">
        <v>6695</v>
      </c>
      <c r="B6699" s="14">
        <f>'EstRev 5-10'!D223</f>
        <v>0</v>
      </c>
      <c r="C6699" s="5">
        <f t="shared" si="103"/>
        <v>6695</v>
      </c>
      <c r="D6699" s="5" t="s">
        <v>187</v>
      </c>
    </row>
    <row r="6700" spans="1:4" x14ac:dyDescent="0.2">
      <c r="A6700">
        <v>6696</v>
      </c>
      <c r="B6700" s="14">
        <f>'EstRev 5-10'!D224</f>
        <v>0</v>
      </c>
      <c r="C6700" s="5">
        <f t="shared" si="103"/>
        <v>6696</v>
      </c>
      <c r="D6700" s="5" t="s">
        <v>187</v>
      </c>
    </row>
    <row r="6701" spans="1:4" x14ac:dyDescent="0.2">
      <c r="A6701">
        <v>6697</v>
      </c>
      <c r="B6701" s="14">
        <f>'EstRev 5-10'!D225</f>
        <v>0</v>
      </c>
      <c r="C6701" s="5">
        <f t="shared" si="103"/>
        <v>6697</v>
      </c>
      <c r="D6701" s="5" t="s">
        <v>187</v>
      </c>
    </row>
    <row r="6702" spans="1:4" x14ac:dyDescent="0.2">
      <c r="A6702">
        <v>6698</v>
      </c>
      <c r="B6702" s="14">
        <f>'EstRev 5-10'!D226</f>
        <v>0</v>
      </c>
      <c r="C6702" s="5">
        <f t="shared" si="103"/>
        <v>6698</v>
      </c>
      <c r="D6702" s="5" t="s">
        <v>187</v>
      </c>
    </row>
    <row r="6703" spans="1:4" x14ac:dyDescent="0.2">
      <c r="A6703" s="3">
        <v>6699</v>
      </c>
    </row>
    <row r="6704" spans="1:4" x14ac:dyDescent="0.2">
      <c r="A6704">
        <v>6700</v>
      </c>
      <c r="B6704" s="14">
        <f>'EstRev 5-10'!D227</f>
        <v>0</v>
      </c>
      <c r="C6704" s="5">
        <f t="shared" si="103"/>
        <v>6700</v>
      </c>
      <c r="D6704" s="5" t="s">
        <v>187</v>
      </c>
    </row>
    <row r="6705" spans="1:4" x14ac:dyDescent="0.2">
      <c r="A6705">
        <v>6701</v>
      </c>
      <c r="B6705" s="14">
        <f>'EstRev 5-10'!D228</f>
        <v>0</v>
      </c>
      <c r="C6705" s="5">
        <f t="shared" si="103"/>
        <v>6701</v>
      </c>
      <c r="D6705" s="5" t="s">
        <v>187</v>
      </c>
    </row>
    <row r="6706" spans="1:4" x14ac:dyDescent="0.2">
      <c r="A6706">
        <v>6702</v>
      </c>
      <c r="B6706" s="14">
        <f>'EstRev 5-10'!D229</f>
        <v>0</v>
      </c>
      <c r="C6706" s="5">
        <f t="shared" si="103"/>
        <v>6702</v>
      </c>
      <c r="D6706" s="5" t="s">
        <v>187</v>
      </c>
    </row>
    <row r="6707" spans="1:4" x14ac:dyDescent="0.2">
      <c r="A6707">
        <v>6703</v>
      </c>
      <c r="B6707" s="14">
        <f>'EstRev 5-10'!D230</f>
        <v>0</v>
      </c>
      <c r="C6707" s="5">
        <f t="shared" si="103"/>
        <v>6703</v>
      </c>
      <c r="D6707" s="5" t="s">
        <v>187</v>
      </c>
    </row>
    <row r="6708" spans="1:4" x14ac:dyDescent="0.2">
      <c r="A6708">
        <v>6704</v>
      </c>
      <c r="B6708" s="14">
        <f>'EstRev 5-10'!D231</f>
        <v>0</v>
      </c>
      <c r="C6708" s="5">
        <f t="shared" si="103"/>
        <v>6704</v>
      </c>
      <c r="D6708" s="5" t="s">
        <v>187</v>
      </c>
    </row>
    <row r="6709" spans="1:4" x14ac:dyDescent="0.2">
      <c r="A6709">
        <v>6705</v>
      </c>
      <c r="B6709" s="14">
        <f>'EstRev 5-10'!D232</f>
        <v>0</v>
      </c>
      <c r="C6709" s="5">
        <f t="shared" si="103"/>
        <v>6705</v>
      </c>
      <c r="D6709" s="5" t="s">
        <v>187</v>
      </c>
    </row>
    <row r="6710" spans="1:4" x14ac:dyDescent="0.2">
      <c r="A6710">
        <v>6706</v>
      </c>
      <c r="B6710" s="14">
        <f>'EstRev 5-10'!D233</f>
        <v>0</v>
      </c>
      <c r="C6710" s="5">
        <f t="shared" si="103"/>
        <v>6706</v>
      </c>
      <c r="D6710" s="5" t="s">
        <v>187</v>
      </c>
    </row>
    <row r="6711" spans="1:4" x14ac:dyDescent="0.2">
      <c r="A6711">
        <v>6707</v>
      </c>
      <c r="B6711" s="14">
        <f>'EstRev 5-10'!D234</f>
        <v>0</v>
      </c>
      <c r="C6711" s="5">
        <f t="shared" si="103"/>
        <v>6707</v>
      </c>
      <c r="D6711" s="5" t="s">
        <v>187</v>
      </c>
    </row>
    <row r="6712" spans="1:4" x14ac:dyDescent="0.2">
      <c r="A6712">
        <v>6708</v>
      </c>
      <c r="B6712" s="14">
        <f>'EstRev 5-10'!D235</f>
        <v>0</v>
      </c>
      <c r="C6712" s="5">
        <f t="shared" si="103"/>
        <v>6708</v>
      </c>
      <c r="D6712" s="5" t="s">
        <v>187</v>
      </c>
    </row>
    <row r="6713" spans="1:4" x14ac:dyDescent="0.2">
      <c r="A6713">
        <v>6709</v>
      </c>
      <c r="B6713" s="14">
        <f>'EstRev 5-10'!D236</f>
        <v>0</v>
      </c>
      <c r="C6713" s="5">
        <f t="shared" si="103"/>
        <v>6709</v>
      </c>
      <c r="D6713" s="5" t="s">
        <v>187</v>
      </c>
    </row>
    <row r="6714" spans="1:4" x14ac:dyDescent="0.2">
      <c r="A6714">
        <v>6710</v>
      </c>
      <c r="B6714" s="14">
        <f>'EstRev 5-10'!D237</f>
        <v>0</v>
      </c>
      <c r="C6714" s="5">
        <f t="shared" si="103"/>
        <v>6710</v>
      </c>
      <c r="D6714" s="5" t="s">
        <v>187</v>
      </c>
    </row>
    <row r="6715" spans="1:4" x14ac:dyDescent="0.2">
      <c r="A6715">
        <v>6711</v>
      </c>
      <c r="B6715" s="14">
        <f>'EstRev 5-10'!D238</f>
        <v>0</v>
      </c>
      <c r="C6715" s="5">
        <f t="shared" si="103"/>
        <v>6711</v>
      </c>
      <c r="D6715" s="5" t="s">
        <v>187</v>
      </c>
    </row>
    <row r="6716" spans="1:4" x14ac:dyDescent="0.2">
      <c r="A6716">
        <v>6712</v>
      </c>
      <c r="B6716" s="14">
        <f>'EstRev 5-10'!D239</f>
        <v>0</v>
      </c>
      <c r="C6716" s="5">
        <f t="shared" si="103"/>
        <v>6712</v>
      </c>
      <c r="D6716" s="5" t="s">
        <v>187</v>
      </c>
    </row>
    <row r="6717" spans="1:4" x14ac:dyDescent="0.2">
      <c r="A6717">
        <v>6713</v>
      </c>
      <c r="B6717" s="14">
        <f>'EstRev 5-10'!D240</f>
        <v>0</v>
      </c>
      <c r="C6717" s="5">
        <f t="shared" si="103"/>
        <v>6713</v>
      </c>
      <c r="D6717" s="5" t="s">
        <v>187</v>
      </c>
    </row>
    <row r="6718" spans="1:4" x14ac:dyDescent="0.2">
      <c r="A6718">
        <v>6714</v>
      </c>
      <c r="B6718" s="14">
        <f>'EstRev 5-10'!D241</f>
        <v>0</v>
      </c>
      <c r="C6718" s="5">
        <f t="shared" si="103"/>
        <v>6714</v>
      </c>
      <c r="D6718" s="5" t="s">
        <v>187</v>
      </c>
    </row>
    <row r="6719" spans="1:4" x14ac:dyDescent="0.2">
      <c r="A6719">
        <v>6715</v>
      </c>
      <c r="B6719" s="14">
        <f>'EstRev 5-10'!D242</f>
        <v>0</v>
      </c>
      <c r="C6719" s="5">
        <f t="shared" si="103"/>
        <v>6715</v>
      </c>
      <c r="D6719" s="5" t="s">
        <v>187</v>
      </c>
    </row>
    <row r="6720" spans="1:4" x14ac:dyDescent="0.2">
      <c r="A6720">
        <v>6716</v>
      </c>
      <c r="B6720" s="14">
        <f>'EstRev 5-10'!D243</f>
        <v>0</v>
      </c>
      <c r="C6720" s="5">
        <f t="shared" si="103"/>
        <v>6716</v>
      </c>
      <c r="D6720" s="5" t="s">
        <v>187</v>
      </c>
    </row>
    <row r="6721" spans="1:4" x14ac:dyDescent="0.2">
      <c r="A6721">
        <v>6717</v>
      </c>
      <c r="B6721" s="14">
        <f>'EstRev 5-10'!D244</f>
        <v>0</v>
      </c>
      <c r="C6721" s="5">
        <f t="shared" si="103"/>
        <v>6717</v>
      </c>
      <c r="D6721" s="5" t="s">
        <v>187</v>
      </c>
    </row>
    <row r="6722" spans="1:4" x14ac:dyDescent="0.2">
      <c r="A6722">
        <v>6718</v>
      </c>
      <c r="B6722" s="14">
        <f>'EstRev 5-10'!D245</f>
        <v>0</v>
      </c>
      <c r="C6722" s="5">
        <f t="shared" si="103"/>
        <v>6718</v>
      </c>
      <c r="D6722" s="5" t="s">
        <v>187</v>
      </c>
    </row>
    <row r="6723" spans="1:4" x14ac:dyDescent="0.2">
      <c r="A6723">
        <v>6719</v>
      </c>
      <c r="B6723" s="14">
        <f>'EstRev 5-10'!D246</f>
        <v>0</v>
      </c>
      <c r="C6723" s="5">
        <f t="shared" si="103"/>
        <v>6719</v>
      </c>
      <c r="D6723" s="5" t="s">
        <v>187</v>
      </c>
    </row>
    <row r="6724" spans="1:4" x14ac:dyDescent="0.2">
      <c r="A6724">
        <v>6720</v>
      </c>
      <c r="B6724" s="14">
        <f>'EstRev 5-10'!D247</f>
        <v>0</v>
      </c>
      <c r="C6724" s="5">
        <f t="shared" si="103"/>
        <v>6720</v>
      </c>
      <c r="D6724" s="5" t="s">
        <v>187</v>
      </c>
    </row>
    <row r="6725" spans="1:4" x14ac:dyDescent="0.2">
      <c r="A6725">
        <v>6721</v>
      </c>
      <c r="B6725" s="14">
        <f>'EstRev 5-10'!D248</f>
        <v>0</v>
      </c>
      <c r="C6725" s="5">
        <f t="shared" si="103"/>
        <v>6721</v>
      </c>
      <c r="D6725" s="5" t="s">
        <v>187</v>
      </c>
    </row>
    <row r="6726" spans="1:4" x14ac:dyDescent="0.2">
      <c r="A6726">
        <v>6722</v>
      </c>
      <c r="B6726" s="14">
        <f>'EstRev 5-10'!D249</f>
        <v>0</v>
      </c>
      <c r="C6726" s="5">
        <f t="shared" si="103"/>
        <v>6722</v>
      </c>
      <c r="D6726" s="5" t="s">
        <v>187</v>
      </c>
    </row>
    <row r="6727" spans="1:4" x14ac:dyDescent="0.2">
      <c r="A6727">
        <v>6723</v>
      </c>
      <c r="B6727" s="14">
        <f>'EstRev 5-10'!D250</f>
        <v>0</v>
      </c>
      <c r="C6727" s="5">
        <f t="shared" ref="C6727:C6790" si="104">A6727-B6727</f>
        <v>6723</v>
      </c>
      <c r="D6727" s="5" t="s">
        <v>187</v>
      </c>
    </row>
    <row r="6728" spans="1:4" x14ac:dyDescent="0.2">
      <c r="A6728">
        <v>6724</v>
      </c>
      <c r="B6728" s="14">
        <f>'EstRev 5-10'!D251</f>
        <v>0</v>
      </c>
      <c r="C6728" s="5">
        <f t="shared" si="104"/>
        <v>6724</v>
      </c>
      <c r="D6728" s="5" t="s">
        <v>187</v>
      </c>
    </row>
    <row r="6729" spans="1:4" x14ac:dyDescent="0.2">
      <c r="A6729">
        <v>6725</v>
      </c>
      <c r="B6729" s="14">
        <f>'EstRev 5-10'!E222</f>
        <v>0</v>
      </c>
      <c r="C6729" s="5">
        <f t="shared" si="104"/>
        <v>6725</v>
      </c>
      <c r="D6729" s="5" t="s">
        <v>187</v>
      </c>
    </row>
    <row r="6730" spans="1:4" x14ac:dyDescent="0.2">
      <c r="A6730" s="3">
        <v>6726</v>
      </c>
      <c r="C6730" s="5">
        <f t="shared" si="104"/>
        <v>6726</v>
      </c>
      <c r="D6730" s="5" t="s">
        <v>187</v>
      </c>
    </row>
    <row r="6731" spans="1:4" x14ac:dyDescent="0.2">
      <c r="A6731">
        <v>6727</v>
      </c>
      <c r="B6731" s="14">
        <f>'EstRev 5-10'!E224</f>
        <v>0</v>
      </c>
      <c r="C6731" s="5">
        <f t="shared" si="104"/>
        <v>6727</v>
      </c>
      <c r="D6731" s="5" t="s">
        <v>187</v>
      </c>
    </row>
    <row r="6732" spans="1:4" x14ac:dyDescent="0.2">
      <c r="A6732">
        <v>6728</v>
      </c>
      <c r="B6732" s="14">
        <f>'EstRev 5-10'!E225</f>
        <v>0</v>
      </c>
      <c r="C6732" s="5">
        <f t="shared" si="104"/>
        <v>6728</v>
      </c>
      <c r="D6732" s="5" t="s">
        <v>187</v>
      </c>
    </row>
    <row r="6733" spans="1:4" x14ac:dyDescent="0.2">
      <c r="A6733">
        <v>6729</v>
      </c>
      <c r="B6733" s="14">
        <f>'EstRev 5-10'!E226</f>
        <v>0</v>
      </c>
      <c r="C6733" s="5">
        <f t="shared" si="104"/>
        <v>6729</v>
      </c>
      <c r="D6733" s="5" t="s">
        <v>187</v>
      </c>
    </row>
    <row r="6734" spans="1:4" x14ac:dyDescent="0.2">
      <c r="A6734">
        <v>6730</v>
      </c>
      <c r="B6734" s="14">
        <f>'EstRev 5-10'!E227</f>
        <v>0</v>
      </c>
      <c r="C6734" s="5">
        <f t="shared" si="104"/>
        <v>6730</v>
      </c>
      <c r="D6734" s="5" t="s">
        <v>187</v>
      </c>
    </row>
    <row r="6735" spans="1:4" x14ac:dyDescent="0.2">
      <c r="A6735">
        <v>6731</v>
      </c>
      <c r="B6735" s="14">
        <f>'EstRev 5-10'!E228</f>
        <v>0</v>
      </c>
      <c r="C6735" s="5">
        <f t="shared" si="104"/>
        <v>6731</v>
      </c>
      <c r="D6735" s="5" t="s">
        <v>187</v>
      </c>
    </row>
    <row r="6736" spans="1:4" x14ac:dyDescent="0.2">
      <c r="A6736">
        <v>6732</v>
      </c>
      <c r="B6736" s="14">
        <f>'EstRev 5-10'!E229</f>
        <v>0</v>
      </c>
      <c r="C6736" s="5">
        <f t="shared" si="104"/>
        <v>6732</v>
      </c>
      <c r="D6736" s="5" t="s">
        <v>187</v>
      </c>
    </row>
    <row r="6737" spans="1:4" x14ac:dyDescent="0.2">
      <c r="A6737">
        <v>6733</v>
      </c>
      <c r="B6737" s="14">
        <f>'EstRev 5-10'!E230</f>
        <v>0</v>
      </c>
      <c r="C6737" s="5">
        <f t="shared" si="104"/>
        <v>6733</v>
      </c>
      <c r="D6737" s="5" t="s">
        <v>187</v>
      </c>
    </row>
    <row r="6738" spans="1:4" x14ac:dyDescent="0.2">
      <c r="A6738">
        <v>6734</v>
      </c>
      <c r="B6738" s="14">
        <f>'EstRev 5-10'!E231</f>
        <v>0</v>
      </c>
      <c r="C6738" s="5">
        <f t="shared" si="104"/>
        <v>6734</v>
      </c>
      <c r="D6738" s="5" t="s">
        <v>187</v>
      </c>
    </row>
    <row r="6739" spans="1:4" x14ac:dyDescent="0.2">
      <c r="A6739" s="3">
        <v>6735</v>
      </c>
      <c r="C6739" s="5">
        <f t="shared" si="104"/>
        <v>6735</v>
      </c>
      <c r="D6739" s="5" t="s">
        <v>187</v>
      </c>
    </row>
    <row r="6740" spans="1:4" x14ac:dyDescent="0.2">
      <c r="A6740" s="3">
        <v>6736</v>
      </c>
      <c r="C6740" s="5">
        <f t="shared" si="104"/>
        <v>6736</v>
      </c>
      <c r="D6740" s="5" t="s">
        <v>187</v>
      </c>
    </row>
    <row r="6741" spans="1:4" x14ac:dyDescent="0.2">
      <c r="A6741">
        <v>6737</v>
      </c>
      <c r="B6741" s="14">
        <f>'EstRev 5-10'!E234</f>
        <v>0</v>
      </c>
      <c r="C6741" s="5">
        <f t="shared" si="104"/>
        <v>6737</v>
      </c>
      <c r="D6741" s="5" t="s">
        <v>187</v>
      </c>
    </row>
    <row r="6742" spans="1:4" x14ac:dyDescent="0.2">
      <c r="A6742">
        <v>6738</v>
      </c>
      <c r="B6742" s="14">
        <f>'EstRev 5-10'!E235</f>
        <v>0</v>
      </c>
      <c r="C6742" s="5">
        <f t="shared" si="104"/>
        <v>6738</v>
      </c>
      <c r="D6742" s="5" t="s">
        <v>187</v>
      </c>
    </row>
    <row r="6743" spans="1:4" x14ac:dyDescent="0.2">
      <c r="A6743">
        <v>6739</v>
      </c>
      <c r="B6743" s="14">
        <f>'EstRev 5-10'!E236</f>
        <v>0</v>
      </c>
      <c r="C6743" s="5">
        <f t="shared" si="104"/>
        <v>6739</v>
      </c>
      <c r="D6743" s="5" t="s">
        <v>187</v>
      </c>
    </row>
    <row r="6744" spans="1:4" x14ac:dyDescent="0.2">
      <c r="A6744">
        <v>6740</v>
      </c>
      <c r="B6744" s="14">
        <f>'EstRev 5-10'!E237</f>
        <v>0</v>
      </c>
      <c r="C6744" s="5">
        <f t="shared" si="104"/>
        <v>6740</v>
      </c>
      <c r="D6744" s="5" t="s">
        <v>187</v>
      </c>
    </row>
    <row r="6745" spans="1:4" x14ac:dyDescent="0.2">
      <c r="A6745">
        <v>6741</v>
      </c>
      <c r="B6745" s="14">
        <f>'EstRev 5-10'!E238</f>
        <v>0</v>
      </c>
      <c r="C6745" s="5">
        <f t="shared" si="104"/>
        <v>6741</v>
      </c>
      <c r="D6745" s="5" t="s">
        <v>187</v>
      </c>
    </row>
    <row r="6746" spans="1:4" x14ac:dyDescent="0.2">
      <c r="A6746">
        <v>6742</v>
      </c>
      <c r="B6746" s="14">
        <f>'EstRev 5-10'!E239</f>
        <v>0</v>
      </c>
      <c r="C6746" s="5">
        <f t="shared" si="104"/>
        <v>6742</v>
      </c>
      <c r="D6746" s="5" t="s">
        <v>187</v>
      </c>
    </row>
    <row r="6747" spans="1:4" x14ac:dyDescent="0.2">
      <c r="A6747">
        <v>6743</v>
      </c>
      <c r="B6747" s="14">
        <f>'EstRev 5-10'!E240</f>
        <v>0</v>
      </c>
      <c r="C6747" s="5">
        <f t="shared" si="104"/>
        <v>6743</v>
      </c>
      <c r="D6747" s="5" t="s">
        <v>187</v>
      </c>
    </row>
    <row r="6748" spans="1:4" x14ac:dyDescent="0.2">
      <c r="A6748">
        <v>6744</v>
      </c>
      <c r="B6748" s="14">
        <f>'EstRev 5-10'!E241</f>
        <v>0</v>
      </c>
      <c r="C6748" s="5">
        <f t="shared" si="104"/>
        <v>6744</v>
      </c>
      <c r="D6748" s="5" t="s">
        <v>187</v>
      </c>
    </row>
    <row r="6749" spans="1:4" x14ac:dyDescent="0.2">
      <c r="A6749">
        <v>6745</v>
      </c>
      <c r="B6749" s="14">
        <f>'EstRev 5-10'!E242</f>
        <v>0</v>
      </c>
      <c r="C6749" s="5">
        <f t="shared" si="104"/>
        <v>6745</v>
      </c>
      <c r="D6749" s="5" t="s">
        <v>187</v>
      </c>
    </row>
    <row r="6750" spans="1:4" x14ac:dyDescent="0.2">
      <c r="A6750">
        <v>6746</v>
      </c>
      <c r="B6750" s="14">
        <f>'EstRev 5-10'!E243</f>
        <v>0</v>
      </c>
      <c r="C6750" s="5">
        <f t="shared" si="104"/>
        <v>6746</v>
      </c>
      <c r="D6750" s="5" t="s">
        <v>187</v>
      </c>
    </row>
    <row r="6751" spans="1:4" x14ac:dyDescent="0.2">
      <c r="A6751">
        <v>6747</v>
      </c>
      <c r="B6751" s="14">
        <f>'EstRev 5-10'!E244</f>
        <v>0</v>
      </c>
      <c r="C6751" s="5">
        <f t="shared" si="104"/>
        <v>6747</v>
      </c>
      <c r="D6751" s="5" t="s">
        <v>187</v>
      </c>
    </row>
    <row r="6752" spans="1:4" x14ac:dyDescent="0.2">
      <c r="A6752">
        <v>6748</v>
      </c>
      <c r="B6752" s="14">
        <f>'EstRev 5-10'!E245</f>
        <v>0</v>
      </c>
      <c r="C6752" s="5">
        <f t="shared" si="104"/>
        <v>6748</v>
      </c>
      <c r="D6752" s="5" t="s">
        <v>187</v>
      </c>
    </row>
    <row r="6753" spans="1:4" x14ac:dyDescent="0.2">
      <c r="A6753">
        <v>6749</v>
      </c>
      <c r="B6753" s="14">
        <f>'EstRev 5-10'!E246</f>
        <v>0</v>
      </c>
      <c r="C6753" s="5">
        <f t="shared" si="104"/>
        <v>6749</v>
      </c>
      <c r="D6753" s="5" t="s">
        <v>187</v>
      </c>
    </row>
    <row r="6754" spans="1:4" x14ac:dyDescent="0.2">
      <c r="A6754">
        <v>6750</v>
      </c>
      <c r="B6754" s="14">
        <f>'EstRev 5-10'!E247</f>
        <v>0</v>
      </c>
      <c r="C6754" s="5">
        <f t="shared" si="104"/>
        <v>6750</v>
      </c>
      <c r="D6754" s="5" t="s">
        <v>187</v>
      </c>
    </row>
    <row r="6755" spans="1:4" x14ac:dyDescent="0.2">
      <c r="A6755">
        <v>6751</v>
      </c>
      <c r="B6755" s="14">
        <f>'EstRev 5-10'!E248</f>
        <v>0</v>
      </c>
      <c r="C6755" s="5">
        <f t="shared" si="104"/>
        <v>6751</v>
      </c>
      <c r="D6755" s="5" t="s">
        <v>187</v>
      </c>
    </row>
    <row r="6756" spans="1:4" x14ac:dyDescent="0.2">
      <c r="A6756">
        <v>6752</v>
      </c>
      <c r="B6756" s="14">
        <f>'EstRev 5-10'!E249</f>
        <v>0</v>
      </c>
      <c r="C6756" s="5">
        <f t="shared" si="104"/>
        <v>6752</v>
      </c>
      <c r="D6756" s="5" t="s">
        <v>187</v>
      </c>
    </row>
    <row r="6757" spans="1:4" x14ac:dyDescent="0.2">
      <c r="A6757">
        <v>6753</v>
      </c>
      <c r="B6757" s="14">
        <f>'EstRev 5-10'!E250</f>
        <v>0</v>
      </c>
      <c r="C6757" s="5">
        <f t="shared" si="104"/>
        <v>6753</v>
      </c>
      <c r="D6757" s="5" t="s">
        <v>187</v>
      </c>
    </row>
    <row r="6758" spans="1:4" x14ac:dyDescent="0.2">
      <c r="A6758">
        <v>6754</v>
      </c>
      <c r="B6758" s="14">
        <f>'EstRev 5-10'!E251</f>
        <v>0</v>
      </c>
      <c r="C6758" s="5">
        <f t="shared" si="104"/>
        <v>6754</v>
      </c>
      <c r="D6758" s="5" t="s">
        <v>187</v>
      </c>
    </row>
    <row r="6759" spans="1:4" x14ac:dyDescent="0.2">
      <c r="A6759">
        <v>6755</v>
      </c>
      <c r="B6759" s="14">
        <f>'EstRev 5-10'!F222</f>
        <v>0</v>
      </c>
      <c r="C6759" s="5">
        <f t="shared" si="104"/>
        <v>6755</v>
      </c>
      <c r="D6759" s="5" t="s">
        <v>187</v>
      </c>
    </row>
    <row r="6760" spans="1:4" x14ac:dyDescent="0.2">
      <c r="A6760">
        <v>6756</v>
      </c>
      <c r="B6760" s="14">
        <f>'EstRev 5-10'!F223</f>
        <v>0</v>
      </c>
      <c r="C6760" s="5">
        <f t="shared" si="104"/>
        <v>6756</v>
      </c>
      <c r="D6760" s="5" t="s">
        <v>187</v>
      </c>
    </row>
    <row r="6761" spans="1:4" x14ac:dyDescent="0.2">
      <c r="A6761">
        <v>6757</v>
      </c>
      <c r="B6761" s="14">
        <f>'EstRev 5-10'!F224</f>
        <v>0</v>
      </c>
      <c r="C6761" s="5">
        <f t="shared" si="104"/>
        <v>6757</v>
      </c>
      <c r="D6761" s="5" t="s">
        <v>187</v>
      </c>
    </row>
    <row r="6762" spans="1:4" x14ac:dyDescent="0.2">
      <c r="A6762">
        <v>6758</v>
      </c>
      <c r="B6762" s="14">
        <f>'EstRev 5-10'!F225</f>
        <v>0</v>
      </c>
      <c r="C6762" s="5">
        <f t="shared" si="104"/>
        <v>6758</v>
      </c>
      <c r="D6762" s="5" t="s">
        <v>187</v>
      </c>
    </row>
    <row r="6763" spans="1:4" x14ac:dyDescent="0.2">
      <c r="A6763">
        <v>6759</v>
      </c>
      <c r="B6763" s="14">
        <f>'EstRev 5-10'!F226</f>
        <v>0</v>
      </c>
      <c r="C6763" s="5">
        <f t="shared" si="104"/>
        <v>6759</v>
      </c>
      <c r="D6763" s="5" t="s">
        <v>187</v>
      </c>
    </row>
    <row r="6764" spans="1:4" x14ac:dyDescent="0.2">
      <c r="A6764">
        <v>6760</v>
      </c>
      <c r="B6764" s="14">
        <f>'EstRev 5-10'!F227</f>
        <v>0</v>
      </c>
      <c r="C6764" s="5">
        <f t="shared" si="104"/>
        <v>6760</v>
      </c>
      <c r="D6764" s="5" t="s">
        <v>187</v>
      </c>
    </row>
    <row r="6765" spans="1:4" x14ac:dyDescent="0.2">
      <c r="A6765">
        <v>6761</v>
      </c>
      <c r="B6765" s="14">
        <f>'EstRev 5-10'!F228</f>
        <v>0</v>
      </c>
      <c r="C6765" s="5">
        <f t="shared" si="104"/>
        <v>6761</v>
      </c>
      <c r="D6765" s="5" t="s">
        <v>187</v>
      </c>
    </row>
    <row r="6766" spans="1:4" x14ac:dyDescent="0.2">
      <c r="A6766">
        <v>6762</v>
      </c>
      <c r="B6766" s="14">
        <f>'EstRev 5-10'!F229</f>
        <v>0</v>
      </c>
      <c r="C6766" s="5">
        <f t="shared" si="104"/>
        <v>6762</v>
      </c>
      <c r="D6766" s="5" t="s">
        <v>187</v>
      </c>
    </row>
    <row r="6767" spans="1:4" x14ac:dyDescent="0.2">
      <c r="A6767">
        <v>6763</v>
      </c>
      <c r="B6767" s="14">
        <f>'EstRev 5-10'!F230</f>
        <v>0</v>
      </c>
      <c r="C6767" s="5">
        <f t="shared" si="104"/>
        <v>6763</v>
      </c>
      <c r="D6767" s="5" t="s">
        <v>187</v>
      </c>
    </row>
    <row r="6768" spans="1:4" x14ac:dyDescent="0.2">
      <c r="A6768">
        <v>6764</v>
      </c>
      <c r="B6768" s="14">
        <f>'EstRev 5-10'!F231</f>
        <v>0</v>
      </c>
      <c r="C6768" s="5">
        <f t="shared" si="104"/>
        <v>6764</v>
      </c>
      <c r="D6768" s="5" t="s">
        <v>187</v>
      </c>
    </row>
    <row r="6769" spans="1:4" x14ac:dyDescent="0.2">
      <c r="A6769">
        <v>6765</v>
      </c>
      <c r="B6769" s="14">
        <f>'EstRev 5-10'!F232</f>
        <v>0</v>
      </c>
      <c r="C6769" s="5">
        <f t="shared" si="104"/>
        <v>6765</v>
      </c>
      <c r="D6769" s="5" t="s">
        <v>187</v>
      </c>
    </row>
    <row r="6770" spans="1:4" x14ac:dyDescent="0.2">
      <c r="A6770" s="3">
        <v>6766</v>
      </c>
      <c r="C6770" s="5">
        <f t="shared" si="104"/>
        <v>6766</v>
      </c>
      <c r="D6770" s="5" t="s">
        <v>187</v>
      </c>
    </row>
    <row r="6771" spans="1:4" x14ac:dyDescent="0.2">
      <c r="A6771">
        <v>6767</v>
      </c>
      <c r="B6771" s="14">
        <f>'EstRev 5-10'!F234</f>
        <v>0</v>
      </c>
      <c r="C6771" s="5">
        <f t="shared" si="104"/>
        <v>6767</v>
      </c>
      <c r="D6771" s="5" t="s">
        <v>187</v>
      </c>
    </row>
    <row r="6772" spans="1:4" x14ac:dyDescent="0.2">
      <c r="A6772">
        <v>6768</v>
      </c>
      <c r="B6772" s="14">
        <f>'EstRev 5-10'!F235</f>
        <v>0</v>
      </c>
      <c r="C6772" s="5">
        <f t="shared" si="104"/>
        <v>6768</v>
      </c>
      <c r="D6772" s="5" t="s">
        <v>187</v>
      </c>
    </row>
    <row r="6773" spans="1:4" x14ac:dyDescent="0.2">
      <c r="A6773">
        <v>6769</v>
      </c>
      <c r="B6773" s="14">
        <f>'EstRev 5-10'!F236</f>
        <v>0</v>
      </c>
      <c r="C6773" s="5">
        <f t="shared" si="104"/>
        <v>6769</v>
      </c>
      <c r="D6773" s="5" t="s">
        <v>187</v>
      </c>
    </row>
    <row r="6774" spans="1:4" x14ac:dyDescent="0.2">
      <c r="A6774">
        <v>6770</v>
      </c>
      <c r="B6774" s="14">
        <f>'EstRev 5-10'!F237</f>
        <v>0</v>
      </c>
      <c r="C6774" s="5">
        <f t="shared" si="104"/>
        <v>6770</v>
      </c>
      <c r="D6774" s="5" t="s">
        <v>187</v>
      </c>
    </row>
    <row r="6775" spans="1:4" x14ac:dyDescent="0.2">
      <c r="A6775">
        <v>6771</v>
      </c>
      <c r="B6775" s="14">
        <f>'EstRev 5-10'!F238</f>
        <v>0</v>
      </c>
      <c r="C6775" s="5">
        <f t="shared" si="104"/>
        <v>6771</v>
      </c>
      <c r="D6775" s="5" t="s">
        <v>187</v>
      </c>
    </row>
    <row r="6776" spans="1:4" x14ac:dyDescent="0.2">
      <c r="A6776">
        <v>6772</v>
      </c>
      <c r="B6776" s="14">
        <f>'EstRev 5-10'!F239</f>
        <v>0</v>
      </c>
      <c r="C6776" s="5">
        <f t="shared" si="104"/>
        <v>6772</v>
      </c>
      <c r="D6776" s="5" t="s">
        <v>187</v>
      </c>
    </row>
    <row r="6777" spans="1:4" x14ac:dyDescent="0.2">
      <c r="A6777">
        <v>6773</v>
      </c>
      <c r="B6777" s="14">
        <f>'EstRev 5-10'!F240</f>
        <v>0</v>
      </c>
      <c r="C6777" s="5">
        <f t="shared" si="104"/>
        <v>6773</v>
      </c>
      <c r="D6777" s="5" t="s">
        <v>187</v>
      </c>
    </row>
    <row r="6778" spans="1:4" x14ac:dyDescent="0.2">
      <c r="A6778">
        <v>6774</v>
      </c>
      <c r="B6778" s="14">
        <f>'EstRev 5-10'!F241</f>
        <v>0</v>
      </c>
      <c r="C6778" s="5">
        <f t="shared" si="104"/>
        <v>6774</v>
      </c>
      <c r="D6778" s="5" t="s">
        <v>187</v>
      </c>
    </row>
    <row r="6779" spans="1:4" x14ac:dyDescent="0.2">
      <c r="A6779">
        <v>6775</v>
      </c>
      <c r="B6779" s="14">
        <f>'EstRev 5-10'!F242</f>
        <v>0</v>
      </c>
      <c r="C6779" s="5">
        <f t="shared" si="104"/>
        <v>6775</v>
      </c>
      <c r="D6779" s="5" t="s">
        <v>187</v>
      </c>
    </row>
    <row r="6780" spans="1:4" x14ac:dyDescent="0.2">
      <c r="A6780">
        <v>6776</v>
      </c>
      <c r="B6780" s="14">
        <f>'EstRev 5-10'!F243</f>
        <v>0</v>
      </c>
      <c r="C6780" s="5">
        <f t="shared" si="104"/>
        <v>6776</v>
      </c>
      <c r="D6780" s="5" t="s">
        <v>187</v>
      </c>
    </row>
    <row r="6781" spans="1:4" x14ac:dyDescent="0.2">
      <c r="A6781">
        <v>6777</v>
      </c>
      <c r="B6781" s="14">
        <f>'EstRev 5-10'!F244</f>
        <v>0</v>
      </c>
      <c r="C6781" s="5">
        <f t="shared" si="104"/>
        <v>6777</v>
      </c>
      <c r="D6781" s="5" t="s">
        <v>187</v>
      </c>
    </row>
    <row r="6782" spans="1:4" x14ac:dyDescent="0.2">
      <c r="A6782">
        <v>6778</v>
      </c>
      <c r="B6782" s="14">
        <f>'EstRev 5-10'!F245</f>
        <v>0</v>
      </c>
      <c r="C6782" s="5">
        <f t="shared" si="104"/>
        <v>6778</v>
      </c>
      <c r="D6782" s="5" t="s">
        <v>187</v>
      </c>
    </row>
    <row r="6783" spans="1:4" x14ac:dyDescent="0.2">
      <c r="A6783">
        <v>6779</v>
      </c>
      <c r="B6783" s="14">
        <f>'EstRev 5-10'!F246</f>
        <v>0</v>
      </c>
      <c r="C6783" s="5">
        <f t="shared" si="104"/>
        <v>6779</v>
      </c>
      <c r="D6783" s="5" t="s">
        <v>187</v>
      </c>
    </row>
    <row r="6784" spans="1:4" x14ac:dyDescent="0.2">
      <c r="A6784">
        <v>6780</v>
      </c>
      <c r="B6784" s="14">
        <f>'EstRev 5-10'!F247</f>
        <v>0</v>
      </c>
      <c r="C6784" s="5">
        <f t="shared" si="104"/>
        <v>6780</v>
      </c>
      <c r="D6784" s="5" t="s">
        <v>187</v>
      </c>
    </row>
    <row r="6785" spans="1:4" x14ac:dyDescent="0.2">
      <c r="A6785">
        <v>6781</v>
      </c>
      <c r="B6785" s="14">
        <f>'EstRev 5-10'!F248</f>
        <v>0</v>
      </c>
      <c r="C6785" s="5">
        <f t="shared" si="104"/>
        <v>6781</v>
      </c>
      <c r="D6785" s="5" t="s">
        <v>187</v>
      </c>
    </row>
    <row r="6786" spans="1:4" x14ac:dyDescent="0.2">
      <c r="A6786">
        <v>6782</v>
      </c>
      <c r="B6786" s="14">
        <f>'EstRev 5-10'!F249</f>
        <v>0</v>
      </c>
      <c r="C6786" s="5">
        <f t="shared" si="104"/>
        <v>6782</v>
      </c>
      <c r="D6786" s="5" t="s">
        <v>187</v>
      </c>
    </row>
    <row r="6787" spans="1:4" x14ac:dyDescent="0.2">
      <c r="A6787">
        <v>6783</v>
      </c>
      <c r="B6787" s="14">
        <f>'EstRev 5-10'!F250</f>
        <v>0</v>
      </c>
      <c r="C6787" s="5">
        <f t="shared" si="104"/>
        <v>6783</v>
      </c>
      <c r="D6787" s="5" t="s">
        <v>187</v>
      </c>
    </row>
    <row r="6788" spans="1:4" x14ac:dyDescent="0.2">
      <c r="A6788">
        <v>6784</v>
      </c>
      <c r="B6788" s="14">
        <f>'EstRev 5-10'!F251</f>
        <v>0</v>
      </c>
      <c r="C6788" s="5">
        <f t="shared" si="104"/>
        <v>6784</v>
      </c>
      <c r="D6788" s="5" t="s">
        <v>187</v>
      </c>
    </row>
    <row r="6789" spans="1:4" x14ac:dyDescent="0.2">
      <c r="A6789">
        <v>6785</v>
      </c>
      <c r="B6789" s="14">
        <f>'EstRev 5-10'!G222</f>
        <v>0</v>
      </c>
      <c r="C6789" s="5">
        <f t="shared" si="104"/>
        <v>6785</v>
      </c>
      <c r="D6789" s="5" t="s">
        <v>187</v>
      </c>
    </row>
    <row r="6790" spans="1:4" x14ac:dyDescent="0.2">
      <c r="A6790">
        <v>6786</v>
      </c>
      <c r="B6790" s="14">
        <f>'EstRev 5-10'!G223</f>
        <v>0</v>
      </c>
      <c r="C6790" s="5">
        <f t="shared" si="104"/>
        <v>6786</v>
      </c>
      <c r="D6790" s="5" t="s">
        <v>187</v>
      </c>
    </row>
    <row r="6791" spans="1:4" x14ac:dyDescent="0.2">
      <c r="A6791">
        <v>6787</v>
      </c>
      <c r="B6791" s="14">
        <f>'EstRev 5-10'!G224</f>
        <v>0</v>
      </c>
      <c r="C6791" s="5">
        <f t="shared" ref="C6791:C6854" si="105">A6791-B6791</f>
        <v>6787</v>
      </c>
      <c r="D6791" s="5" t="s">
        <v>187</v>
      </c>
    </row>
    <row r="6792" spans="1:4" x14ac:dyDescent="0.2">
      <c r="A6792">
        <v>6788</v>
      </c>
      <c r="B6792" s="14">
        <f>'EstRev 5-10'!G225</f>
        <v>0</v>
      </c>
      <c r="C6792" s="5">
        <f t="shared" si="105"/>
        <v>6788</v>
      </c>
      <c r="D6792" s="5" t="s">
        <v>187</v>
      </c>
    </row>
    <row r="6793" spans="1:4" x14ac:dyDescent="0.2">
      <c r="A6793">
        <v>6789</v>
      </c>
      <c r="B6793" s="14">
        <f>'EstRev 5-10'!G226</f>
        <v>0</v>
      </c>
      <c r="C6793" s="5">
        <f t="shared" si="105"/>
        <v>6789</v>
      </c>
      <c r="D6793" s="5" t="s">
        <v>187</v>
      </c>
    </row>
    <row r="6794" spans="1:4" x14ac:dyDescent="0.2">
      <c r="A6794">
        <v>6790</v>
      </c>
      <c r="B6794" s="14">
        <f>'EstRev 5-10'!G227</f>
        <v>0</v>
      </c>
      <c r="C6794" s="5">
        <f t="shared" si="105"/>
        <v>6790</v>
      </c>
      <c r="D6794" s="5" t="s">
        <v>187</v>
      </c>
    </row>
    <row r="6795" spans="1:4" x14ac:dyDescent="0.2">
      <c r="A6795">
        <v>6791</v>
      </c>
      <c r="B6795" s="14">
        <f>'EstRev 5-10'!G228</f>
        <v>0</v>
      </c>
      <c r="C6795" s="5">
        <f t="shared" si="105"/>
        <v>6791</v>
      </c>
      <c r="D6795" s="5" t="s">
        <v>187</v>
      </c>
    </row>
    <row r="6796" spans="1:4" x14ac:dyDescent="0.2">
      <c r="A6796">
        <v>6792</v>
      </c>
      <c r="B6796" s="14">
        <f>'EstRev 5-10'!G229</f>
        <v>0</v>
      </c>
      <c r="C6796" s="5">
        <f t="shared" si="105"/>
        <v>6792</v>
      </c>
      <c r="D6796" s="5" t="s">
        <v>187</v>
      </c>
    </row>
    <row r="6797" spans="1:4" x14ac:dyDescent="0.2">
      <c r="A6797">
        <v>6793</v>
      </c>
      <c r="B6797" s="14">
        <f>'EstRev 5-10'!G230</f>
        <v>0</v>
      </c>
      <c r="C6797" s="5">
        <f t="shared" si="105"/>
        <v>6793</v>
      </c>
      <c r="D6797" s="5" t="s">
        <v>187</v>
      </c>
    </row>
    <row r="6798" spans="1:4" x14ac:dyDescent="0.2">
      <c r="A6798">
        <v>6794</v>
      </c>
      <c r="B6798" s="14">
        <f>'EstRev 5-10'!G231</f>
        <v>0</v>
      </c>
      <c r="C6798" s="5">
        <f t="shared" si="105"/>
        <v>6794</v>
      </c>
      <c r="D6798" s="5" t="s">
        <v>187</v>
      </c>
    </row>
    <row r="6799" spans="1:4" x14ac:dyDescent="0.2">
      <c r="A6799">
        <v>6795</v>
      </c>
      <c r="B6799" s="14">
        <f>'EstRev 5-10'!G232</f>
        <v>0</v>
      </c>
      <c r="C6799" s="5">
        <f t="shared" si="105"/>
        <v>6795</v>
      </c>
      <c r="D6799" s="5" t="s">
        <v>187</v>
      </c>
    </row>
    <row r="6800" spans="1:4" x14ac:dyDescent="0.2">
      <c r="A6800" s="3">
        <v>6796</v>
      </c>
      <c r="C6800" s="5">
        <f t="shared" si="105"/>
        <v>6796</v>
      </c>
      <c r="D6800" s="5" t="s">
        <v>187</v>
      </c>
    </row>
    <row r="6801" spans="1:4" x14ac:dyDescent="0.2">
      <c r="A6801">
        <v>6797</v>
      </c>
      <c r="B6801" s="14">
        <f>'EstRev 5-10'!G234</f>
        <v>0</v>
      </c>
      <c r="C6801" s="5">
        <f t="shared" si="105"/>
        <v>6797</v>
      </c>
      <c r="D6801" s="5" t="s">
        <v>187</v>
      </c>
    </row>
    <row r="6802" spans="1:4" x14ac:dyDescent="0.2">
      <c r="A6802">
        <v>6798</v>
      </c>
      <c r="B6802" s="14">
        <f>'EstRev 5-10'!G235</f>
        <v>0</v>
      </c>
      <c r="C6802" s="5">
        <f t="shared" si="105"/>
        <v>6798</v>
      </c>
      <c r="D6802" s="5" t="s">
        <v>187</v>
      </c>
    </row>
    <row r="6803" spans="1:4" x14ac:dyDescent="0.2">
      <c r="A6803">
        <v>6799</v>
      </c>
      <c r="B6803" s="14">
        <f>'EstRev 5-10'!G236</f>
        <v>0</v>
      </c>
      <c r="C6803" s="5">
        <f t="shared" si="105"/>
        <v>6799</v>
      </c>
      <c r="D6803" s="5" t="s">
        <v>187</v>
      </c>
    </row>
    <row r="6804" spans="1:4" x14ac:dyDescent="0.2">
      <c r="A6804">
        <v>6800</v>
      </c>
      <c r="B6804" s="14">
        <f>'EstRev 5-10'!G237</f>
        <v>0</v>
      </c>
      <c r="C6804" s="5">
        <f t="shared" si="105"/>
        <v>6800</v>
      </c>
      <c r="D6804" s="5" t="s">
        <v>187</v>
      </c>
    </row>
    <row r="6805" spans="1:4" x14ac:dyDescent="0.2">
      <c r="A6805">
        <v>6801</v>
      </c>
      <c r="B6805" s="14">
        <f>'EstRev 5-10'!G238</f>
        <v>0</v>
      </c>
      <c r="C6805" s="5">
        <f t="shared" si="105"/>
        <v>6801</v>
      </c>
      <c r="D6805" s="5" t="s">
        <v>187</v>
      </c>
    </row>
    <row r="6806" spans="1:4" x14ac:dyDescent="0.2">
      <c r="A6806">
        <v>6802</v>
      </c>
      <c r="B6806" s="14">
        <f>'EstRev 5-10'!G239</f>
        <v>0</v>
      </c>
      <c r="C6806" s="5">
        <f t="shared" si="105"/>
        <v>6802</v>
      </c>
      <c r="D6806" s="5" t="s">
        <v>187</v>
      </c>
    </row>
    <row r="6807" spans="1:4" x14ac:dyDescent="0.2">
      <c r="A6807">
        <v>6803</v>
      </c>
      <c r="B6807" s="14">
        <f>'EstRev 5-10'!G240</f>
        <v>0</v>
      </c>
      <c r="C6807" s="5">
        <f t="shared" si="105"/>
        <v>6803</v>
      </c>
      <c r="D6807" s="5" t="s">
        <v>187</v>
      </c>
    </row>
    <row r="6808" spans="1:4" x14ac:dyDescent="0.2">
      <c r="A6808">
        <v>6804</v>
      </c>
      <c r="B6808" s="14">
        <f>'EstRev 5-10'!G241</f>
        <v>0</v>
      </c>
      <c r="C6808" s="5">
        <f t="shared" si="105"/>
        <v>6804</v>
      </c>
      <c r="D6808" s="5" t="s">
        <v>187</v>
      </c>
    </row>
    <row r="6809" spans="1:4" x14ac:dyDescent="0.2">
      <c r="A6809">
        <v>6805</v>
      </c>
      <c r="B6809" s="14">
        <f>'EstRev 5-10'!G242</f>
        <v>0</v>
      </c>
      <c r="C6809" s="5">
        <f t="shared" si="105"/>
        <v>6805</v>
      </c>
      <c r="D6809" s="5" t="s">
        <v>187</v>
      </c>
    </row>
    <row r="6810" spans="1:4" x14ac:dyDescent="0.2">
      <c r="A6810">
        <v>6806</v>
      </c>
      <c r="B6810" s="14">
        <f>'EstRev 5-10'!G243</f>
        <v>0</v>
      </c>
      <c r="C6810" s="5">
        <f t="shared" si="105"/>
        <v>6806</v>
      </c>
      <c r="D6810" s="5" t="s">
        <v>187</v>
      </c>
    </row>
    <row r="6811" spans="1:4" x14ac:dyDescent="0.2">
      <c r="A6811">
        <v>6807</v>
      </c>
      <c r="B6811" s="14">
        <f>'EstRev 5-10'!G244</f>
        <v>0</v>
      </c>
      <c r="C6811" s="5">
        <f t="shared" si="105"/>
        <v>6807</v>
      </c>
      <c r="D6811" s="5" t="s">
        <v>187</v>
      </c>
    </row>
    <row r="6812" spans="1:4" x14ac:dyDescent="0.2">
      <c r="A6812">
        <v>6808</v>
      </c>
      <c r="B6812" s="14">
        <f>'EstRev 5-10'!G245</f>
        <v>0</v>
      </c>
      <c r="C6812" s="5">
        <f t="shared" si="105"/>
        <v>6808</v>
      </c>
      <c r="D6812" s="5" t="s">
        <v>187</v>
      </c>
    </row>
    <row r="6813" spans="1:4" x14ac:dyDescent="0.2">
      <c r="A6813">
        <v>6809</v>
      </c>
      <c r="B6813" s="14">
        <f>'EstRev 5-10'!G246</f>
        <v>0</v>
      </c>
      <c r="C6813" s="5">
        <f t="shared" si="105"/>
        <v>6809</v>
      </c>
      <c r="D6813" s="5" t="s">
        <v>187</v>
      </c>
    </row>
    <row r="6814" spans="1:4" x14ac:dyDescent="0.2">
      <c r="A6814">
        <v>6810</v>
      </c>
      <c r="B6814" s="14">
        <f>'EstRev 5-10'!G247</f>
        <v>0</v>
      </c>
      <c r="C6814" s="5">
        <f t="shared" si="105"/>
        <v>6810</v>
      </c>
      <c r="D6814" s="5" t="s">
        <v>187</v>
      </c>
    </row>
    <row r="6815" spans="1:4" x14ac:dyDescent="0.2">
      <c r="A6815">
        <v>6811</v>
      </c>
      <c r="B6815" s="14">
        <f>'EstRev 5-10'!G248</f>
        <v>0</v>
      </c>
      <c r="C6815" s="5">
        <f t="shared" si="105"/>
        <v>6811</v>
      </c>
      <c r="D6815" s="5" t="s">
        <v>187</v>
      </c>
    </row>
    <row r="6816" spans="1:4" x14ac:dyDescent="0.2">
      <c r="A6816">
        <v>6812</v>
      </c>
      <c r="B6816" s="14">
        <f>'EstRev 5-10'!G249</f>
        <v>0</v>
      </c>
      <c r="C6816" s="5">
        <f t="shared" si="105"/>
        <v>6812</v>
      </c>
      <c r="D6816" s="5" t="s">
        <v>187</v>
      </c>
    </row>
    <row r="6817" spans="1:4" x14ac:dyDescent="0.2">
      <c r="A6817">
        <v>6813</v>
      </c>
      <c r="B6817" s="14">
        <f>'EstRev 5-10'!G250</f>
        <v>0</v>
      </c>
      <c r="C6817" s="5">
        <f t="shared" si="105"/>
        <v>6813</v>
      </c>
      <c r="D6817" s="5" t="s">
        <v>187</v>
      </c>
    </row>
    <row r="6818" spans="1:4" x14ac:dyDescent="0.2">
      <c r="A6818">
        <v>6814</v>
      </c>
      <c r="B6818" s="14">
        <f>'EstRev 5-10'!G251</f>
        <v>0</v>
      </c>
      <c r="C6818" s="5">
        <f t="shared" si="105"/>
        <v>6814</v>
      </c>
      <c r="D6818" s="5" t="s">
        <v>187</v>
      </c>
    </row>
    <row r="6819" spans="1:4" x14ac:dyDescent="0.2">
      <c r="A6819">
        <v>6815</v>
      </c>
      <c r="B6819" s="14">
        <f>'EstRev 5-10'!H222</f>
        <v>0</v>
      </c>
      <c r="C6819" s="5">
        <f t="shared" si="105"/>
        <v>6815</v>
      </c>
      <c r="D6819" s="5" t="s">
        <v>187</v>
      </c>
    </row>
    <row r="6820" spans="1:4" x14ac:dyDescent="0.2">
      <c r="A6820" s="3">
        <v>6816</v>
      </c>
      <c r="C6820" s="5">
        <f t="shared" si="105"/>
        <v>6816</v>
      </c>
      <c r="D6820" s="5" t="s">
        <v>187</v>
      </c>
    </row>
    <row r="6821" spans="1:4" x14ac:dyDescent="0.2">
      <c r="A6821">
        <v>6817</v>
      </c>
      <c r="B6821" s="14">
        <f>'EstRev 5-10'!H224</f>
        <v>0</v>
      </c>
      <c r="C6821" s="5">
        <f t="shared" si="105"/>
        <v>6817</v>
      </c>
      <c r="D6821" s="5" t="s">
        <v>187</v>
      </c>
    </row>
    <row r="6822" spans="1:4" x14ac:dyDescent="0.2">
      <c r="A6822">
        <v>6818</v>
      </c>
      <c r="B6822" s="14">
        <f>'EstRev 5-10'!H225</f>
        <v>0</v>
      </c>
      <c r="C6822" s="5">
        <f t="shared" si="105"/>
        <v>6818</v>
      </c>
      <c r="D6822" s="5" t="s">
        <v>187</v>
      </c>
    </row>
    <row r="6823" spans="1:4" x14ac:dyDescent="0.2">
      <c r="A6823">
        <v>6819</v>
      </c>
      <c r="B6823" s="14">
        <f>'EstRev 5-10'!H226</f>
        <v>0</v>
      </c>
      <c r="C6823" s="5">
        <f t="shared" si="105"/>
        <v>6819</v>
      </c>
      <c r="D6823" s="5" t="s">
        <v>187</v>
      </c>
    </row>
    <row r="6824" spans="1:4" x14ac:dyDescent="0.2">
      <c r="A6824">
        <v>6820</v>
      </c>
      <c r="B6824" s="14">
        <f>'EstRev 5-10'!H227</f>
        <v>0</v>
      </c>
      <c r="C6824" s="5">
        <f t="shared" si="105"/>
        <v>6820</v>
      </c>
      <c r="D6824" s="5" t="s">
        <v>187</v>
      </c>
    </row>
    <row r="6825" spans="1:4" x14ac:dyDescent="0.2">
      <c r="A6825">
        <v>6821</v>
      </c>
      <c r="B6825" s="14">
        <f>'EstRev 5-10'!H228</f>
        <v>0</v>
      </c>
      <c r="C6825" s="5">
        <f t="shared" si="105"/>
        <v>6821</v>
      </c>
      <c r="D6825" s="5" t="s">
        <v>187</v>
      </c>
    </row>
    <row r="6826" spans="1:4" x14ac:dyDescent="0.2">
      <c r="A6826">
        <v>6822</v>
      </c>
      <c r="B6826" s="14">
        <f>'EstRev 5-10'!H229</f>
        <v>0</v>
      </c>
      <c r="C6826" s="5">
        <f t="shared" si="105"/>
        <v>6822</v>
      </c>
      <c r="D6826" s="5" t="s">
        <v>187</v>
      </c>
    </row>
    <row r="6827" spans="1:4" x14ac:dyDescent="0.2">
      <c r="A6827">
        <v>6823</v>
      </c>
      <c r="B6827" s="14">
        <f>'EstRev 5-10'!H230</f>
        <v>0</v>
      </c>
      <c r="C6827" s="5">
        <f t="shared" si="105"/>
        <v>6823</v>
      </c>
      <c r="D6827" s="5" t="s">
        <v>187</v>
      </c>
    </row>
    <row r="6828" spans="1:4" x14ac:dyDescent="0.2">
      <c r="A6828">
        <v>6824</v>
      </c>
      <c r="B6828" s="14">
        <f>'EstRev 5-10'!H231</f>
        <v>0</v>
      </c>
      <c r="C6828" s="5">
        <f t="shared" si="105"/>
        <v>6824</v>
      </c>
      <c r="D6828" s="5" t="s">
        <v>187</v>
      </c>
    </row>
    <row r="6829" spans="1:4" x14ac:dyDescent="0.2">
      <c r="A6829" s="3">
        <v>6825</v>
      </c>
      <c r="C6829" s="5">
        <f t="shared" si="105"/>
        <v>6825</v>
      </c>
      <c r="D6829" s="5" t="s">
        <v>187</v>
      </c>
    </row>
    <row r="6830" spans="1:4" x14ac:dyDescent="0.2">
      <c r="A6830" s="3">
        <v>6826</v>
      </c>
      <c r="C6830" s="5">
        <f t="shared" si="105"/>
        <v>6826</v>
      </c>
      <c r="D6830" s="5" t="s">
        <v>187</v>
      </c>
    </row>
    <row r="6831" spans="1:4" x14ac:dyDescent="0.2">
      <c r="A6831">
        <v>6827</v>
      </c>
      <c r="B6831" s="14">
        <f>'EstRev 5-10'!H234</f>
        <v>0</v>
      </c>
      <c r="C6831" s="5">
        <f t="shared" si="105"/>
        <v>6827</v>
      </c>
      <c r="D6831" s="5" t="s">
        <v>187</v>
      </c>
    </row>
    <row r="6832" spans="1:4" x14ac:dyDescent="0.2">
      <c r="A6832">
        <v>6828</v>
      </c>
      <c r="B6832" s="14">
        <f>'EstRev 5-10'!H235</f>
        <v>0</v>
      </c>
      <c r="C6832" s="5">
        <f t="shared" si="105"/>
        <v>6828</v>
      </c>
      <c r="D6832" s="5" t="s">
        <v>187</v>
      </c>
    </row>
    <row r="6833" spans="1:4" x14ac:dyDescent="0.2">
      <c r="A6833">
        <v>6829</v>
      </c>
      <c r="B6833" s="14">
        <f>'EstRev 5-10'!H236</f>
        <v>0</v>
      </c>
      <c r="C6833" s="5">
        <f t="shared" si="105"/>
        <v>6829</v>
      </c>
      <c r="D6833" s="5" t="s">
        <v>187</v>
      </c>
    </row>
    <row r="6834" spans="1:4" x14ac:dyDescent="0.2">
      <c r="A6834">
        <v>6830</v>
      </c>
      <c r="B6834" s="14">
        <f>'EstRev 5-10'!H237</f>
        <v>0</v>
      </c>
      <c r="C6834" s="5">
        <f t="shared" si="105"/>
        <v>6830</v>
      </c>
      <c r="D6834" s="5" t="s">
        <v>187</v>
      </c>
    </row>
    <row r="6835" spans="1:4" x14ac:dyDescent="0.2">
      <c r="A6835">
        <v>6831</v>
      </c>
      <c r="B6835" s="14">
        <f>'EstRev 5-10'!H238</f>
        <v>0</v>
      </c>
      <c r="C6835" s="5">
        <f t="shared" si="105"/>
        <v>6831</v>
      </c>
      <c r="D6835" s="5" t="s">
        <v>187</v>
      </c>
    </row>
    <row r="6836" spans="1:4" x14ac:dyDescent="0.2">
      <c r="A6836">
        <v>6832</v>
      </c>
      <c r="B6836" s="14">
        <f>'EstRev 5-10'!H239</f>
        <v>0</v>
      </c>
      <c r="C6836" s="5">
        <f t="shared" si="105"/>
        <v>6832</v>
      </c>
      <c r="D6836" s="5" t="s">
        <v>187</v>
      </c>
    </row>
    <row r="6837" spans="1:4" x14ac:dyDescent="0.2">
      <c r="A6837">
        <v>6833</v>
      </c>
      <c r="B6837" s="14">
        <f>'EstRev 5-10'!H240</f>
        <v>0</v>
      </c>
      <c r="C6837" s="5">
        <f t="shared" si="105"/>
        <v>6833</v>
      </c>
      <c r="D6837" s="5" t="s">
        <v>187</v>
      </c>
    </row>
    <row r="6838" spans="1:4" x14ac:dyDescent="0.2">
      <c r="A6838">
        <v>6834</v>
      </c>
      <c r="B6838" s="14">
        <f>'EstRev 5-10'!H241</f>
        <v>0</v>
      </c>
      <c r="C6838" s="5">
        <f t="shared" si="105"/>
        <v>6834</v>
      </c>
      <c r="D6838" s="5" t="s">
        <v>187</v>
      </c>
    </row>
    <row r="6839" spans="1:4" x14ac:dyDescent="0.2">
      <c r="A6839">
        <v>6835</v>
      </c>
      <c r="B6839" s="14">
        <f>'EstRev 5-10'!H242</f>
        <v>0</v>
      </c>
      <c r="C6839" s="5">
        <f t="shared" si="105"/>
        <v>6835</v>
      </c>
      <c r="D6839" s="5" t="s">
        <v>187</v>
      </c>
    </row>
    <row r="6840" spans="1:4" x14ac:dyDescent="0.2">
      <c r="A6840">
        <v>6836</v>
      </c>
      <c r="B6840" s="14">
        <f>'EstRev 5-10'!H243</f>
        <v>0</v>
      </c>
      <c r="C6840" s="5">
        <f t="shared" si="105"/>
        <v>6836</v>
      </c>
      <c r="D6840" s="5" t="s">
        <v>187</v>
      </c>
    </row>
    <row r="6841" spans="1:4" x14ac:dyDescent="0.2">
      <c r="A6841">
        <v>6837</v>
      </c>
      <c r="B6841" s="14">
        <f>'EstRev 5-10'!H244</f>
        <v>0</v>
      </c>
      <c r="C6841" s="5">
        <f t="shared" si="105"/>
        <v>6837</v>
      </c>
      <c r="D6841" s="5" t="s">
        <v>187</v>
      </c>
    </row>
    <row r="6842" spans="1:4" x14ac:dyDescent="0.2">
      <c r="A6842">
        <v>6838</v>
      </c>
      <c r="B6842" s="14">
        <f>'EstRev 5-10'!H245</f>
        <v>0</v>
      </c>
      <c r="C6842" s="5">
        <f t="shared" si="105"/>
        <v>6838</v>
      </c>
      <c r="D6842" s="5" t="s">
        <v>187</v>
      </c>
    </row>
    <row r="6843" spans="1:4" x14ac:dyDescent="0.2">
      <c r="A6843">
        <v>6839</v>
      </c>
      <c r="B6843" s="14">
        <f>'EstRev 5-10'!H246</f>
        <v>0</v>
      </c>
      <c r="C6843" s="5">
        <f t="shared" si="105"/>
        <v>6839</v>
      </c>
      <c r="D6843" s="5" t="s">
        <v>187</v>
      </c>
    </row>
    <row r="6844" spans="1:4" x14ac:dyDescent="0.2">
      <c r="A6844">
        <v>6840</v>
      </c>
      <c r="B6844" s="14">
        <f>'EstRev 5-10'!H247</f>
        <v>0</v>
      </c>
      <c r="C6844" s="5">
        <f t="shared" si="105"/>
        <v>6840</v>
      </c>
      <c r="D6844" s="5" t="s">
        <v>187</v>
      </c>
    </row>
    <row r="6845" spans="1:4" x14ac:dyDescent="0.2">
      <c r="A6845">
        <v>6841</v>
      </c>
      <c r="B6845" s="14">
        <f>'EstRev 5-10'!H248</f>
        <v>0</v>
      </c>
      <c r="C6845" s="5">
        <f t="shared" si="105"/>
        <v>6841</v>
      </c>
      <c r="D6845" s="5" t="s">
        <v>187</v>
      </c>
    </row>
    <row r="6846" spans="1:4" x14ac:dyDescent="0.2">
      <c r="A6846">
        <v>6842</v>
      </c>
      <c r="B6846" s="14">
        <f>'EstRev 5-10'!H249</f>
        <v>0</v>
      </c>
      <c r="C6846" s="5">
        <f t="shared" si="105"/>
        <v>6842</v>
      </c>
      <c r="D6846" s="5" t="s">
        <v>187</v>
      </c>
    </row>
    <row r="6847" spans="1:4" x14ac:dyDescent="0.2">
      <c r="A6847">
        <v>6843</v>
      </c>
      <c r="B6847" s="14">
        <f>'EstRev 5-10'!H250</f>
        <v>0</v>
      </c>
      <c r="C6847" s="5">
        <f t="shared" si="105"/>
        <v>6843</v>
      </c>
      <c r="D6847" s="5" t="s">
        <v>187</v>
      </c>
    </row>
    <row r="6848" spans="1:4" x14ac:dyDescent="0.2">
      <c r="A6848">
        <v>6844</v>
      </c>
      <c r="B6848" s="14">
        <f>'EstRev 5-10'!H251</f>
        <v>0</v>
      </c>
      <c r="C6848" s="5">
        <f t="shared" si="105"/>
        <v>6844</v>
      </c>
      <c r="D6848" s="5" t="s">
        <v>187</v>
      </c>
    </row>
    <row r="6849" spans="1:4" x14ac:dyDescent="0.2">
      <c r="A6849">
        <v>6845</v>
      </c>
      <c r="B6849" s="14">
        <f>'EstRev 5-10'!J222</f>
        <v>0</v>
      </c>
      <c r="C6849" s="5">
        <f t="shared" si="105"/>
        <v>6845</v>
      </c>
      <c r="D6849" s="5" t="s">
        <v>187</v>
      </c>
    </row>
    <row r="6850" spans="1:4" x14ac:dyDescent="0.2">
      <c r="A6850" s="3">
        <v>6846</v>
      </c>
      <c r="C6850" s="5">
        <f t="shared" si="105"/>
        <v>6846</v>
      </c>
      <c r="D6850" s="5" t="s">
        <v>187</v>
      </c>
    </row>
    <row r="6851" spans="1:4" x14ac:dyDescent="0.2">
      <c r="A6851">
        <v>6847</v>
      </c>
      <c r="B6851" s="14">
        <f>'EstRev 5-10'!J224</f>
        <v>0</v>
      </c>
      <c r="C6851" s="5">
        <f t="shared" si="105"/>
        <v>6847</v>
      </c>
      <c r="D6851" s="5" t="s">
        <v>187</v>
      </c>
    </row>
    <row r="6852" spans="1:4" x14ac:dyDescent="0.2">
      <c r="A6852">
        <v>6848</v>
      </c>
      <c r="B6852" s="14">
        <f>'EstRev 5-10'!J225</f>
        <v>0</v>
      </c>
      <c r="C6852" s="5">
        <f t="shared" si="105"/>
        <v>6848</v>
      </c>
      <c r="D6852" s="5" t="s">
        <v>187</v>
      </c>
    </row>
    <row r="6853" spans="1:4" x14ac:dyDescent="0.2">
      <c r="A6853">
        <v>6849</v>
      </c>
      <c r="B6853" s="14">
        <f>'EstRev 5-10'!J226</f>
        <v>0</v>
      </c>
      <c r="C6853" s="5">
        <f t="shared" si="105"/>
        <v>6849</v>
      </c>
      <c r="D6853" s="5" t="s">
        <v>187</v>
      </c>
    </row>
    <row r="6854" spans="1:4" x14ac:dyDescent="0.2">
      <c r="A6854">
        <v>6850</v>
      </c>
      <c r="B6854" s="14">
        <f>'EstRev 5-10'!J227</f>
        <v>0</v>
      </c>
      <c r="C6854" s="5">
        <f t="shared" si="105"/>
        <v>6850</v>
      </c>
      <c r="D6854" s="5" t="s">
        <v>187</v>
      </c>
    </row>
    <row r="6855" spans="1:4" x14ac:dyDescent="0.2">
      <c r="A6855">
        <v>6851</v>
      </c>
      <c r="B6855" s="14">
        <f>'EstRev 5-10'!J228</f>
        <v>0</v>
      </c>
      <c r="C6855" s="5">
        <f t="shared" ref="C6855:C6908" si="106">A6855-B6855</f>
        <v>6851</v>
      </c>
      <c r="D6855" s="5" t="s">
        <v>187</v>
      </c>
    </row>
    <row r="6856" spans="1:4" x14ac:dyDescent="0.2">
      <c r="A6856">
        <v>6852</v>
      </c>
      <c r="B6856" s="14">
        <f>'EstRev 5-10'!J229</f>
        <v>0</v>
      </c>
      <c r="C6856" s="5">
        <f t="shared" si="106"/>
        <v>6852</v>
      </c>
      <c r="D6856" s="5" t="s">
        <v>187</v>
      </c>
    </row>
    <row r="6857" spans="1:4" x14ac:dyDescent="0.2">
      <c r="A6857">
        <v>6853</v>
      </c>
      <c r="B6857" s="14">
        <f>'EstRev 5-10'!J230</f>
        <v>0</v>
      </c>
      <c r="C6857" s="5">
        <f t="shared" si="106"/>
        <v>6853</v>
      </c>
      <c r="D6857" s="5" t="s">
        <v>187</v>
      </c>
    </row>
    <row r="6858" spans="1:4" x14ac:dyDescent="0.2">
      <c r="A6858">
        <v>6854</v>
      </c>
      <c r="B6858" s="14">
        <f>'EstRev 5-10'!J231</f>
        <v>0</v>
      </c>
      <c r="C6858" s="5">
        <f t="shared" si="106"/>
        <v>6854</v>
      </c>
      <c r="D6858" s="5" t="s">
        <v>187</v>
      </c>
    </row>
    <row r="6859" spans="1:4" x14ac:dyDescent="0.2">
      <c r="A6859" s="3">
        <v>6855</v>
      </c>
      <c r="C6859" s="5">
        <f t="shared" si="106"/>
        <v>6855</v>
      </c>
      <c r="D6859" s="5" t="s">
        <v>187</v>
      </c>
    </row>
    <row r="6860" spans="1:4" x14ac:dyDescent="0.2">
      <c r="A6860" s="3">
        <v>6856</v>
      </c>
      <c r="C6860" s="5">
        <f t="shared" si="106"/>
        <v>6856</v>
      </c>
      <c r="D6860" s="5" t="s">
        <v>187</v>
      </c>
    </row>
    <row r="6861" spans="1:4" x14ac:dyDescent="0.2">
      <c r="A6861">
        <v>6857</v>
      </c>
      <c r="B6861" s="14">
        <f>'EstRev 5-10'!J234</f>
        <v>0</v>
      </c>
      <c r="C6861" s="5">
        <f t="shared" si="106"/>
        <v>6857</v>
      </c>
      <c r="D6861" s="5" t="s">
        <v>187</v>
      </c>
    </row>
    <row r="6862" spans="1:4" x14ac:dyDescent="0.2">
      <c r="A6862">
        <v>6858</v>
      </c>
      <c r="B6862" s="14">
        <f>'EstRev 5-10'!J235</f>
        <v>0</v>
      </c>
      <c r="C6862" s="5">
        <f t="shared" si="106"/>
        <v>6858</v>
      </c>
      <c r="D6862" s="5" t="s">
        <v>187</v>
      </c>
    </row>
    <row r="6863" spans="1:4" x14ac:dyDescent="0.2">
      <c r="A6863">
        <v>6859</v>
      </c>
      <c r="B6863" s="14">
        <f>'EstRev 5-10'!J236</f>
        <v>0</v>
      </c>
      <c r="C6863" s="5">
        <f t="shared" si="106"/>
        <v>6859</v>
      </c>
      <c r="D6863" s="5" t="s">
        <v>187</v>
      </c>
    </row>
    <row r="6864" spans="1:4" x14ac:dyDescent="0.2">
      <c r="A6864">
        <v>6860</v>
      </c>
      <c r="B6864" s="14">
        <f>'EstRev 5-10'!J237</f>
        <v>0</v>
      </c>
      <c r="C6864" s="5">
        <f t="shared" si="106"/>
        <v>6860</v>
      </c>
      <c r="D6864" s="5" t="s">
        <v>187</v>
      </c>
    </row>
    <row r="6865" spans="1:4" x14ac:dyDescent="0.2">
      <c r="A6865">
        <v>6861</v>
      </c>
      <c r="B6865" s="14">
        <f>'EstRev 5-10'!J238</f>
        <v>0</v>
      </c>
      <c r="C6865" s="5">
        <f t="shared" si="106"/>
        <v>6861</v>
      </c>
      <c r="D6865" s="5" t="s">
        <v>187</v>
      </c>
    </row>
    <row r="6866" spans="1:4" x14ac:dyDescent="0.2">
      <c r="A6866">
        <v>6862</v>
      </c>
      <c r="B6866" s="14">
        <f>'EstRev 5-10'!J239</f>
        <v>0</v>
      </c>
      <c r="C6866" s="5">
        <f t="shared" si="106"/>
        <v>6862</v>
      </c>
      <c r="D6866" s="5" t="s">
        <v>187</v>
      </c>
    </row>
    <row r="6867" spans="1:4" x14ac:dyDescent="0.2">
      <c r="A6867">
        <v>6863</v>
      </c>
      <c r="B6867" s="14">
        <f>'EstRev 5-10'!J240</f>
        <v>0</v>
      </c>
      <c r="C6867" s="5">
        <f t="shared" si="106"/>
        <v>6863</v>
      </c>
      <c r="D6867" s="5" t="s">
        <v>187</v>
      </c>
    </row>
    <row r="6868" spans="1:4" x14ac:dyDescent="0.2">
      <c r="A6868">
        <v>6864</v>
      </c>
      <c r="B6868" s="14">
        <f>'EstRev 5-10'!J241</f>
        <v>0</v>
      </c>
      <c r="C6868" s="5">
        <f t="shared" si="106"/>
        <v>6864</v>
      </c>
      <c r="D6868" s="5" t="s">
        <v>187</v>
      </c>
    </row>
    <row r="6869" spans="1:4" x14ac:dyDescent="0.2">
      <c r="A6869">
        <v>6865</v>
      </c>
      <c r="B6869" s="14">
        <f>'EstRev 5-10'!J242</f>
        <v>0</v>
      </c>
      <c r="C6869" s="5">
        <f t="shared" si="106"/>
        <v>6865</v>
      </c>
      <c r="D6869" s="5" t="s">
        <v>187</v>
      </c>
    </row>
    <row r="6870" spans="1:4" x14ac:dyDescent="0.2">
      <c r="A6870">
        <v>6866</v>
      </c>
      <c r="B6870" s="14">
        <f>'EstRev 5-10'!J243</f>
        <v>0</v>
      </c>
      <c r="C6870" s="5">
        <f t="shared" si="106"/>
        <v>6866</v>
      </c>
      <c r="D6870" s="5" t="s">
        <v>187</v>
      </c>
    </row>
    <row r="6871" spans="1:4" x14ac:dyDescent="0.2">
      <c r="A6871">
        <v>6867</v>
      </c>
      <c r="B6871" s="14">
        <f>'EstRev 5-10'!J244</f>
        <v>0</v>
      </c>
      <c r="C6871" s="5">
        <f t="shared" si="106"/>
        <v>6867</v>
      </c>
      <c r="D6871" s="5" t="s">
        <v>187</v>
      </c>
    </row>
    <row r="6872" spans="1:4" x14ac:dyDescent="0.2">
      <c r="A6872">
        <v>6868</v>
      </c>
      <c r="B6872" s="14">
        <f>'EstRev 5-10'!J245</f>
        <v>0</v>
      </c>
      <c r="C6872" s="5">
        <f t="shared" si="106"/>
        <v>6868</v>
      </c>
      <c r="D6872" s="5" t="s">
        <v>187</v>
      </c>
    </row>
    <row r="6873" spans="1:4" x14ac:dyDescent="0.2">
      <c r="A6873">
        <v>6869</v>
      </c>
      <c r="B6873" s="14">
        <f>'EstRev 5-10'!J246</f>
        <v>0</v>
      </c>
      <c r="C6873" s="5">
        <f t="shared" si="106"/>
        <v>6869</v>
      </c>
      <c r="D6873" s="5" t="s">
        <v>187</v>
      </c>
    </row>
    <row r="6874" spans="1:4" x14ac:dyDescent="0.2">
      <c r="A6874">
        <v>6870</v>
      </c>
      <c r="B6874" s="14">
        <f>'EstRev 5-10'!J247</f>
        <v>0</v>
      </c>
      <c r="C6874" s="5">
        <f t="shared" si="106"/>
        <v>6870</v>
      </c>
      <c r="D6874" s="5" t="s">
        <v>187</v>
      </c>
    </row>
    <row r="6875" spans="1:4" x14ac:dyDescent="0.2">
      <c r="A6875">
        <v>6871</v>
      </c>
      <c r="B6875" s="14">
        <f>'EstRev 5-10'!J248</f>
        <v>0</v>
      </c>
      <c r="C6875" s="5">
        <f t="shared" si="106"/>
        <v>6871</v>
      </c>
      <c r="D6875" s="5" t="s">
        <v>187</v>
      </c>
    </row>
    <row r="6876" spans="1:4" x14ac:dyDescent="0.2">
      <c r="A6876">
        <v>6872</v>
      </c>
      <c r="B6876" s="14">
        <f>'EstRev 5-10'!J249</f>
        <v>0</v>
      </c>
      <c r="C6876" s="5">
        <f t="shared" si="106"/>
        <v>6872</v>
      </c>
      <c r="D6876" s="5" t="s">
        <v>187</v>
      </c>
    </row>
    <row r="6877" spans="1:4" x14ac:dyDescent="0.2">
      <c r="A6877">
        <v>6873</v>
      </c>
      <c r="B6877" s="14">
        <f>'EstRev 5-10'!J250</f>
        <v>0</v>
      </c>
      <c r="C6877" s="5">
        <f t="shared" si="106"/>
        <v>6873</v>
      </c>
      <c r="D6877" s="5" t="s">
        <v>187</v>
      </c>
    </row>
    <row r="6878" spans="1:4" x14ac:dyDescent="0.2">
      <c r="A6878">
        <v>6874</v>
      </c>
      <c r="B6878" s="14">
        <f>'EstRev 5-10'!J251</f>
        <v>0</v>
      </c>
      <c r="C6878" s="5">
        <f t="shared" si="106"/>
        <v>6874</v>
      </c>
      <c r="D6878" s="5" t="s">
        <v>187</v>
      </c>
    </row>
    <row r="6879" spans="1:4" x14ac:dyDescent="0.2">
      <c r="A6879">
        <v>6875</v>
      </c>
      <c r="B6879" s="14">
        <f>'EstRev 5-10'!K222</f>
        <v>0</v>
      </c>
      <c r="C6879" s="5">
        <f t="shared" si="106"/>
        <v>6875</v>
      </c>
      <c r="D6879" s="5" t="s">
        <v>187</v>
      </c>
    </row>
    <row r="6880" spans="1:4" x14ac:dyDescent="0.2">
      <c r="A6880" s="3">
        <v>6876</v>
      </c>
      <c r="C6880" s="5">
        <f t="shared" si="106"/>
        <v>6876</v>
      </c>
      <c r="D6880" s="5" t="s">
        <v>187</v>
      </c>
    </row>
    <row r="6881" spans="1:4" x14ac:dyDescent="0.2">
      <c r="A6881">
        <v>6877</v>
      </c>
      <c r="B6881" s="14">
        <f>'EstRev 5-10'!K224</f>
        <v>0</v>
      </c>
      <c r="C6881" s="5">
        <f t="shared" si="106"/>
        <v>6877</v>
      </c>
      <c r="D6881" s="5" t="s">
        <v>187</v>
      </c>
    </row>
    <row r="6882" spans="1:4" x14ac:dyDescent="0.2">
      <c r="A6882">
        <v>6878</v>
      </c>
      <c r="B6882" s="14">
        <f>'EstRev 5-10'!K225</f>
        <v>0</v>
      </c>
      <c r="C6882" s="5">
        <f t="shared" si="106"/>
        <v>6878</v>
      </c>
      <c r="D6882" s="5" t="s">
        <v>187</v>
      </c>
    </row>
    <row r="6883" spans="1:4" x14ac:dyDescent="0.2">
      <c r="A6883">
        <v>6879</v>
      </c>
      <c r="B6883" s="14">
        <f>'EstRev 5-10'!K226</f>
        <v>0</v>
      </c>
      <c r="C6883" s="5">
        <f t="shared" si="106"/>
        <v>6879</v>
      </c>
      <c r="D6883" s="5" t="s">
        <v>187</v>
      </c>
    </row>
    <row r="6884" spans="1:4" x14ac:dyDescent="0.2">
      <c r="A6884">
        <v>6880</v>
      </c>
      <c r="B6884" s="14">
        <f>'EstRev 5-10'!K227</f>
        <v>0</v>
      </c>
      <c r="C6884" s="5">
        <f t="shared" si="106"/>
        <v>6880</v>
      </c>
      <c r="D6884" s="5" t="s">
        <v>187</v>
      </c>
    </row>
    <row r="6885" spans="1:4" x14ac:dyDescent="0.2">
      <c r="A6885">
        <v>6881</v>
      </c>
      <c r="B6885" s="14">
        <f>'EstRev 5-10'!K228</f>
        <v>0</v>
      </c>
      <c r="C6885" s="5">
        <f t="shared" si="106"/>
        <v>6881</v>
      </c>
      <c r="D6885" s="5" t="s">
        <v>187</v>
      </c>
    </row>
    <row r="6886" spans="1:4" x14ac:dyDescent="0.2">
      <c r="A6886">
        <v>6882</v>
      </c>
      <c r="B6886" s="14">
        <f>'EstRev 5-10'!K229</f>
        <v>0</v>
      </c>
      <c r="C6886" s="5">
        <f t="shared" si="106"/>
        <v>6882</v>
      </c>
      <c r="D6886" s="5" t="s">
        <v>187</v>
      </c>
    </row>
    <row r="6887" spans="1:4" x14ac:dyDescent="0.2">
      <c r="A6887">
        <v>6883</v>
      </c>
      <c r="B6887" s="14">
        <f>'EstRev 5-10'!K230</f>
        <v>0</v>
      </c>
      <c r="C6887" s="5">
        <f t="shared" si="106"/>
        <v>6883</v>
      </c>
      <c r="D6887" s="5" t="s">
        <v>187</v>
      </c>
    </row>
    <row r="6888" spans="1:4" x14ac:dyDescent="0.2">
      <c r="A6888">
        <v>6884</v>
      </c>
      <c r="B6888" s="14">
        <f>'EstRev 5-10'!K231</f>
        <v>0</v>
      </c>
      <c r="C6888" s="5">
        <f t="shared" si="106"/>
        <v>6884</v>
      </c>
      <c r="D6888" s="5" t="s">
        <v>187</v>
      </c>
    </row>
    <row r="6889" spans="1:4" x14ac:dyDescent="0.2">
      <c r="A6889" s="4">
        <v>6885</v>
      </c>
      <c r="C6889" s="5">
        <f t="shared" si="106"/>
        <v>6885</v>
      </c>
      <c r="D6889" s="5" t="s">
        <v>187</v>
      </c>
    </row>
    <row r="6890" spans="1:4" x14ac:dyDescent="0.2">
      <c r="A6890" s="4">
        <v>6886</v>
      </c>
      <c r="C6890" s="5">
        <f t="shared" si="106"/>
        <v>6886</v>
      </c>
      <c r="D6890" s="5" t="s">
        <v>187</v>
      </c>
    </row>
    <row r="6891" spans="1:4" x14ac:dyDescent="0.2">
      <c r="A6891">
        <v>6887</v>
      </c>
      <c r="B6891" s="14">
        <f>'EstRev 5-10'!K234</f>
        <v>0</v>
      </c>
      <c r="C6891" s="5">
        <f t="shared" si="106"/>
        <v>6887</v>
      </c>
      <c r="D6891" s="5" t="s">
        <v>187</v>
      </c>
    </row>
    <row r="6892" spans="1:4" x14ac:dyDescent="0.2">
      <c r="A6892">
        <v>6888</v>
      </c>
      <c r="B6892" s="14">
        <f>'EstRev 5-10'!K235</f>
        <v>0</v>
      </c>
      <c r="C6892" s="5">
        <f t="shared" si="106"/>
        <v>6888</v>
      </c>
      <c r="D6892" s="5" t="s">
        <v>187</v>
      </c>
    </row>
    <row r="6893" spans="1:4" x14ac:dyDescent="0.2">
      <c r="A6893">
        <v>6889</v>
      </c>
      <c r="B6893" s="14">
        <f>'EstRev 5-10'!K236</f>
        <v>0</v>
      </c>
      <c r="C6893" s="5">
        <f t="shared" si="106"/>
        <v>6889</v>
      </c>
      <c r="D6893" s="5" t="s">
        <v>187</v>
      </c>
    </row>
    <row r="6894" spans="1:4" x14ac:dyDescent="0.2">
      <c r="A6894">
        <v>6890</v>
      </c>
      <c r="B6894" s="14">
        <f>'EstRev 5-10'!K237</f>
        <v>0</v>
      </c>
      <c r="C6894" s="5">
        <f t="shared" si="106"/>
        <v>6890</v>
      </c>
      <c r="D6894" s="5" t="s">
        <v>187</v>
      </c>
    </row>
    <row r="6895" spans="1:4" x14ac:dyDescent="0.2">
      <c r="A6895">
        <v>6891</v>
      </c>
      <c r="B6895" s="14">
        <f>'EstRev 5-10'!K238</f>
        <v>0</v>
      </c>
      <c r="C6895" s="5">
        <f t="shared" si="106"/>
        <v>6891</v>
      </c>
      <c r="D6895" s="5" t="s">
        <v>187</v>
      </c>
    </row>
    <row r="6896" spans="1:4" x14ac:dyDescent="0.2">
      <c r="A6896">
        <v>6892</v>
      </c>
      <c r="B6896" s="14">
        <f>'EstRev 5-10'!K239</f>
        <v>0</v>
      </c>
      <c r="C6896" s="5">
        <f t="shared" si="106"/>
        <v>6892</v>
      </c>
      <c r="D6896" s="5" t="s">
        <v>187</v>
      </c>
    </row>
    <row r="6897" spans="1:5" x14ac:dyDescent="0.2">
      <c r="A6897">
        <v>6893</v>
      </c>
      <c r="B6897" s="14">
        <f>'EstRev 5-10'!K240</f>
        <v>0</v>
      </c>
      <c r="C6897" s="5">
        <f t="shared" si="106"/>
        <v>6893</v>
      </c>
      <c r="D6897" s="5" t="s">
        <v>187</v>
      </c>
    </row>
    <row r="6898" spans="1:5" x14ac:dyDescent="0.2">
      <c r="A6898">
        <v>6894</v>
      </c>
      <c r="B6898" s="14">
        <f>'EstRev 5-10'!K241</f>
        <v>0</v>
      </c>
      <c r="C6898" s="5">
        <f t="shared" si="106"/>
        <v>6894</v>
      </c>
      <c r="D6898" s="5" t="s">
        <v>187</v>
      </c>
    </row>
    <row r="6899" spans="1:5" x14ac:dyDescent="0.2">
      <c r="A6899">
        <v>6895</v>
      </c>
      <c r="B6899" s="14">
        <f>'EstRev 5-10'!K242</f>
        <v>0</v>
      </c>
      <c r="C6899" s="5">
        <f t="shared" si="106"/>
        <v>6895</v>
      </c>
      <c r="D6899" s="5" t="s">
        <v>187</v>
      </c>
    </row>
    <row r="6900" spans="1:5" x14ac:dyDescent="0.2">
      <c r="A6900">
        <v>6896</v>
      </c>
      <c r="B6900" s="14">
        <f>'EstRev 5-10'!K243</f>
        <v>0</v>
      </c>
      <c r="C6900" s="5">
        <f t="shared" si="106"/>
        <v>6896</v>
      </c>
      <c r="D6900" s="5" t="s">
        <v>187</v>
      </c>
    </row>
    <row r="6901" spans="1:5" x14ac:dyDescent="0.2">
      <c r="A6901">
        <v>6897</v>
      </c>
      <c r="B6901" s="14">
        <f>'EstRev 5-10'!K244</f>
        <v>0</v>
      </c>
      <c r="C6901" s="5">
        <f t="shared" si="106"/>
        <v>6897</v>
      </c>
      <c r="D6901" s="5" t="s">
        <v>187</v>
      </c>
    </row>
    <row r="6902" spans="1:5" x14ac:dyDescent="0.2">
      <c r="A6902">
        <v>6898</v>
      </c>
      <c r="B6902" s="14">
        <f>'EstRev 5-10'!K245</f>
        <v>0</v>
      </c>
      <c r="C6902" s="5">
        <f t="shared" si="106"/>
        <v>6898</v>
      </c>
      <c r="D6902" s="5" t="s">
        <v>187</v>
      </c>
    </row>
    <row r="6903" spans="1:5" x14ac:dyDescent="0.2">
      <c r="A6903">
        <v>6899</v>
      </c>
      <c r="B6903" s="14">
        <f>'EstRev 5-10'!K246</f>
        <v>0</v>
      </c>
      <c r="C6903" s="5">
        <f t="shared" si="106"/>
        <v>6899</v>
      </c>
      <c r="D6903" s="5" t="s">
        <v>187</v>
      </c>
    </row>
    <row r="6904" spans="1:5" x14ac:dyDescent="0.2">
      <c r="A6904">
        <v>6900</v>
      </c>
      <c r="B6904" s="14">
        <f>'EstRev 5-10'!K247</f>
        <v>0</v>
      </c>
      <c r="C6904" s="5">
        <f t="shared" si="106"/>
        <v>6900</v>
      </c>
      <c r="D6904" s="5" t="s">
        <v>187</v>
      </c>
    </row>
    <row r="6905" spans="1:5" x14ac:dyDescent="0.2">
      <c r="A6905">
        <v>6901</v>
      </c>
      <c r="B6905" s="14">
        <f>'EstRev 5-10'!K248</f>
        <v>0</v>
      </c>
      <c r="C6905" s="5">
        <f t="shared" si="106"/>
        <v>6901</v>
      </c>
      <c r="D6905" s="5" t="s">
        <v>187</v>
      </c>
    </row>
    <row r="6906" spans="1:5" x14ac:dyDescent="0.2">
      <c r="A6906">
        <v>6902</v>
      </c>
      <c r="B6906" s="14">
        <f>'EstRev 5-10'!K249</f>
        <v>0</v>
      </c>
      <c r="C6906" s="5">
        <f t="shared" si="106"/>
        <v>6902</v>
      </c>
      <c r="D6906" s="5" t="s">
        <v>187</v>
      </c>
    </row>
    <row r="6907" spans="1:5" x14ac:dyDescent="0.2">
      <c r="A6907">
        <v>6903</v>
      </c>
      <c r="B6907" s="14">
        <f>'EstRev 5-10'!K250</f>
        <v>0</v>
      </c>
      <c r="C6907" s="5">
        <f t="shared" si="106"/>
        <v>6903</v>
      </c>
      <c r="D6907" s="5" t="s">
        <v>187</v>
      </c>
    </row>
    <row r="6908" spans="1:5" x14ac:dyDescent="0.2">
      <c r="A6908">
        <v>6904</v>
      </c>
      <c r="B6908" s="14">
        <f>'EstRev 5-10'!K251</f>
        <v>0</v>
      </c>
      <c r="C6908" s="5">
        <f t="shared" si="106"/>
        <v>6904</v>
      </c>
      <c r="D6908" s="5" t="s">
        <v>187</v>
      </c>
    </row>
    <row r="6909" spans="1:5" x14ac:dyDescent="0.2">
      <c r="A6909">
        <v>6905</v>
      </c>
      <c r="B6909" s="14">
        <f>'EstRev 5-10'!J265</f>
        <v>0</v>
      </c>
      <c r="D6909" s="5" t="s">
        <v>398</v>
      </c>
      <c r="E6909" s="5" t="s">
        <v>269</v>
      </c>
    </row>
    <row r="6910" spans="1:5" x14ac:dyDescent="0.2">
      <c r="A6910">
        <v>6906</v>
      </c>
      <c r="B6910" s="15">
        <f>'EstRev 5-10'!H166</f>
        <v>0</v>
      </c>
      <c r="D6910" s="5" t="s">
        <v>398</v>
      </c>
    </row>
    <row r="6911" spans="1:5" x14ac:dyDescent="0.2">
      <c r="A6911">
        <v>6907</v>
      </c>
      <c r="B6911" s="15">
        <f>'EstRev 5-10'!C195</f>
        <v>0</v>
      </c>
      <c r="D6911" s="5" t="s">
        <v>398</v>
      </c>
    </row>
    <row r="6912" spans="1:5" x14ac:dyDescent="0.2">
      <c r="A6912">
        <v>6908</v>
      </c>
      <c r="B6912" s="15">
        <f>'BudgetSum 2-3'!K58</f>
        <v>0</v>
      </c>
    </row>
    <row r="6913" spans="1:5" x14ac:dyDescent="0.2">
      <c r="A6913">
        <v>6909</v>
      </c>
    </row>
    <row r="6914" spans="1:5" x14ac:dyDescent="0.2">
      <c r="A6914">
        <v>6910</v>
      </c>
      <c r="B6914" s="15">
        <f>'EstExp 11-17'!H364</f>
        <v>0</v>
      </c>
      <c r="D6914" s="5" t="s">
        <v>398</v>
      </c>
    </row>
    <row r="6915" spans="1:5" x14ac:dyDescent="0.2">
      <c r="A6915">
        <v>6911</v>
      </c>
      <c r="B6915" s="15">
        <f>'EstExp 11-17'!K364</f>
        <v>0</v>
      </c>
      <c r="D6915" s="5" t="s">
        <v>398</v>
      </c>
      <c r="E6915" s="5" t="s">
        <v>397</v>
      </c>
    </row>
    <row r="6916" spans="1:5" x14ac:dyDescent="0.2">
      <c r="A6916">
        <v>6912</v>
      </c>
      <c r="B6916" s="15">
        <f>'BudgetSum 2-3'!C58</f>
        <v>0</v>
      </c>
      <c r="D6916" s="5" t="s">
        <v>668</v>
      </c>
    </row>
    <row r="6917" spans="1:5" x14ac:dyDescent="0.2">
      <c r="A6917">
        <v>6913</v>
      </c>
      <c r="B6917" s="15">
        <f>'BudgetSum 2-3'!D58</f>
        <v>0</v>
      </c>
      <c r="D6917" s="5" t="s">
        <v>668</v>
      </c>
    </row>
    <row r="6918" spans="1:5" x14ac:dyDescent="0.2">
      <c r="A6918">
        <v>6914</v>
      </c>
      <c r="B6918" s="15">
        <f>'BudgetSum 2-3'!H58</f>
        <v>0</v>
      </c>
      <c r="D6918" s="5" t="s">
        <v>668</v>
      </c>
    </row>
    <row r="6919" spans="1:5" x14ac:dyDescent="0.2">
      <c r="A6919">
        <v>6915</v>
      </c>
      <c r="B6919" s="15">
        <f>'BudgetSum 2-3'!C59</f>
        <v>0</v>
      </c>
      <c r="D6919" s="5" t="s">
        <v>668</v>
      </c>
    </row>
    <row r="6920" spans="1:5" x14ac:dyDescent="0.2">
      <c r="A6920">
        <v>6916</v>
      </c>
      <c r="B6920" s="15">
        <f>'BudgetSum 2-3'!D59</f>
        <v>0</v>
      </c>
      <c r="D6920" s="5" t="s">
        <v>668</v>
      </c>
    </row>
    <row r="6921" spans="1:5" x14ac:dyDescent="0.2">
      <c r="A6921">
        <v>6917</v>
      </c>
      <c r="B6921" s="15">
        <f>'BudgetSum 2-3'!H59</f>
        <v>0</v>
      </c>
      <c r="D6921" s="5" t="s">
        <v>668</v>
      </c>
    </row>
    <row r="6922" spans="1:5" x14ac:dyDescent="0.2">
      <c r="A6922">
        <v>6918</v>
      </c>
      <c r="B6922" s="15">
        <f>'BudgetSum 2-3'!C60</f>
        <v>0</v>
      </c>
      <c r="D6922" s="5" t="s">
        <v>668</v>
      </c>
    </row>
    <row r="6923" spans="1:5" x14ac:dyDescent="0.2">
      <c r="A6923">
        <v>6919</v>
      </c>
      <c r="B6923" s="15">
        <f>'BudgetSum 2-3'!D60</f>
        <v>0</v>
      </c>
      <c r="D6923" s="5" t="s">
        <v>668</v>
      </c>
    </row>
    <row r="6924" spans="1:5" x14ac:dyDescent="0.2">
      <c r="A6924">
        <v>6920</v>
      </c>
      <c r="B6924" s="15">
        <f>'BudgetSum 2-3'!H60</f>
        <v>0</v>
      </c>
      <c r="D6924" s="5" t="s">
        <v>668</v>
      </c>
    </row>
    <row r="6925" spans="1:5" x14ac:dyDescent="0.2">
      <c r="A6925">
        <v>6921</v>
      </c>
      <c r="B6925" s="15">
        <f>'BudgetSum 2-3'!C62</f>
        <v>0</v>
      </c>
      <c r="D6925" s="5" t="s">
        <v>668</v>
      </c>
    </row>
    <row r="6926" spans="1:5" x14ac:dyDescent="0.2">
      <c r="A6926">
        <v>6922</v>
      </c>
      <c r="B6926" s="15">
        <f>'BudgetSum 2-3'!D62</f>
        <v>0</v>
      </c>
      <c r="D6926" s="5" t="s">
        <v>668</v>
      </c>
    </row>
    <row r="6927" spans="1:5" x14ac:dyDescent="0.2">
      <c r="A6927">
        <v>6923</v>
      </c>
      <c r="B6927" s="15">
        <f>'BudgetSum 2-3'!H62</f>
        <v>0</v>
      </c>
      <c r="D6927" s="5" t="s">
        <v>668</v>
      </c>
    </row>
    <row r="6928" spans="1:5" x14ac:dyDescent="0.2">
      <c r="A6928">
        <v>6924</v>
      </c>
      <c r="B6928" s="15">
        <f>'BudgetSum 2-3'!C63</f>
        <v>0</v>
      </c>
      <c r="D6928" s="5" t="s">
        <v>668</v>
      </c>
    </row>
    <row r="6929" spans="1:4" x14ac:dyDescent="0.2">
      <c r="A6929">
        <v>6925</v>
      </c>
      <c r="B6929" s="15">
        <f>'BudgetSum 2-3'!D63</f>
        <v>0</v>
      </c>
      <c r="D6929" s="5" t="s">
        <v>668</v>
      </c>
    </row>
    <row r="6930" spans="1:4" x14ac:dyDescent="0.2">
      <c r="A6930">
        <v>6926</v>
      </c>
      <c r="B6930" s="15">
        <f>'BudgetSum 2-3'!H63</f>
        <v>0</v>
      </c>
      <c r="D6930" s="5" t="s">
        <v>668</v>
      </c>
    </row>
    <row r="6931" spans="1:4" x14ac:dyDescent="0.2">
      <c r="A6931">
        <v>6927</v>
      </c>
      <c r="B6931" s="15">
        <f>'BudgetSum 2-3'!C64</f>
        <v>0</v>
      </c>
      <c r="D6931" s="5" t="s">
        <v>668</v>
      </c>
    </row>
    <row r="6932" spans="1:4" x14ac:dyDescent="0.2">
      <c r="A6932">
        <v>6928</v>
      </c>
      <c r="B6932" s="15">
        <f>'BudgetSum 2-3'!D64</f>
        <v>0</v>
      </c>
      <c r="D6932" s="5" t="s">
        <v>668</v>
      </c>
    </row>
    <row r="6933" spans="1:4" x14ac:dyDescent="0.2">
      <c r="A6933">
        <v>6929</v>
      </c>
      <c r="B6933" s="15">
        <f>'BudgetSum 2-3'!H64</f>
        <v>0</v>
      </c>
      <c r="D6933" s="5" t="s">
        <v>668</v>
      </c>
    </row>
    <row r="6934" spans="1:4" x14ac:dyDescent="0.2">
      <c r="A6934">
        <v>6930</v>
      </c>
      <c r="B6934" s="15">
        <f>'BudgetSum 2-3'!C66</f>
        <v>0</v>
      </c>
      <c r="D6934" s="5" t="s">
        <v>668</v>
      </c>
    </row>
    <row r="6935" spans="1:4" x14ac:dyDescent="0.2">
      <c r="A6935">
        <v>6931</v>
      </c>
      <c r="B6935" s="15">
        <f>'BudgetSum 2-3'!D66</f>
        <v>0</v>
      </c>
      <c r="D6935" s="5" t="s">
        <v>668</v>
      </c>
    </row>
    <row r="6936" spans="1:4" x14ac:dyDescent="0.2">
      <c r="A6936">
        <v>6932</v>
      </c>
      <c r="B6936" s="15">
        <f>'BudgetSum 2-3'!C67</f>
        <v>0</v>
      </c>
      <c r="D6936" s="5" t="s">
        <v>668</v>
      </c>
    </row>
    <row r="6937" spans="1:4" x14ac:dyDescent="0.2">
      <c r="A6937">
        <v>6933</v>
      </c>
      <c r="B6937" s="15">
        <f>'BudgetSum 2-3'!D67</f>
        <v>0</v>
      </c>
      <c r="D6937" s="5" t="s">
        <v>668</v>
      </c>
    </row>
    <row r="6938" spans="1:4" x14ac:dyDescent="0.2">
      <c r="A6938">
        <v>6934</v>
      </c>
      <c r="B6938" s="15">
        <f>'BudgetSum 2-3'!C68</f>
        <v>0</v>
      </c>
      <c r="D6938" s="5" t="s">
        <v>668</v>
      </c>
    </row>
    <row r="6939" spans="1:4" x14ac:dyDescent="0.2">
      <c r="A6939">
        <v>6935</v>
      </c>
      <c r="B6939" s="15">
        <f>'BudgetSum 2-3'!D68</f>
        <v>0</v>
      </c>
      <c r="D6939" s="5" t="s">
        <v>668</v>
      </c>
    </row>
    <row r="6940" spans="1:4" x14ac:dyDescent="0.2">
      <c r="A6940">
        <v>6936</v>
      </c>
      <c r="B6940" s="15">
        <f>'BudgetSum 2-3'!C70</f>
        <v>0</v>
      </c>
      <c r="D6940" s="5" t="s">
        <v>668</v>
      </c>
    </row>
    <row r="6941" spans="1:4" x14ac:dyDescent="0.2">
      <c r="A6941">
        <v>6937</v>
      </c>
      <c r="B6941" s="15">
        <f>'BudgetSum 2-3'!D70</f>
        <v>0</v>
      </c>
      <c r="D6941" s="5" t="s">
        <v>668</v>
      </c>
    </row>
    <row r="6942" spans="1:4" x14ac:dyDescent="0.2">
      <c r="A6942">
        <v>6938</v>
      </c>
      <c r="B6942" s="15">
        <f>'BudgetSum 2-3'!C71</f>
        <v>0</v>
      </c>
      <c r="D6942" s="5" t="s">
        <v>668</v>
      </c>
    </row>
    <row r="6943" spans="1:4" x14ac:dyDescent="0.2">
      <c r="A6943">
        <v>6939</v>
      </c>
      <c r="B6943" s="15">
        <f>'BudgetSum 2-3'!D71</f>
        <v>0</v>
      </c>
      <c r="D6943" s="5" t="s">
        <v>668</v>
      </c>
    </row>
    <row r="6944" spans="1:4" x14ac:dyDescent="0.2">
      <c r="A6944">
        <v>6940</v>
      </c>
      <c r="B6944" s="15">
        <f>'BudgetSum 2-3'!C72</f>
        <v>0</v>
      </c>
      <c r="D6944" s="5" t="s">
        <v>668</v>
      </c>
    </row>
    <row r="6945" spans="1:4" x14ac:dyDescent="0.2">
      <c r="A6945">
        <v>6941</v>
      </c>
      <c r="B6945" s="15">
        <f>'BudgetSum 2-3'!D72</f>
        <v>0</v>
      </c>
      <c r="D6945" s="5" t="s">
        <v>668</v>
      </c>
    </row>
    <row r="6946" spans="1:4" x14ac:dyDescent="0.2">
      <c r="A6946">
        <v>6942</v>
      </c>
      <c r="B6946" s="15">
        <f>'BudgetSum 2-3'!C74</f>
        <v>0</v>
      </c>
      <c r="D6946" s="5" t="s">
        <v>668</v>
      </c>
    </row>
    <row r="6947" spans="1:4" x14ac:dyDescent="0.2">
      <c r="A6947">
        <v>6943</v>
      </c>
      <c r="B6947" s="15">
        <f>'BudgetSum 2-3'!D74</f>
        <v>0</v>
      </c>
      <c r="D6947" s="5" t="s">
        <v>668</v>
      </c>
    </row>
    <row r="6948" spans="1:4" x14ac:dyDescent="0.2">
      <c r="A6948">
        <v>6944</v>
      </c>
      <c r="B6948" s="15">
        <f>'BudgetSum 2-3'!C75</f>
        <v>0</v>
      </c>
      <c r="D6948" s="5" t="s">
        <v>668</v>
      </c>
    </row>
    <row r="6949" spans="1:4" x14ac:dyDescent="0.2">
      <c r="A6949">
        <v>6945</v>
      </c>
      <c r="B6949" s="15">
        <f>'BudgetSum 2-3'!D75</f>
        <v>0</v>
      </c>
      <c r="D6949" s="5" t="s">
        <v>668</v>
      </c>
    </row>
    <row r="6950" spans="1:4" x14ac:dyDescent="0.2">
      <c r="A6950">
        <v>6946</v>
      </c>
      <c r="B6950" s="15">
        <f>'BudgetSum 2-3'!C76</f>
        <v>0</v>
      </c>
      <c r="D6950" s="5" t="s">
        <v>668</v>
      </c>
    </row>
    <row r="6951" spans="1:4" x14ac:dyDescent="0.2">
      <c r="A6951">
        <v>6947</v>
      </c>
      <c r="B6951" s="15">
        <f>'BudgetSum 2-3'!D76</f>
        <v>0</v>
      </c>
      <c r="D6951" s="5" t="s">
        <v>668</v>
      </c>
    </row>
    <row r="6952" spans="1:4" x14ac:dyDescent="0.2">
      <c r="A6952">
        <v>6948</v>
      </c>
      <c r="B6952" s="15">
        <f>'BudgetSum 2-3'!C27</f>
        <v>0</v>
      </c>
      <c r="D6952" s="5" t="s">
        <v>668</v>
      </c>
    </row>
    <row r="6953" spans="1:4" x14ac:dyDescent="0.2">
      <c r="A6953">
        <v>6949</v>
      </c>
      <c r="B6953" s="15">
        <f>'BudgetSum 2-3'!D27</f>
        <v>0</v>
      </c>
      <c r="D6953" s="5" t="s">
        <v>668</v>
      </c>
    </row>
    <row r="6954" spans="1:4" x14ac:dyDescent="0.2">
      <c r="A6954">
        <v>6950</v>
      </c>
      <c r="B6954" s="15">
        <f>'BudgetSum 2-3'!E27</f>
        <v>0</v>
      </c>
      <c r="D6954" s="5" t="s">
        <v>668</v>
      </c>
    </row>
    <row r="6955" spans="1:4" x14ac:dyDescent="0.2">
      <c r="A6955">
        <v>6951</v>
      </c>
      <c r="B6955" s="15">
        <f>'BudgetSum 2-3'!F27</f>
        <v>0</v>
      </c>
      <c r="D6955" s="5" t="s">
        <v>668</v>
      </c>
    </row>
    <row r="6956" spans="1:4" x14ac:dyDescent="0.2">
      <c r="A6956">
        <v>6952</v>
      </c>
      <c r="B6956" s="15">
        <f>'BudgetSum 2-3'!G27</f>
        <v>0</v>
      </c>
      <c r="D6956" s="5" t="s">
        <v>668</v>
      </c>
    </row>
    <row r="6957" spans="1:4" x14ac:dyDescent="0.2">
      <c r="A6957">
        <v>6953</v>
      </c>
      <c r="B6957" s="15">
        <f>'BudgetSum 2-3'!H27</f>
        <v>0</v>
      </c>
      <c r="D6957" s="5" t="s">
        <v>668</v>
      </c>
    </row>
    <row r="6958" spans="1:4" x14ac:dyDescent="0.2">
      <c r="A6958">
        <v>6954</v>
      </c>
      <c r="B6958" s="15">
        <f>'BudgetSum 2-3'!J27</f>
        <v>0</v>
      </c>
      <c r="D6958" s="5" t="s">
        <v>668</v>
      </c>
    </row>
    <row r="6959" spans="1:4" x14ac:dyDescent="0.2">
      <c r="A6959">
        <v>6955</v>
      </c>
      <c r="B6959" s="15">
        <f>'BudgetSum 2-3'!K27</f>
        <v>0</v>
      </c>
      <c r="D6959" s="5" t="s">
        <v>668</v>
      </c>
    </row>
    <row r="6960" spans="1:4" x14ac:dyDescent="0.2">
      <c r="A6960">
        <v>6956</v>
      </c>
      <c r="B6960" s="15">
        <f>'EstRev 5-10'!C252</f>
        <v>0</v>
      </c>
      <c r="D6960" s="5" t="s">
        <v>676</v>
      </c>
    </row>
    <row r="6961" spans="1:4" x14ac:dyDescent="0.2">
      <c r="A6961">
        <v>6957</v>
      </c>
      <c r="B6961" s="15">
        <f>'EstRev 5-10'!D252</f>
        <v>0</v>
      </c>
      <c r="D6961" s="5" t="s">
        <v>676</v>
      </c>
    </row>
    <row r="6962" spans="1:4" x14ac:dyDescent="0.2">
      <c r="A6962">
        <v>6958</v>
      </c>
      <c r="B6962" s="15">
        <f>'EstRev 5-10'!E252</f>
        <v>0</v>
      </c>
      <c r="D6962" s="5" t="s">
        <v>676</v>
      </c>
    </row>
    <row r="6963" spans="1:4" x14ac:dyDescent="0.2">
      <c r="A6963">
        <v>6959</v>
      </c>
      <c r="B6963" s="15">
        <f>'EstRev 5-10'!F252</f>
        <v>0</v>
      </c>
      <c r="D6963" s="5" t="s">
        <v>676</v>
      </c>
    </row>
    <row r="6964" spans="1:4" x14ac:dyDescent="0.2">
      <c r="A6964">
        <v>6960</v>
      </c>
      <c r="B6964" s="15">
        <f>'EstRev 5-10'!G252</f>
        <v>0</v>
      </c>
      <c r="D6964" s="5" t="s">
        <v>676</v>
      </c>
    </row>
    <row r="6965" spans="1:4" x14ac:dyDescent="0.2">
      <c r="A6965">
        <v>6961</v>
      </c>
      <c r="B6965" s="15">
        <f>'EstRev 5-10'!H252</f>
        <v>0</v>
      </c>
      <c r="D6965" s="5" t="s">
        <v>676</v>
      </c>
    </row>
    <row r="6966" spans="1:4" x14ac:dyDescent="0.2">
      <c r="A6966">
        <v>6962</v>
      </c>
      <c r="B6966" s="15">
        <f>'EstRev 5-10'!J252</f>
        <v>0</v>
      </c>
      <c r="D6966" s="5" t="s">
        <v>676</v>
      </c>
    </row>
    <row r="6967" spans="1:4" x14ac:dyDescent="0.2">
      <c r="A6967">
        <v>6963</v>
      </c>
      <c r="B6967" s="15">
        <f>'EstRev 5-10'!K252</f>
        <v>0</v>
      </c>
      <c r="D6967" s="5" t="s">
        <v>676</v>
      </c>
    </row>
    <row r="6968" spans="1:4" x14ac:dyDescent="0.2">
      <c r="A6968">
        <v>6964</v>
      </c>
      <c r="B6968" s="15">
        <f>'EstRev 5-10'!E265</f>
        <v>0</v>
      </c>
      <c r="D6968" s="5" t="s">
        <v>676</v>
      </c>
    </row>
    <row r="6969" spans="1:4" x14ac:dyDescent="0.2">
      <c r="A6969">
        <v>6965</v>
      </c>
      <c r="B6969" s="15">
        <f>'CashSum 4'!C6</f>
        <v>0</v>
      </c>
      <c r="D6969" s="5" t="s">
        <v>676</v>
      </c>
    </row>
    <row r="6970" spans="1:4" x14ac:dyDescent="0.2">
      <c r="A6970">
        <v>6966</v>
      </c>
      <c r="B6970" s="15">
        <f>'CashSum 4'!C9</f>
        <v>0</v>
      </c>
      <c r="D6970" s="5" t="s">
        <v>676</v>
      </c>
    </row>
    <row r="6971" spans="1:4" x14ac:dyDescent="0.2">
      <c r="A6971">
        <v>6967</v>
      </c>
      <c r="B6971" s="15">
        <f>'CashSum 4'!D9</f>
        <v>0</v>
      </c>
      <c r="D6971" s="5" t="s">
        <v>676</v>
      </c>
    </row>
    <row r="6972" spans="1:4" x14ac:dyDescent="0.2">
      <c r="A6972">
        <v>6968</v>
      </c>
      <c r="B6972" s="15">
        <f>'CashSum 4'!E6</f>
        <v>0</v>
      </c>
      <c r="D6972" s="5" t="s">
        <v>676</v>
      </c>
    </row>
    <row r="6973" spans="1:4" x14ac:dyDescent="0.2">
      <c r="A6973">
        <v>6969</v>
      </c>
      <c r="B6973" s="15">
        <f>'CashSum 4'!E17</f>
        <v>0</v>
      </c>
      <c r="D6973" s="5" t="s">
        <v>676</v>
      </c>
    </row>
    <row r="6974" spans="1:4" x14ac:dyDescent="0.2">
      <c r="A6974">
        <v>6970</v>
      </c>
      <c r="B6974" s="15">
        <f>'CashSum 4'!G6</f>
        <v>0</v>
      </c>
      <c r="D6974" s="5" t="s">
        <v>676</v>
      </c>
    </row>
    <row r="6975" spans="1:4" x14ac:dyDescent="0.2">
      <c r="A6975">
        <v>6971</v>
      </c>
      <c r="B6975" s="15">
        <f>'CashSum 4'!H6</f>
        <v>0</v>
      </c>
      <c r="D6975" s="5" t="s">
        <v>676</v>
      </c>
    </row>
    <row r="6976" spans="1:4" x14ac:dyDescent="0.2">
      <c r="A6976">
        <v>6972</v>
      </c>
      <c r="B6976" s="15">
        <f>'CashSum 4'!H9</f>
        <v>0</v>
      </c>
      <c r="D6976" s="5" t="s">
        <v>676</v>
      </c>
    </row>
    <row r="6977" spans="1:4" x14ac:dyDescent="0.2">
      <c r="A6977">
        <v>6973</v>
      </c>
      <c r="B6977" s="15">
        <f>'CashSum 4'!K6</f>
        <v>0</v>
      </c>
      <c r="D6977" s="5" t="s">
        <v>676</v>
      </c>
    </row>
    <row r="6978" spans="1:4" x14ac:dyDescent="0.2">
      <c r="A6978">
        <v>6974</v>
      </c>
      <c r="B6978" s="15">
        <f>'CashSum 4'!K8</f>
        <v>0</v>
      </c>
      <c r="D6978" s="5" t="s">
        <v>676</v>
      </c>
    </row>
    <row r="6979" spans="1:4" x14ac:dyDescent="0.2">
      <c r="A6979">
        <v>6975</v>
      </c>
      <c r="B6979" s="15">
        <f>'CashSum 4'!K9</f>
        <v>0</v>
      </c>
      <c r="D6979" s="5" t="s">
        <v>676</v>
      </c>
    </row>
    <row r="6980" spans="1:4" x14ac:dyDescent="0.2">
      <c r="A6980">
        <v>6976</v>
      </c>
      <c r="B6980" s="15">
        <f>'CashSum 4'!K18</f>
        <v>0</v>
      </c>
      <c r="D6980" s="5" t="s">
        <v>676</v>
      </c>
    </row>
    <row r="6981" spans="1:4" x14ac:dyDescent="0.2">
      <c r="A6981">
        <v>6977</v>
      </c>
      <c r="B6981" s="15">
        <f>'EstExp 11-17'!E6</f>
        <v>0</v>
      </c>
      <c r="D6981" s="5" t="s">
        <v>680</v>
      </c>
    </row>
    <row r="6982" spans="1:4" x14ac:dyDescent="0.2">
      <c r="A6982">
        <v>6978</v>
      </c>
      <c r="B6982" s="15">
        <f>'EstExp 11-17'!K6</f>
        <v>0</v>
      </c>
      <c r="D6982" s="5" t="s">
        <v>690</v>
      </c>
    </row>
    <row r="6983" spans="1:4" x14ac:dyDescent="0.2">
      <c r="A6983">
        <v>6979</v>
      </c>
      <c r="B6983" s="15">
        <f>'EstRev 5-10'!C253</f>
        <v>0</v>
      </c>
      <c r="D6983" s="5" t="s">
        <v>693</v>
      </c>
    </row>
    <row r="6984" spans="1:4" x14ac:dyDescent="0.2">
      <c r="A6984">
        <v>6980</v>
      </c>
      <c r="B6984" s="15">
        <f>'EstRev 5-10'!D253</f>
        <v>0</v>
      </c>
      <c r="D6984" s="5" t="s">
        <v>694</v>
      </c>
    </row>
    <row r="6985" spans="1:4" x14ac:dyDescent="0.2">
      <c r="A6985">
        <v>6981</v>
      </c>
      <c r="B6985" s="15">
        <f>'EstRev 5-10'!E253</f>
        <v>0</v>
      </c>
      <c r="D6985" s="5" t="s">
        <v>695</v>
      </c>
    </row>
    <row r="6986" spans="1:4" x14ac:dyDescent="0.2">
      <c r="A6986">
        <v>6982</v>
      </c>
      <c r="B6986" s="15">
        <f>'EstRev 5-10'!F253</f>
        <v>0</v>
      </c>
      <c r="D6986" s="5" t="s">
        <v>696</v>
      </c>
    </row>
    <row r="6987" spans="1:4" x14ac:dyDescent="0.2">
      <c r="A6987">
        <v>6983</v>
      </c>
      <c r="B6987" s="15">
        <f>'EstRev 5-10'!G253</f>
        <v>0</v>
      </c>
      <c r="D6987" s="5" t="s">
        <v>697</v>
      </c>
    </row>
    <row r="6988" spans="1:4" x14ac:dyDescent="0.2">
      <c r="A6988">
        <v>6984</v>
      </c>
      <c r="B6988" s="15">
        <f>'EstRev 5-10'!H253</f>
        <v>0</v>
      </c>
      <c r="D6988" s="5" t="s">
        <v>698</v>
      </c>
    </row>
    <row r="6989" spans="1:4" x14ac:dyDescent="0.2">
      <c r="A6989">
        <v>6985</v>
      </c>
      <c r="B6989" s="15">
        <f>'EstRev 5-10'!J253</f>
        <v>0</v>
      </c>
      <c r="D6989" s="5" t="s">
        <v>699</v>
      </c>
    </row>
    <row r="6990" spans="1:4" x14ac:dyDescent="0.2">
      <c r="A6990">
        <v>6986</v>
      </c>
      <c r="B6990" s="15">
        <f>'EstRev 5-10'!K253</f>
        <v>0</v>
      </c>
      <c r="D6990" s="5" t="s">
        <v>700</v>
      </c>
    </row>
    <row r="6991" spans="1:4" x14ac:dyDescent="0.2">
      <c r="A6991">
        <v>6987</v>
      </c>
      <c r="B6991" s="15">
        <f>'EstExp 11-17'!E133</f>
        <v>0</v>
      </c>
    </row>
    <row r="6992" spans="1:4" x14ac:dyDescent="0.2">
      <c r="A6992">
        <v>6988</v>
      </c>
      <c r="B6992" s="15">
        <f>'EstExp 11-17'!H133</f>
        <v>0</v>
      </c>
    </row>
    <row r="6993" spans="1:4" x14ac:dyDescent="0.2">
      <c r="A6993">
        <v>6989</v>
      </c>
      <c r="B6993" s="15">
        <f>'EstExp 11-17'!K133</f>
        <v>0</v>
      </c>
    </row>
    <row r="6994" spans="1:4" x14ac:dyDescent="0.2">
      <c r="A6994">
        <v>6990</v>
      </c>
      <c r="B6994" s="14">
        <f>'EstExp 11-17'!H157</f>
        <v>0</v>
      </c>
      <c r="D6994" s="5" t="s">
        <v>741</v>
      </c>
    </row>
    <row r="6995" spans="1:4" x14ac:dyDescent="0.2">
      <c r="A6995">
        <v>6991</v>
      </c>
      <c r="B6995" s="14">
        <f>'EstExp 11-17'!K157</f>
        <v>0</v>
      </c>
      <c r="D6995" s="5" t="s">
        <v>741</v>
      </c>
    </row>
    <row r="6996" spans="1:4" x14ac:dyDescent="0.2">
      <c r="A6996">
        <v>6992</v>
      </c>
      <c r="B6996" s="14">
        <f>'EstExp 11-17'!H158</f>
        <v>0</v>
      </c>
      <c r="D6996" s="5" t="s">
        <v>741</v>
      </c>
    </row>
    <row r="6997" spans="1:4" x14ac:dyDescent="0.2">
      <c r="A6997">
        <v>6993</v>
      </c>
      <c r="B6997" s="14">
        <f>'EstExp 11-17'!K158</f>
        <v>0</v>
      </c>
      <c r="D6997" s="5" t="s">
        <v>741</v>
      </c>
    </row>
    <row r="6998" spans="1:4" x14ac:dyDescent="0.2">
      <c r="A6998">
        <v>6994</v>
      </c>
    </row>
    <row r="6999" spans="1:4" x14ac:dyDescent="0.2">
      <c r="A6999">
        <v>6995</v>
      </c>
    </row>
    <row r="7000" spans="1:4" x14ac:dyDescent="0.2">
      <c r="A7000">
        <v>6996</v>
      </c>
      <c r="B7000" s="14">
        <f>'EstExp 11-17'!H159</f>
        <v>0</v>
      </c>
      <c r="D7000" s="5" t="s">
        <v>741</v>
      </c>
    </row>
    <row r="7001" spans="1:4" x14ac:dyDescent="0.2">
      <c r="A7001">
        <v>6997</v>
      </c>
      <c r="B7001" s="14">
        <f>'EstExp 11-17'!K159</f>
        <v>0</v>
      </c>
      <c r="D7001" s="5" t="s">
        <v>741</v>
      </c>
    </row>
    <row r="7002" spans="1:4" x14ac:dyDescent="0.2">
      <c r="A7002">
        <v>6998</v>
      </c>
      <c r="B7002" s="14">
        <f>'EstExp 11-17'!H160</f>
        <v>0</v>
      </c>
      <c r="D7002" s="5" t="s">
        <v>741</v>
      </c>
    </row>
    <row r="7003" spans="1:4" x14ac:dyDescent="0.2">
      <c r="A7003">
        <v>6999</v>
      </c>
      <c r="B7003" s="14">
        <f>'EstExp 11-17'!K160</f>
        <v>0</v>
      </c>
      <c r="D7003" s="5" t="s">
        <v>741</v>
      </c>
    </row>
    <row r="7004" spans="1:4" x14ac:dyDescent="0.2">
      <c r="A7004">
        <v>7000</v>
      </c>
      <c r="B7004" s="14">
        <f>'EstExp 11-17'!D282</f>
        <v>0</v>
      </c>
      <c r="D7004" s="5" t="s">
        <v>741</v>
      </c>
    </row>
    <row r="7005" spans="1:4" x14ac:dyDescent="0.2">
      <c r="A7005">
        <v>7001</v>
      </c>
      <c r="B7005" s="14">
        <f>'EstExp 11-17'!K282</f>
        <v>0</v>
      </c>
      <c r="D7005" s="5" t="s">
        <v>741</v>
      </c>
    </row>
    <row r="7006" spans="1:4" x14ac:dyDescent="0.2">
      <c r="A7006">
        <v>7002</v>
      </c>
      <c r="B7006" s="14">
        <f>'EstExp 11-17'!E306</f>
        <v>0</v>
      </c>
      <c r="D7006" s="5" t="s">
        <v>741</v>
      </c>
    </row>
    <row r="7007" spans="1:4" x14ac:dyDescent="0.2">
      <c r="A7007">
        <v>7003</v>
      </c>
      <c r="B7007" s="14">
        <f>'EstExp 11-17'!H306</f>
        <v>0</v>
      </c>
      <c r="D7007" s="5" t="s">
        <v>741</v>
      </c>
    </row>
    <row r="7008" spans="1:4" x14ac:dyDescent="0.2">
      <c r="A7008">
        <v>7004</v>
      </c>
      <c r="B7008" s="14">
        <f>'EstExp 11-17'!K306</f>
        <v>0</v>
      </c>
      <c r="D7008" s="5" t="s">
        <v>741</v>
      </c>
    </row>
    <row r="7009" spans="1:4" x14ac:dyDescent="0.2">
      <c r="A7009">
        <v>7005</v>
      </c>
      <c r="B7009" s="14">
        <f>'EstExp 11-17'!H332</f>
        <v>0</v>
      </c>
      <c r="D7009" s="5" t="s">
        <v>741</v>
      </c>
    </row>
    <row r="7010" spans="1:4" x14ac:dyDescent="0.2">
      <c r="A7010">
        <v>7006</v>
      </c>
      <c r="B7010" s="14">
        <f>'EstExp 11-17'!K332</f>
        <v>0</v>
      </c>
      <c r="D7010" s="5" t="s">
        <v>741</v>
      </c>
    </row>
    <row r="7011" spans="1:4" x14ac:dyDescent="0.2">
      <c r="A7011">
        <v>7007</v>
      </c>
      <c r="B7011" s="14">
        <f>'EstExp 11-17'!H333</f>
        <v>0</v>
      </c>
      <c r="D7011" s="5" t="s">
        <v>741</v>
      </c>
    </row>
    <row r="7012" spans="1:4" x14ac:dyDescent="0.2">
      <c r="A7012">
        <v>7008</v>
      </c>
      <c r="B7012" s="14">
        <f>'EstExp 11-17'!K333</f>
        <v>0</v>
      </c>
      <c r="D7012" s="5" t="s">
        <v>741</v>
      </c>
    </row>
    <row r="7013" spans="1:4" x14ac:dyDescent="0.2">
      <c r="A7013">
        <v>7009</v>
      </c>
      <c r="B7013" s="14">
        <f>'EstExp 11-17'!H334</f>
        <v>0</v>
      </c>
      <c r="D7013" s="5" t="s">
        <v>741</v>
      </c>
    </row>
    <row r="7014" spans="1:4" x14ac:dyDescent="0.2">
      <c r="A7014">
        <v>7010</v>
      </c>
      <c r="B7014" s="14">
        <f>'EstExp 11-17'!K334</f>
        <v>0</v>
      </c>
      <c r="D7014" s="5" t="s">
        <v>741</v>
      </c>
    </row>
    <row r="7015" spans="1:4" x14ac:dyDescent="0.2">
      <c r="A7015">
        <v>7011</v>
      </c>
      <c r="B7015" s="14">
        <f>'EstExp 11-17'!H354</f>
        <v>0</v>
      </c>
      <c r="D7015" s="5" t="s">
        <v>741</v>
      </c>
    </row>
    <row r="7016" spans="1:4" x14ac:dyDescent="0.2">
      <c r="A7016">
        <v>7012</v>
      </c>
      <c r="B7016" s="14">
        <f>'EstExp 11-17'!K354</f>
        <v>0</v>
      </c>
      <c r="D7016" s="5" t="s">
        <v>741</v>
      </c>
    </row>
    <row r="7017" spans="1:4" x14ac:dyDescent="0.2">
      <c r="A7017">
        <v>7013</v>
      </c>
      <c r="B7017" s="14">
        <f>'EstExp 11-17'!H355</f>
        <v>0</v>
      </c>
      <c r="D7017" s="5" t="s">
        <v>741</v>
      </c>
    </row>
    <row r="7018" spans="1:4" x14ac:dyDescent="0.2">
      <c r="A7018">
        <v>7014</v>
      </c>
      <c r="B7018" s="14">
        <f>'EstExp 11-17'!K355</f>
        <v>0</v>
      </c>
      <c r="D7018" s="5" t="s">
        <v>741</v>
      </c>
    </row>
    <row r="7019" spans="1:4" x14ac:dyDescent="0.2">
      <c r="A7019">
        <v>7015</v>
      </c>
      <c r="B7019" s="14">
        <f>'BudgetSum 2-3'!J16</f>
        <v>0</v>
      </c>
      <c r="D7019" s="5" t="s">
        <v>741</v>
      </c>
    </row>
    <row r="7020" spans="1:4" x14ac:dyDescent="0.2">
      <c r="A7020">
        <v>7016</v>
      </c>
      <c r="B7020" s="15">
        <f>'EstRev 5-10'!C119</f>
        <v>0</v>
      </c>
      <c r="D7020" s="5" t="s">
        <v>875</v>
      </c>
    </row>
    <row r="7021" spans="1:4" x14ac:dyDescent="0.2">
      <c r="A7021">
        <v>7017</v>
      </c>
      <c r="B7021" s="15">
        <f>'EstRev 5-10'!D119</f>
        <v>0</v>
      </c>
      <c r="D7021" s="5" t="s">
        <v>875</v>
      </c>
    </row>
    <row r="7022" spans="1:4" x14ac:dyDescent="0.2">
      <c r="A7022">
        <v>7018</v>
      </c>
      <c r="B7022" s="15">
        <f>'EstRev 5-10'!E119</f>
        <v>0</v>
      </c>
      <c r="D7022" s="5" t="s">
        <v>875</v>
      </c>
    </row>
    <row r="7023" spans="1:4" x14ac:dyDescent="0.2">
      <c r="A7023">
        <v>7019</v>
      </c>
      <c r="B7023" s="15">
        <f>'EstRev 5-10'!F119</f>
        <v>0</v>
      </c>
      <c r="D7023" s="5" t="s">
        <v>875</v>
      </c>
    </row>
    <row r="7024" spans="1:4" x14ac:dyDescent="0.2">
      <c r="A7024">
        <v>7020</v>
      </c>
      <c r="B7024" s="15">
        <f>'EstRev 5-10'!G119</f>
        <v>0</v>
      </c>
      <c r="D7024" s="5" t="s">
        <v>875</v>
      </c>
    </row>
    <row r="7025" spans="1:4" x14ac:dyDescent="0.2">
      <c r="A7025">
        <v>7021</v>
      </c>
      <c r="B7025" s="15">
        <f>'EstRev 5-10'!H119</f>
        <v>0</v>
      </c>
      <c r="D7025" s="5" t="s">
        <v>875</v>
      </c>
    </row>
    <row r="7026" spans="1:4" x14ac:dyDescent="0.2">
      <c r="A7026">
        <v>7022</v>
      </c>
      <c r="B7026" s="15">
        <f>'EstRev 5-10'!J119</f>
        <v>0</v>
      </c>
      <c r="D7026" s="5" t="s">
        <v>875</v>
      </c>
    </row>
    <row r="7027" spans="1:4" x14ac:dyDescent="0.2">
      <c r="A7027">
        <v>7023</v>
      </c>
      <c r="B7027" s="15">
        <f>'EstRev 5-10'!K119</f>
        <v>0</v>
      </c>
      <c r="D7027" s="5" t="s">
        <v>875</v>
      </c>
    </row>
    <row r="7028" spans="1:4" x14ac:dyDescent="0.2">
      <c r="A7028">
        <v>7024</v>
      </c>
      <c r="B7028" s="15">
        <f>'EstRev 5-10'!C260</f>
        <v>0</v>
      </c>
      <c r="D7028" s="5" t="s">
        <v>876</v>
      </c>
    </row>
    <row r="7029" spans="1:4" x14ac:dyDescent="0.2">
      <c r="A7029">
        <v>7025</v>
      </c>
      <c r="B7029" s="15">
        <f>'EstRev 5-10'!D260</f>
        <v>0</v>
      </c>
      <c r="D7029" s="5" t="s">
        <v>876</v>
      </c>
    </row>
    <row r="7030" spans="1:4" x14ac:dyDescent="0.2">
      <c r="A7030">
        <v>7026</v>
      </c>
      <c r="B7030" s="15">
        <f>'EstRev 5-10'!F260</f>
        <v>0</v>
      </c>
      <c r="D7030" s="5" t="s">
        <v>876</v>
      </c>
    </row>
    <row r="7031" spans="1:4" x14ac:dyDescent="0.2">
      <c r="A7031">
        <v>7027</v>
      </c>
      <c r="B7031" s="15">
        <f>'EstRev 5-10'!G260</f>
        <v>0</v>
      </c>
      <c r="D7031" s="5" t="s">
        <v>876</v>
      </c>
    </row>
    <row r="7032" spans="1:4" x14ac:dyDescent="0.2">
      <c r="A7032">
        <v>7028</v>
      </c>
      <c r="B7032" s="15">
        <f>'EstRev 5-10'!C261</f>
        <v>0</v>
      </c>
      <c r="D7032" s="5" t="s">
        <v>877</v>
      </c>
    </row>
    <row r="7033" spans="1:4" x14ac:dyDescent="0.2">
      <c r="A7033">
        <v>7029</v>
      </c>
      <c r="B7033" s="15">
        <f>'EstRev 5-10'!D261</f>
        <v>0</v>
      </c>
      <c r="D7033" s="5" t="s">
        <v>877</v>
      </c>
    </row>
    <row r="7034" spans="1:4" x14ac:dyDescent="0.2">
      <c r="A7034">
        <v>7030</v>
      </c>
      <c r="B7034" s="15">
        <f>'EstRev 5-10'!F261</f>
        <v>0</v>
      </c>
      <c r="D7034" s="5" t="s">
        <v>877</v>
      </c>
    </row>
    <row r="7035" spans="1:4" x14ac:dyDescent="0.2">
      <c r="A7035">
        <v>7031</v>
      </c>
      <c r="B7035" s="15">
        <f>'EstRev 5-10'!G261</f>
        <v>0</v>
      </c>
      <c r="D7035" s="5" t="s">
        <v>877</v>
      </c>
    </row>
    <row r="7036" spans="1:4" x14ac:dyDescent="0.2">
      <c r="A7036">
        <v>7032</v>
      </c>
    </row>
    <row r="7037" spans="1:4" x14ac:dyDescent="0.2">
      <c r="A7037">
        <v>7033</v>
      </c>
    </row>
    <row r="7038" spans="1:4" x14ac:dyDescent="0.2">
      <c r="A7038">
        <v>7034</v>
      </c>
    </row>
    <row r="7039" spans="1:4" x14ac:dyDescent="0.2">
      <c r="A7039">
        <v>7035</v>
      </c>
    </row>
    <row r="7040" spans="1:4" x14ac:dyDescent="0.2">
      <c r="A7040">
        <v>7036</v>
      </c>
    </row>
    <row r="7041" spans="1:1" x14ac:dyDescent="0.2">
      <c r="A7041">
        <v>7037</v>
      </c>
    </row>
    <row r="7042" spans="1:1" x14ac:dyDescent="0.2">
      <c r="A7042">
        <v>7038</v>
      </c>
    </row>
    <row r="7043" spans="1:1" x14ac:dyDescent="0.2">
      <c r="A7043">
        <v>7039</v>
      </c>
    </row>
    <row r="7044" spans="1:1" x14ac:dyDescent="0.2">
      <c r="A7044">
        <v>7040</v>
      </c>
    </row>
    <row r="7045" spans="1:1" x14ac:dyDescent="0.2">
      <c r="A7045">
        <v>7041</v>
      </c>
    </row>
    <row r="7046" spans="1:1" x14ac:dyDescent="0.2">
      <c r="A7046">
        <v>7042</v>
      </c>
    </row>
    <row r="7047" spans="1:1" x14ac:dyDescent="0.2">
      <c r="A7047">
        <v>7043</v>
      </c>
    </row>
    <row r="7048" spans="1:1" x14ac:dyDescent="0.2">
      <c r="A7048">
        <v>7044</v>
      </c>
    </row>
    <row r="7049" spans="1:1" x14ac:dyDescent="0.2">
      <c r="A7049">
        <v>7045</v>
      </c>
    </row>
    <row r="7050" spans="1:1" x14ac:dyDescent="0.2">
      <c r="A7050">
        <v>7046</v>
      </c>
    </row>
    <row r="7051" spans="1:1" x14ac:dyDescent="0.2">
      <c r="A7051">
        <v>7047</v>
      </c>
    </row>
    <row r="7052" spans="1:1" x14ac:dyDescent="0.2">
      <c r="A7052">
        <v>7048</v>
      </c>
    </row>
    <row r="7053" spans="1:1" x14ac:dyDescent="0.2">
      <c r="A7053">
        <v>7049</v>
      </c>
    </row>
    <row r="7054" spans="1:1" x14ac:dyDescent="0.2">
      <c r="A7054">
        <v>7050</v>
      </c>
    </row>
    <row r="7055" spans="1:1" x14ac:dyDescent="0.2">
      <c r="A7055">
        <v>7051</v>
      </c>
    </row>
    <row r="7056" spans="1:1" x14ac:dyDescent="0.2">
      <c r="A7056">
        <v>7052</v>
      </c>
    </row>
    <row r="7057" spans="1:1" x14ac:dyDescent="0.2">
      <c r="A7057">
        <v>7053</v>
      </c>
    </row>
    <row r="7058" spans="1:1" x14ac:dyDescent="0.2">
      <c r="A7058">
        <v>7054</v>
      </c>
    </row>
    <row r="7059" spans="1:1" x14ac:dyDescent="0.2">
      <c r="A7059">
        <v>7055</v>
      </c>
    </row>
    <row r="7060" spans="1:1" x14ac:dyDescent="0.2">
      <c r="A7060">
        <v>7056</v>
      </c>
    </row>
    <row r="7061" spans="1:1" x14ac:dyDescent="0.2">
      <c r="A7061">
        <v>7057</v>
      </c>
    </row>
    <row r="7062" spans="1:1" x14ac:dyDescent="0.2">
      <c r="A7062">
        <v>7058</v>
      </c>
    </row>
    <row r="7063" spans="1:1" x14ac:dyDescent="0.2">
      <c r="A7063">
        <v>7059</v>
      </c>
    </row>
    <row r="7064" spans="1:1" x14ac:dyDescent="0.2">
      <c r="A7064">
        <v>7060</v>
      </c>
    </row>
    <row r="7065" spans="1:1" x14ac:dyDescent="0.2">
      <c r="A7065">
        <v>7061</v>
      </c>
    </row>
    <row r="7066" spans="1:1" x14ac:dyDescent="0.2">
      <c r="A7066">
        <v>7062</v>
      </c>
    </row>
    <row r="7067" spans="1:1" x14ac:dyDescent="0.2">
      <c r="A7067">
        <v>7063</v>
      </c>
    </row>
    <row r="7068" spans="1:1" x14ac:dyDescent="0.2">
      <c r="A7068">
        <v>7064</v>
      </c>
    </row>
    <row r="7069" spans="1:1" x14ac:dyDescent="0.2">
      <c r="A7069">
        <v>7065</v>
      </c>
    </row>
    <row r="7070" spans="1:1" x14ac:dyDescent="0.2">
      <c r="A7070">
        <v>7066</v>
      </c>
    </row>
    <row r="7071" spans="1:1" x14ac:dyDescent="0.2">
      <c r="A7071">
        <v>7067</v>
      </c>
    </row>
    <row r="7072" spans="1:1" x14ac:dyDescent="0.2">
      <c r="A7072">
        <v>7068</v>
      </c>
    </row>
    <row r="7073" spans="1:1" x14ac:dyDescent="0.2">
      <c r="A7073">
        <v>7069</v>
      </c>
    </row>
    <row r="7074" spans="1:1" x14ac:dyDescent="0.2">
      <c r="A7074">
        <v>7070</v>
      </c>
    </row>
    <row r="7075" spans="1:1" x14ac:dyDescent="0.2">
      <c r="A7075">
        <v>7071</v>
      </c>
    </row>
    <row r="7076" spans="1:1" x14ac:dyDescent="0.2">
      <c r="A7076">
        <v>7072</v>
      </c>
    </row>
    <row r="7077" spans="1:1" x14ac:dyDescent="0.2">
      <c r="A7077">
        <v>7073</v>
      </c>
    </row>
    <row r="7078" spans="1:1" x14ac:dyDescent="0.2">
      <c r="A7078">
        <v>7074</v>
      </c>
    </row>
    <row r="7079" spans="1:1" x14ac:dyDescent="0.2">
      <c r="A7079">
        <v>7075</v>
      </c>
    </row>
    <row r="7080" spans="1:1" x14ac:dyDescent="0.2">
      <c r="A7080">
        <v>7076</v>
      </c>
    </row>
    <row r="7081" spans="1:1" x14ac:dyDescent="0.2">
      <c r="A7081">
        <v>7077</v>
      </c>
    </row>
    <row r="7082" spans="1:1" x14ac:dyDescent="0.2">
      <c r="A7082">
        <v>7078</v>
      </c>
    </row>
    <row r="7083" spans="1:1" x14ac:dyDescent="0.2">
      <c r="A7083">
        <v>7079</v>
      </c>
    </row>
    <row r="7084" spans="1:1" x14ac:dyDescent="0.2">
      <c r="A7084">
        <v>7080</v>
      </c>
    </row>
    <row r="7085" spans="1:1" x14ac:dyDescent="0.2">
      <c r="A7085">
        <v>7081</v>
      </c>
    </row>
    <row r="7086" spans="1:1" x14ac:dyDescent="0.2">
      <c r="A7086">
        <v>7082</v>
      </c>
    </row>
    <row r="7087" spans="1:1" x14ac:dyDescent="0.2">
      <c r="A7087">
        <v>7083</v>
      </c>
    </row>
    <row r="7088" spans="1:1" x14ac:dyDescent="0.2">
      <c r="A7088">
        <v>7084</v>
      </c>
    </row>
    <row r="7089" spans="1:1" x14ac:dyDescent="0.2">
      <c r="A7089">
        <v>7085</v>
      </c>
    </row>
    <row r="7090" spans="1:1" x14ac:dyDescent="0.2">
      <c r="A7090">
        <v>7086</v>
      </c>
    </row>
    <row r="7091" spans="1:1" x14ac:dyDescent="0.2">
      <c r="A7091">
        <v>7087</v>
      </c>
    </row>
    <row r="7092" spans="1:1" x14ac:dyDescent="0.2">
      <c r="A7092">
        <v>7088</v>
      </c>
    </row>
    <row r="7093" spans="1:1" x14ac:dyDescent="0.2">
      <c r="A7093">
        <v>7089</v>
      </c>
    </row>
    <row r="7094" spans="1:1" x14ac:dyDescent="0.2">
      <c r="A7094">
        <v>7090</v>
      </c>
    </row>
    <row r="7095" spans="1:1" x14ac:dyDescent="0.2">
      <c r="A7095">
        <v>7091</v>
      </c>
    </row>
    <row r="7096" spans="1:1" x14ac:dyDescent="0.2">
      <c r="A7096">
        <v>7092</v>
      </c>
    </row>
    <row r="7097" spans="1:1" x14ac:dyDescent="0.2">
      <c r="A7097">
        <v>7093</v>
      </c>
    </row>
    <row r="7098" spans="1:1" x14ac:dyDescent="0.2">
      <c r="A7098">
        <v>7094</v>
      </c>
    </row>
    <row r="7099" spans="1:1" x14ac:dyDescent="0.2">
      <c r="A7099">
        <v>7095</v>
      </c>
    </row>
    <row r="7100" spans="1:1" x14ac:dyDescent="0.2">
      <c r="A7100">
        <v>7096</v>
      </c>
    </row>
    <row r="7101" spans="1:1" x14ac:dyDescent="0.2">
      <c r="A7101">
        <v>7097</v>
      </c>
    </row>
    <row r="7102" spans="1:1" x14ac:dyDescent="0.2">
      <c r="A7102">
        <v>7098</v>
      </c>
    </row>
    <row r="7103" spans="1:1" x14ac:dyDescent="0.2">
      <c r="A7103">
        <v>7099</v>
      </c>
    </row>
    <row r="7104" spans="1:1" x14ac:dyDescent="0.2">
      <c r="A7104">
        <v>7100</v>
      </c>
    </row>
    <row r="7105" spans="1:1" x14ac:dyDescent="0.2">
      <c r="A7105">
        <v>7101</v>
      </c>
    </row>
    <row r="7106" spans="1:1" x14ac:dyDescent="0.2">
      <c r="A7106">
        <v>7102</v>
      </c>
    </row>
    <row r="7107" spans="1:1" x14ac:dyDescent="0.2">
      <c r="A7107">
        <v>7103</v>
      </c>
    </row>
    <row r="7108" spans="1:1" x14ac:dyDescent="0.2">
      <c r="A7108">
        <v>7104</v>
      </c>
    </row>
    <row r="7109" spans="1:1" x14ac:dyDescent="0.2">
      <c r="A7109">
        <v>7105</v>
      </c>
    </row>
    <row r="7110" spans="1:1" x14ac:dyDescent="0.2">
      <c r="A7110">
        <v>7106</v>
      </c>
    </row>
    <row r="7111" spans="1:1" x14ac:dyDescent="0.2">
      <c r="A7111">
        <v>7107</v>
      </c>
    </row>
    <row r="7112" spans="1:1" x14ac:dyDescent="0.2">
      <c r="A7112">
        <v>7108</v>
      </c>
    </row>
    <row r="7113" spans="1:1" x14ac:dyDescent="0.2">
      <c r="A7113">
        <v>7109</v>
      </c>
    </row>
    <row r="7114" spans="1:1" x14ac:dyDescent="0.2">
      <c r="A7114">
        <v>7110</v>
      </c>
    </row>
    <row r="7115" spans="1:1" x14ac:dyDescent="0.2">
      <c r="A7115">
        <v>7111</v>
      </c>
    </row>
    <row r="7116" spans="1:1" x14ac:dyDescent="0.2">
      <c r="A7116">
        <v>7112</v>
      </c>
    </row>
    <row r="7117" spans="1:1" x14ac:dyDescent="0.2">
      <c r="A7117">
        <v>7113</v>
      </c>
    </row>
    <row r="7118" spans="1:1" x14ac:dyDescent="0.2">
      <c r="A7118">
        <v>7114</v>
      </c>
    </row>
    <row r="7119" spans="1:1" x14ac:dyDescent="0.2">
      <c r="A7119">
        <v>7115</v>
      </c>
    </row>
    <row r="7120" spans="1:1" x14ac:dyDescent="0.2">
      <c r="A7120">
        <v>7116</v>
      </c>
    </row>
    <row r="7121" spans="1:1" x14ac:dyDescent="0.2">
      <c r="A7121">
        <v>7117</v>
      </c>
    </row>
    <row r="7122" spans="1:1" x14ac:dyDescent="0.2">
      <c r="A7122">
        <v>7118</v>
      </c>
    </row>
    <row r="7123" spans="1:1" x14ac:dyDescent="0.2">
      <c r="A7123">
        <v>7119</v>
      </c>
    </row>
    <row r="7124" spans="1:1" x14ac:dyDescent="0.2">
      <c r="A7124">
        <v>7120</v>
      </c>
    </row>
    <row r="7125" spans="1:1" x14ac:dyDescent="0.2">
      <c r="A7125">
        <v>7121</v>
      </c>
    </row>
    <row r="7126" spans="1:1" x14ac:dyDescent="0.2">
      <c r="A7126">
        <v>7122</v>
      </c>
    </row>
    <row r="7127" spans="1:1" x14ac:dyDescent="0.2">
      <c r="A7127">
        <v>7123</v>
      </c>
    </row>
    <row r="7128" spans="1:1" x14ac:dyDescent="0.2">
      <c r="A7128">
        <v>7124</v>
      </c>
    </row>
    <row r="7129" spans="1:1" x14ac:dyDescent="0.2">
      <c r="A7129">
        <v>7125</v>
      </c>
    </row>
    <row r="7130" spans="1:1" x14ac:dyDescent="0.2">
      <c r="A7130">
        <v>7126</v>
      </c>
    </row>
    <row r="7131" spans="1:1" x14ac:dyDescent="0.2">
      <c r="A7131">
        <v>7127</v>
      </c>
    </row>
    <row r="7132" spans="1:1" x14ac:dyDescent="0.2">
      <c r="A7132">
        <v>7128</v>
      </c>
    </row>
    <row r="7133" spans="1:1" x14ac:dyDescent="0.2">
      <c r="A7133">
        <v>7129</v>
      </c>
    </row>
    <row r="7134" spans="1:1" x14ac:dyDescent="0.2">
      <c r="A7134">
        <v>7130</v>
      </c>
    </row>
    <row r="7135" spans="1:1" x14ac:dyDescent="0.2">
      <c r="A7135">
        <v>7131</v>
      </c>
    </row>
    <row r="7136" spans="1:1" x14ac:dyDescent="0.2">
      <c r="A7136">
        <v>7132</v>
      </c>
    </row>
    <row r="7137" spans="1:1" x14ac:dyDescent="0.2">
      <c r="A7137">
        <v>7133</v>
      </c>
    </row>
    <row r="7138" spans="1:1" x14ac:dyDescent="0.2">
      <c r="A7138">
        <v>7134</v>
      </c>
    </row>
    <row r="7139" spans="1:1" x14ac:dyDescent="0.2">
      <c r="A7139">
        <v>7135</v>
      </c>
    </row>
    <row r="7140" spans="1:1" x14ac:dyDescent="0.2">
      <c r="A7140">
        <v>7136</v>
      </c>
    </row>
    <row r="7141" spans="1:1" x14ac:dyDescent="0.2">
      <c r="A7141">
        <v>7137</v>
      </c>
    </row>
    <row r="7142" spans="1:1" x14ac:dyDescent="0.2">
      <c r="A7142">
        <v>7138</v>
      </c>
    </row>
    <row r="7143" spans="1:1" x14ac:dyDescent="0.2">
      <c r="A7143">
        <v>7139</v>
      </c>
    </row>
    <row r="7144" spans="1:1" x14ac:dyDescent="0.2">
      <c r="A7144">
        <v>7140</v>
      </c>
    </row>
    <row r="7145" spans="1:1" x14ac:dyDescent="0.2">
      <c r="A7145">
        <v>7141</v>
      </c>
    </row>
    <row r="7146" spans="1:1" x14ac:dyDescent="0.2">
      <c r="A7146">
        <v>7142</v>
      </c>
    </row>
    <row r="7147" spans="1:1" x14ac:dyDescent="0.2">
      <c r="A7147">
        <v>7143</v>
      </c>
    </row>
    <row r="7148" spans="1:1" x14ac:dyDescent="0.2">
      <c r="A7148">
        <v>7144</v>
      </c>
    </row>
    <row r="7149" spans="1:1" x14ac:dyDescent="0.2">
      <c r="A7149">
        <v>7145</v>
      </c>
    </row>
    <row r="7150" spans="1:1" x14ac:dyDescent="0.2">
      <c r="A7150">
        <v>7146</v>
      </c>
    </row>
    <row r="7151" spans="1:1" x14ac:dyDescent="0.2">
      <c r="A7151">
        <v>7147</v>
      </c>
    </row>
    <row r="7152" spans="1:1" x14ac:dyDescent="0.2">
      <c r="A7152">
        <v>7148</v>
      </c>
    </row>
    <row r="7153" spans="1:1" x14ac:dyDescent="0.2">
      <c r="A7153">
        <v>7149</v>
      </c>
    </row>
    <row r="7154" spans="1:1" x14ac:dyDescent="0.2">
      <c r="A7154">
        <v>7150</v>
      </c>
    </row>
    <row r="7155" spans="1:1" x14ac:dyDescent="0.2">
      <c r="A7155">
        <v>7151</v>
      </c>
    </row>
    <row r="7156" spans="1:1" x14ac:dyDescent="0.2">
      <c r="A7156">
        <v>7152</v>
      </c>
    </row>
    <row r="7157" spans="1:1" x14ac:dyDescent="0.2">
      <c r="A7157">
        <v>7153</v>
      </c>
    </row>
    <row r="7158" spans="1:1" x14ac:dyDescent="0.2">
      <c r="A7158">
        <v>7154</v>
      </c>
    </row>
    <row r="7159" spans="1:1" x14ac:dyDescent="0.2">
      <c r="A7159">
        <v>7155</v>
      </c>
    </row>
    <row r="7160" spans="1:1" x14ac:dyDescent="0.2">
      <c r="A7160">
        <v>7156</v>
      </c>
    </row>
    <row r="7161" spans="1:1" x14ac:dyDescent="0.2">
      <c r="A7161">
        <v>7157</v>
      </c>
    </row>
    <row r="7162" spans="1:1" x14ac:dyDescent="0.2">
      <c r="A7162">
        <v>7158</v>
      </c>
    </row>
    <row r="7163" spans="1:1" x14ac:dyDescent="0.2">
      <c r="A7163">
        <v>7159</v>
      </c>
    </row>
    <row r="7164" spans="1:1" x14ac:dyDescent="0.2">
      <c r="A7164">
        <v>7160</v>
      </c>
    </row>
    <row r="7165" spans="1:1" x14ac:dyDescent="0.2">
      <c r="A7165">
        <v>7161</v>
      </c>
    </row>
    <row r="7166" spans="1:1" x14ac:dyDescent="0.2">
      <c r="A7166">
        <v>7162</v>
      </c>
    </row>
    <row r="7167" spans="1:1" x14ac:dyDescent="0.2">
      <c r="A7167">
        <v>7163</v>
      </c>
    </row>
    <row r="7168" spans="1:1" x14ac:dyDescent="0.2">
      <c r="A7168">
        <v>7164</v>
      </c>
    </row>
    <row r="7169" spans="1:1" x14ac:dyDescent="0.2">
      <c r="A7169">
        <v>7165</v>
      </c>
    </row>
    <row r="7170" spans="1:1" x14ac:dyDescent="0.2">
      <c r="A7170">
        <v>7166</v>
      </c>
    </row>
    <row r="7171" spans="1:1" x14ac:dyDescent="0.2">
      <c r="A7171">
        <v>7167</v>
      </c>
    </row>
    <row r="7172" spans="1:1" x14ac:dyDescent="0.2">
      <c r="A7172">
        <v>7168</v>
      </c>
    </row>
    <row r="7173" spans="1:1" x14ac:dyDescent="0.2">
      <c r="A7173">
        <v>7169</v>
      </c>
    </row>
    <row r="7174" spans="1:1" x14ac:dyDescent="0.2">
      <c r="A7174">
        <v>7170</v>
      </c>
    </row>
    <row r="7175" spans="1:1" x14ac:dyDescent="0.2">
      <c r="A7175">
        <v>7171</v>
      </c>
    </row>
    <row r="7176" spans="1:1" x14ac:dyDescent="0.2">
      <c r="A7176">
        <v>7172</v>
      </c>
    </row>
    <row r="7177" spans="1:1" x14ac:dyDescent="0.2">
      <c r="A7177">
        <v>7173</v>
      </c>
    </row>
    <row r="7178" spans="1:1" x14ac:dyDescent="0.2">
      <c r="A7178">
        <v>7174</v>
      </c>
    </row>
    <row r="7179" spans="1:1" x14ac:dyDescent="0.2">
      <c r="A7179">
        <v>7175</v>
      </c>
    </row>
    <row r="7180" spans="1:1" x14ac:dyDescent="0.2">
      <c r="A7180">
        <v>7176</v>
      </c>
    </row>
    <row r="7181" spans="1:1" x14ac:dyDescent="0.2">
      <c r="A7181">
        <v>7177</v>
      </c>
    </row>
    <row r="7182" spans="1:1" x14ac:dyDescent="0.2">
      <c r="A7182">
        <v>7178</v>
      </c>
    </row>
    <row r="7183" spans="1:1" x14ac:dyDescent="0.2">
      <c r="A7183">
        <v>7179</v>
      </c>
    </row>
    <row r="7184" spans="1:1" x14ac:dyDescent="0.2">
      <c r="A7184">
        <v>7180</v>
      </c>
    </row>
    <row r="7185" spans="1:1" x14ac:dyDescent="0.2">
      <c r="A7185">
        <v>7181</v>
      </c>
    </row>
    <row r="7186" spans="1:1" x14ac:dyDescent="0.2">
      <c r="A7186">
        <v>7182</v>
      </c>
    </row>
    <row r="7187" spans="1:1" x14ac:dyDescent="0.2">
      <c r="A7187">
        <v>7183</v>
      </c>
    </row>
    <row r="7188" spans="1:1" x14ac:dyDescent="0.2">
      <c r="A7188">
        <v>7184</v>
      </c>
    </row>
    <row r="7189" spans="1:1" x14ac:dyDescent="0.2">
      <c r="A7189">
        <v>7185</v>
      </c>
    </row>
    <row r="7190" spans="1:1" x14ac:dyDescent="0.2">
      <c r="A7190">
        <v>7186</v>
      </c>
    </row>
    <row r="7191" spans="1:1" x14ac:dyDescent="0.2">
      <c r="A7191">
        <v>7187</v>
      </c>
    </row>
    <row r="7192" spans="1:1" x14ac:dyDescent="0.2">
      <c r="A7192">
        <v>7188</v>
      </c>
    </row>
    <row r="7193" spans="1:1" x14ac:dyDescent="0.2">
      <c r="A7193">
        <v>7189</v>
      </c>
    </row>
    <row r="7194" spans="1:1" x14ac:dyDescent="0.2">
      <c r="A7194">
        <v>7190</v>
      </c>
    </row>
    <row r="7195" spans="1:1" x14ac:dyDescent="0.2">
      <c r="A7195">
        <v>7191</v>
      </c>
    </row>
    <row r="7196" spans="1:1" x14ac:dyDescent="0.2">
      <c r="A7196">
        <v>7192</v>
      </c>
    </row>
    <row r="7197" spans="1:1" x14ac:dyDescent="0.2">
      <c r="A7197">
        <v>7193</v>
      </c>
    </row>
    <row r="7198" spans="1:1" x14ac:dyDescent="0.2">
      <c r="A7198">
        <v>7194</v>
      </c>
    </row>
    <row r="7199" spans="1:1" x14ac:dyDescent="0.2">
      <c r="A7199">
        <v>7195</v>
      </c>
    </row>
    <row r="7200" spans="1:1" x14ac:dyDescent="0.2">
      <c r="A7200">
        <v>7196</v>
      </c>
    </row>
    <row r="7201" spans="1:1" x14ac:dyDescent="0.2">
      <c r="A7201">
        <v>7197</v>
      </c>
    </row>
    <row r="7202" spans="1:1" x14ac:dyDescent="0.2">
      <c r="A7202">
        <v>7198</v>
      </c>
    </row>
    <row r="7203" spans="1:1" x14ac:dyDescent="0.2">
      <c r="A7203">
        <v>7199</v>
      </c>
    </row>
    <row r="7204" spans="1:1" x14ac:dyDescent="0.2">
      <c r="A7204">
        <v>7200</v>
      </c>
    </row>
    <row r="7205" spans="1:1" x14ac:dyDescent="0.2">
      <c r="A7205">
        <v>7201</v>
      </c>
    </row>
    <row r="7206" spans="1:1" x14ac:dyDescent="0.2">
      <c r="A7206">
        <v>7202</v>
      </c>
    </row>
    <row r="7207" spans="1:1" x14ac:dyDescent="0.2">
      <c r="A7207">
        <v>7203</v>
      </c>
    </row>
    <row r="7208" spans="1:1" x14ac:dyDescent="0.2">
      <c r="A7208">
        <v>7204</v>
      </c>
    </row>
    <row r="7209" spans="1:1" x14ac:dyDescent="0.2">
      <c r="A7209">
        <v>7205</v>
      </c>
    </row>
    <row r="7210" spans="1:1" x14ac:dyDescent="0.2">
      <c r="A7210">
        <v>7206</v>
      </c>
    </row>
    <row r="7211" spans="1:1" x14ac:dyDescent="0.2">
      <c r="A7211">
        <v>7207</v>
      </c>
    </row>
    <row r="7212" spans="1:1" x14ac:dyDescent="0.2">
      <c r="A7212">
        <v>7208</v>
      </c>
    </row>
    <row r="7213" spans="1:1" x14ac:dyDescent="0.2">
      <c r="A7213">
        <v>7209</v>
      </c>
    </row>
    <row r="7214" spans="1:1" x14ac:dyDescent="0.2">
      <c r="A7214">
        <v>7210</v>
      </c>
    </row>
    <row r="7215" spans="1:1" x14ac:dyDescent="0.2">
      <c r="A7215">
        <v>7211</v>
      </c>
    </row>
    <row r="7216" spans="1:1" x14ac:dyDescent="0.2">
      <c r="A7216">
        <v>7212</v>
      </c>
    </row>
    <row r="7217" spans="1:1" x14ac:dyDescent="0.2">
      <c r="A7217">
        <v>7213</v>
      </c>
    </row>
    <row r="7218" spans="1:1" x14ac:dyDescent="0.2">
      <c r="A7218">
        <v>7214</v>
      </c>
    </row>
    <row r="7219" spans="1:1" x14ac:dyDescent="0.2">
      <c r="A7219">
        <v>7215</v>
      </c>
    </row>
    <row r="7220" spans="1:1" x14ac:dyDescent="0.2">
      <c r="A7220">
        <v>7216</v>
      </c>
    </row>
    <row r="7221" spans="1:1" x14ac:dyDescent="0.2">
      <c r="A7221">
        <v>7217</v>
      </c>
    </row>
    <row r="7222" spans="1:1" x14ac:dyDescent="0.2">
      <c r="A7222">
        <v>7218</v>
      </c>
    </row>
    <row r="7223" spans="1:1" x14ac:dyDescent="0.2">
      <c r="A7223">
        <v>7219</v>
      </c>
    </row>
    <row r="7224" spans="1:1" x14ac:dyDescent="0.2">
      <c r="A7224">
        <v>7220</v>
      </c>
    </row>
    <row r="7225" spans="1:1" x14ac:dyDescent="0.2">
      <c r="A7225">
        <v>7221</v>
      </c>
    </row>
    <row r="7226" spans="1:1" x14ac:dyDescent="0.2">
      <c r="A7226">
        <v>7222</v>
      </c>
    </row>
    <row r="7227" spans="1:1" x14ac:dyDescent="0.2">
      <c r="A7227">
        <v>7223</v>
      </c>
    </row>
    <row r="7228" spans="1:1" x14ac:dyDescent="0.2">
      <c r="A7228">
        <v>7224</v>
      </c>
    </row>
    <row r="7229" spans="1:1" x14ac:dyDescent="0.2">
      <c r="A7229">
        <v>7225</v>
      </c>
    </row>
    <row r="7230" spans="1:1" x14ac:dyDescent="0.2">
      <c r="A7230">
        <v>7226</v>
      </c>
    </row>
    <row r="7231" spans="1:1" x14ac:dyDescent="0.2">
      <c r="A7231">
        <v>7227</v>
      </c>
    </row>
    <row r="7232" spans="1:1" x14ac:dyDescent="0.2">
      <c r="A7232">
        <v>7228</v>
      </c>
    </row>
    <row r="7233" spans="1:1" x14ac:dyDescent="0.2">
      <c r="A7233">
        <v>7229</v>
      </c>
    </row>
    <row r="7234" spans="1:1" x14ac:dyDescent="0.2">
      <c r="A7234">
        <v>7230</v>
      </c>
    </row>
    <row r="7235" spans="1:1" x14ac:dyDescent="0.2">
      <c r="A7235">
        <v>7231</v>
      </c>
    </row>
    <row r="7236" spans="1:1" x14ac:dyDescent="0.2">
      <c r="A7236">
        <v>7232</v>
      </c>
    </row>
    <row r="7237" spans="1:1" x14ac:dyDescent="0.2">
      <c r="A7237">
        <v>7233</v>
      </c>
    </row>
    <row r="7238" spans="1:1" x14ac:dyDescent="0.2">
      <c r="A7238">
        <v>7234</v>
      </c>
    </row>
    <row r="7239" spans="1:1" x14ac:dyDescent="0.2">
      <c r="A7239">
        <v>7235</v>
      </c>
    </row>
    <row r="7240" spans="1:1" x14ac:dyDescent="0.2">
      <c r="A7240">
        <v>7236</v>
      </c>
    </row>
    <row r="7241" spans="1:1" x14ac:dyDescent="0.2">
      <c r="A7241">
        <v>7237</v>
      </c>
    </row>
    <row r="7242" spans="1:1" x14ac:dyDescent="0.2">
      <c r="A7242">
        <v>7238</v>
      </c>
    </row>
    <row r="7243" spans="1:1" x14ac:dyDescent="0.2">
      <c r="A7243">
        <v>7239</v>
      </c>
    </row>
    <row r="7244" spans="1:1" x14ac:dyDescent="0.2">
      <c r="A7244">
        <v>7240</v>
      </c>
    </row>
    <row r="7245" spans="1:1" x14ac:dyDescent="0.2">
      <c r="A7245">
        <v>7241</v>
      </c>
    </row>
    <row r="7246" spans="1:1" x14ac:dyDescent="0.2">
      <c r="A7246">
        <v>7242</v>
      </c>
    </row>
    <row r="7247" spans="1:1" x14ac:dyDescent="0.2">
      <c r="A7247">
        <v>7243</v>
      </c>
    </row>
    <row r="7248" spans="1:1" x14ac:dyDescent="0.2">
      <c r="A7248">
        <v>7244</v>
      </c>
    </row>
    <row r="7249" spans="1:1" x14ac:dyDescent="0.2">
      <c r="A7249">
        <v>7245</v>
      </c>
    </row>
    <row r="7250" spans="1:1" x14ac:dyDescent="0.2">
      <c r="A7250">
        <v>7246</v>
      </c>
    </row>
    <row r="7251" spans="1:1" x14ac:dyDescent="0.2">
      <c r="A7251">
        <v>7247</v>
      </c>
    </row>
    <row r="7252" spans="1:1" x14ac:dyDescent="0.2">
      <c r="A7252">
        <v>7248</v>
      </c>
    </row>
    <row r="7253" spans="1:1" x14ac:dyDescent="0.2">
      <c r="A7253">
        <v>7249</v>
      </c>
    </row>
    <row r="7254" spans="1:1" x14ac:dyDescent="0.2">
      <c r="A7254">
        <v>7250</v>
      </c>
    </row>
    <row r="7255" spans="1:1" x14ac:dyDescent="0.2">
      <c r="A7255">
        <v>7251</v>
      </c>
    </row>
    <row r="7256" spans="1:1" x14ac:dyDescent="0.2">
      <c r="A7256">
        <v>7252</v>
      </c>
    </row>
    <row r="7257" spans="1:1" x14ac:dyDescent="0.2">
      <c r="A7257">
        <v>7253</v>
      </c>
    </row>
    <row r="7258" spans="1:1" x14ac:dyDescent="0.2">
      <c r="A7258">
        <v>7254</v>
      </c>
    </row>
    <row r="7259" spans="1:1" x14ac:dyDescent="0.2">
      <c r="A7259">
        <v>7255</v>
      </c>
    </row>
    <row r="7260" spans="1:1" x14ac:dyDescent="0.2">
      <c r="A7260">
        <v>7256</v>
      </c>
    </row>
    <row r="7261" spans="1:1" x14ac:dyDescent="0.2">
      <c r="A7261">
        <v>7257</v>
      </c>
    </row>
    <row r="7262" spans="1:1" x14ac:dyDescent="0.2">
      <c r="A7262">
        <v>7258</v>
      </c>
    </row>
    <row r="7263" spans="1:1" x14ac:dyDescent="0.2">
      <c r="A7263">
        <v>7259</v>
      </c>
    </row>
    <row r="7264" spans="1:1" x14ac:dyDescent="0.2">
      <c r="A7264">
        <v>7260</v>
      </c>
    </row>
    <row r="7265" spans="1:1" x14ac:dyDescent="0.2">
      <c r="A7265">
        <v>7261</v>
      </c>
    </row>
    <row r="7266" spans="1:1" x14ac:dyDescent="0.2">
      <c r="A7266">
        <v>7262</v>
      </c>
    </row>
    <row r="7267" spans="1:1" x14ac:dyDescent="0.2">
      <c r="A7267">
        <v>7263</v>
      </c>
    </row>
    <row r="7268" spans="1:1" x14ac:dyDescent="0.2">
      <c r="A7268">
        <v>7264</v>
      </c>
    </row>
    <row r="7269" spans="1:1" x14ac:dyDescent="0.2">
      <c r="A7269">
        <v>7265</v>
      </c>
    </row>
    <row r="7270" spans="1:1" x14ac:dyDescent="0.2">
      <c r="A7270">
        <v>7266</v>
      </c>
    </row>
    <row r="7271" spans="1:1" x14ac:dyDescent="0.2">
      <c r="A7271">
        <v>7267</v>
      </c>
    </row>
    <row r="7272" spans="1:1" x14ac:dyDescent="0.2">
      <c r="A7272">
        <v>7268</v>
      </c>
    </row>
    <row r="7273" spans="1:1" x14ac:dyDescent="0.2">
      <c r="A7273">
        <v>7269</v>
      </c>
    </row>
    <row r="7274" spans="1:1" x14ac:dyDescent="0.2">
      <c r="A7274">
        <v>7270</v>
      </c>
    </row>
    <row r="7275" spans="1:1" x14ac:dyDescent="0.2">
      <c r="A7275">
        <v>7271</v>
      </c>
    </row>
    <row r="7276" spans="1:1" x14ac:dyDescent="0.2">
      <c r="A7276">
        <v>7272</v>
      </c>
    </row>
    <row r="7277" spans="1:1" x14ac:dyDescent="0.2">
      <c r="A7277">
        <v>7273</v>
      </c>
    </row>
    <row r="7278" spans="1:1" x14ac:dyDescent="0.2">
      <c r="A7278">
        <v>7274</v>
      </c>
    </row>
    <row r="7279" spans="1:1" x14ac:dyDescent="0.2">
      <c r="A7279">
        <v>7275</v>
      </c>
    </row>
    <row r="7280" spans="1:1" x14ac:dyDescent="0.2">
      <c r="A7280">
        <v>7276</v>
      </c>
    </row>
    <row r="7281" spans="1:1" x14ac:dyDescent="0.2">
      <c r="A7281">
        <v>7277</v>
      </c>
    </row>
    <row r="7282" spans="1:1" x14ac:dyDescent="0.2">
      <c r="A7282">
        <v>7278</v>
      </c>
    </row>
    <row r="7283" spans="1:1" x14ac:dyDescent="0.2">
      <c r="A7283">
        <v>7279</v>
      </c>
    </row>
    <row r="7284" spans="1:1" x14ac:dyDescent="0.2">
      <c r="A7284">
        <v>7280</v>
      </c>
    </row>
    <row r="7285" spans="1:1" x14ac:dyDescent="0.2">
      <c r="A7285">
        <v>7281</v>
      </c>
    </row>
    <row r="7286" spans="1:1" x14ac:dyDescent="0.2">
      <c r="A7286">
        <v>7282</v>
      </c>
    </row>
    <row r="7287" spans="1:1" x14ac:dyDescent="0.2">
      <c r="A7287">
        <v>7283</v>
      </c>
    </row>
    <row r="7288" spans="1:1" x14ac:dyDescent="0.2">
      <c r="A7288">
        <v>7284</v>
      </c>
    </row>
    <row r="7289" spans="1:1" x14ac:dyDescent="0.2">
      <c r="A7289">
        <v>7285</v>
      </c>
    </row>
    <row r="7290" spans="1:1" x14ac:dyDescent="0.2">
      <c r="A7290">
        <v>7286</v>
      </c>
    </row>
    <row r="7291" spans="1:1" x14ac:dyDescent="0.2">
      <c r="A7291">
        <v>7287</v>
      </c>
    </row>
    <row r="7292" spans="1:1" x14ac:dyDescent="0.2">
      <c r="A7292">
        <v>7288</v>
      </c>
    </row>
    <row r="7293" spans="1:1" x14ac:dyDescent="0.2">
      <c r="A7293">
        <v>7289</v>
      </c>
    </row>
    <row r="7294" spans="1:1" x14ac:dyDescent="0.2">
      <c r="A7294">
        <v>7290</v>
      </c>
    </row>
    <row r="7295" spans="1:1" x14ac:dyDescent="0.2">
      <c r="A7295">
        <v>7291</v>
      </c>
    </row>
    <row r="7296" spans="1:1" x14ac:dyDescent="0.2">
      <c r="A7296">
        <v>7292</v>
      </c>
    </row>
    <row r="7297" spans="1:1" x14ac:dyDescent="0.2">
      <c r="A7297">
        <v>7293</v>
      </c>
    </row>
    <row r="7298" spans="1:1" x14ac:dyDescent="0.2">
      <c r="A7298">
        <v>7294</v>
      </c>
    </row>
    <row r="7299" spans="1:1" x14ac:dyDescent="0.2">
      <c r="A7299">
        <v>7295</v>
      </c>
    </row>
    <row r="7300" spans="1:1" x14ac:dyDescent="0.2">
      <c r="A7300">
        <v>7296</v>
      </c>
    </row>
    <row r="7301" spans="1:1" x14ac:dyDescent="0.2">
      <c r="A7301">
        <v>7297</v>
      </c>
    </row>
    <row r="7302" spans="1:1" x14ac:dyDescent="0.2">
      <c r="A7302">
        <v>7298</v>
      </c>
    </row>
    <row r="7303" spans="1:1" x14ac:dyDescent="0.2">
      <c r="A7303">
        <v>7299</v>
      </c>
    </row>
    <row r="7304" spans="1:1" x14ac:dyDescent="0.2">
      <c r="A7304">
        <v>7300</v>
      </c>
    </row>
    <row r="7305" spans="1:1" x14ac:dyDescent="0.2">
      <c r="A7305">
        <v>7301</v>
      </c>
    </row>
    <row r="7306" spans="1:1" x14ac:dyDescent="0.2">
      <c r="A7306">
        <v>7302</v>
      </c>
    </row>
    <row r="7307" spans="1:1" x14ac:dyDescent="0.2">
      <c r="A7307">
        <v>7303</v>
      </c>
    </row>
    <row r="7308" spans="1:1" x14ac:dyDescent="0.2">
      <c r="A7308">
        <v>7304</v>
      </c>
    </row>
    <row r="7309" spans="1:1" x14ac:dyDescent="0.2">
      <c r="A7309">
        <v>7305</v>
      </c>
    </row>
    <row r="7310" spans="1:1" x14ac:dyDescent="0.2">
      <c r="A7310">
        <v>7306</v>
      </c>
    </row>
    <row r="7311" spans="1:1" x14ac:dyDescent="0.2">
      <c r="A7311">
        <v>7307</v>
      </c>
    </row>
    <row r="7312" spans="1:1" x14ac:dyDescent="0.2">
      <c r="A7312">
        <v>7308</v>
      </c>
    </row>
    <row r="7313" spans="1:1" x14ac:dyDescent="0.2">
      <c r="A7313">
        <v>7309</v>
      </c>
    </row>
    <row r="7314" spans="1:1" x14ac:dyDescent="0.2">
      <c r="A7314">
        <v>7310</v>
      </c>
    </row>
    <row r="7315" spans="1:1" x14ac:dyDescent="0.2">
      <c r="A7315">
        <v>7311</v>
      </c>
    </row>
    <row r="7316" spans="1:1" x14ac:dyDescent="0.2">
      <c r="A7316">
        <v>7312</v>
      </c>
    </row>
    <row r="7317" spans="1:1" x14ac:dyDescent="0.2">
      <c r="A7317">
        <v>7313</v>
      </c>
    </row>
    <row r="7318" spans="1:1" x14ac:dyDescent="0.2">
      <c r="A7318">
        <v>7314</v>
      </c>
    </row>
    <row r="7319" spans="1:1" x14ac:dyDescent="0.2">
      <c r="A7319">
        <v>7315</v>
      </c>
    </row>
    <row r="7320" spans="1:1" x14ac:dyDescent="0.2">
      <c r="A7320">
        <v>7316</v>
      </c>
    </row>
    <row r="7321" spans="1:1" x14ac:dyDescent="0.2">
      <c r="A7321">
        <v>7317</v>
      </c>
    </row>
    <row r="7322" spans="1:1" x14ac:dyDescent="0.2">
      <c r="A7322">
        <v>7318</v>
      </c>
    </row>
    <row r="7323" spans="1:1" x14ac:dyDescent="0.2">
      <c r="A7323">
        <v>7319</v>
      </c>
    </row>
    <row r="7324" spans="1:1" x14ac:dyDescent="0.2">
      <c r="A7324">
        <v>7320</v>
      </c>
    </row>
    <row r="7325" spans="1:1" x14ac:dyDescent="0.2">
      <c r="A7325">
        <v>7321</v>
      </c>
    </row>
    <row r="7326" spans="1:1" x14ac:dyDescent="0.2">
      <c r="A7326">
        <v>7322</v>
      </c>
    </row>
    <row r="7327" spans="1:1" x14ac:dyDescent="0.2">
      <c r="A7327">
        <v>7323</v>
      </c>
    </row>
    <row r="7328" spans="1:1" x14ac:dyDescent="0.2">
      <c r="A7328">
        <v>7324</v>
      </c>
    </row>
    <row r="7329" spans="1:1" x14ac:dyDescent="0.2">
      <c r="A7329">
        <v>7325</v>
      </c>
    </row>
    <row r="7330" spans="1:1" x14ac:dyDescent="0.2">
      <c r="A7330">
        <v>7326</v>
      </c>
    </row>
    <row r="7331" spans="1:1" x14ac:dyDescent="0.2">
      <c r="A7331">
        <v>7327</v>
      </c>
    </row>
    <row r="7332" spans="1:1" x14ac:dyDescent="0.2">
      <c r="A7332">
        <v>7328</v>
      </c>
    </row>
    <row r="7333" spans="1:1" x14ac:dyDescent="0.2">
      <c r="A7333">
        <v>7329</v>
      </c>
    </row>
    <row r="7334" spans="1:1" x14ac:dyDescent="0.2">
      <c r="A7334">
        <v>7330</v>
      </c>
    </row>
    <row r="7335" spans="1:1" x14ac:dyDescent="0.2">
      <c r="A7335">
        <v>7331</v>
      </c>
    </row>
    <row r="7336" spans="1:1" x14ac:dyDescent="0.2">
      <c r="A7336">
        <v>7332</v>
      </c>
    </row>
    <row r="7337" spans="1:1" x14ac:dyDescent="0.2">
      <c r="A7337">
        <v>7333</v>
      </c>
    </row>
    <row r="7338" spans="1:1" x14ac:dyDescent="0.2">
      <c r="A7338">
        <v>7334</v>
      </c>
    </row>
    <row r="7339" spans="1:1" x14ac:dyDescent="0.2">
      <c r="A7339">
        <v>7335</v>
      </c>
    </row>
    <row r="7340" spans="1:1" x14ac:dyDescent="0.2">
      <c r="A7340">
        <v>7336</v>
      </c>
    </row>
    <row r="7341" spans="1:1" x14ac:dyDescent="0.2">
      <c r="A7341">
        <v>7337</v>
      </c>
    </row>
    <row r="7342" spans="1:1" x14ac:dyDescent="0.2">
      <c r="A7342">
        <v>7338</v>
      </c>
    </row>
    <row r="7343" spans="1:1" x14ac:dyDescent="0.2">
      <c r="A7343">
        <v>7339</v>
      </c>
    </row>
    <row r="7344" spans="1:1" x14ac:dyDescent="0.2">
      <c r="A7344">
        <v>7340</v>
      </c>
    </row>
    <row r="7345" spans="1:1" x14ac:dyDescent="0.2">
      <c r="A7345">
        <v>7341</v>
      </c>
    </row>
    <row r="7346" spans="1:1" x14ac:dyDescent="0.2">
      <c r="A7346">
        <v>7342</v>
      </c>
    </row>
    <row r="7347" spans="1:1" x14ac:dyDescent="0.2">
      <c r="A7347">
        <v>7343</v>
      </c>
    </row>
    <row r="7348" spans="1:1" x14ac:dyDescent="0.2">
      <c r="A7348">
        <v>7344</v>
      </c>
    </row>
    <row r="7349" spans="1:1" x14ac:dyDescent="0.2">
      <c r="A7349">
        <v>7345</v>
      </c>
    </row>
    <row r="7350" spans="1:1" x14ac:dyDescent="0.2">
      <c r="A7350">
        <v>7346</v>
      </c>
    </row>
    <row r="7351" spans="1:1" x14ac:dyDescent="0.2">
      <c r="A7351">
        <v>7347</v>
      </c>
    </row>
    <row r="7352" spans="1:1" x14ac:dyDescent="0.2">
      <c r="A7352">
        <v>7348</v>
      </c>
    </row>
    <row r="7353" spans="1:1" x14ac:dyDescent="0.2">
      <c r="A7353">
        <v>7349</v>
      </c>
    </row>
    <row r="7354" spans="1:1" x14ac:dyDescent="0.2">
      <c r="A7354">
        <v>7350</v>
      </c>
    </row>
    <row r="7355" spans="1:1" x14ac:dyDescent="0.2">
      <c r="A7355">
        <v>7351</v>
      </c>
    </row>
    <row r="7356" spans="1:1" x14ac:dyDescent="0.2">
      <c r="A7356">
        <v>7352</v>
      </c>
    </row>
    <row r="7357" spans="1:1" x14ac:dyDescent="0.2">
      <c r="A7357">
        <v>7353</v>
      </c>
    </row>
    <row r="7358" spans="1:1" x14ac:dyDescent="0.2">
      <c r="A7358">
        <v>7354</v>
      </c>
    </row>
    <row r="7359" spans="1:1" x14ac:dyDescent="0.2">
      <c r="A7359">
        <v>7355</v>
      </c>
    </row>
    <row r="7360" spans="1:1" x14ac:dyDescent="0.2">
      <c r="A7360">
        <v>7356</v>
      </c>
    </row>
    <row r="7361" spans="1:1" x14ac:dyDescent="0.2">
      <c r="A7361">
        <v>7357</v>
      </c>
    </row>
    <row r="7362" spans="1:1" x14ac:dyDescent="0.2">
      <c r="A7362">
        <v>7358</v>
      </c>
    </row>
    <row r="7363" spans="1:1" x14ac:dyDescent="0.2">
      <c r="A7363">
        <v>7359</v>
      </c>
    </row>
    <row r="7364" spans="1:1" x14ac:dyDescent="0.2">
      <c r="A7364">
        <v>7360</v>
      </c>
    </row>
    <row r="7365" spans="1:1" x14ac:dyDescent="0.2">
      <c r="A7365">
        <v>7361</v>
      </c>
    </row>
    <row r="7366" spans="1:1" x14ac:dyDescent="0.2">
      <c r="A7366">
        <v>7362</v>
      </c>
    </row>
    <row r="7367" spans="1:1" x14ac:dyDescent="0.2">
      <c r="A7367">
        <v>7363</v>
      </c>
    </row>
    <row r="7368" spans="1:1" x14ac:dyDescent="0.2">
      <c r="A7368">
        <v>7364</v>
      </c>
    </row>
    <row r="7369" spans="1:1" x14ac:dyDescent="0.2">
      <c r="A7369">
        <v>7365</v>
      </c>
    </row>
    <row r="7370" spans="1:1" x14ac:dyDescent="0.2">
      <c r="A7370">
        <v>7366</v>
      </c>
    </row>
    <row r="7371" spans="1:1" x14ac:dyDescent="0.2">
      <c r="A7371">
        <v>7367</v>
      </c>
    </row>
    <row r="7372" spans="1:1" x14ac:dyDescent="0.2">
      <c r="A7372">
        <v>7368</v>
      </c>
    </row>
    <row r="7373" spans="1:1" x14ac:dyDescent="0.2">
      <c r="A7373">
        <v>7369</v>
      </c>
    </row>
    <row r="7374" spans="1:1" x14ac:dyDescent="0.2">
      <c r="A7374">
        <v>7370</v>
      </c>
    </row>
    <row r="7375" spans="1:1" x14ac:dyDescent="0.2">
      <c r="A7375">
        <v>7371</v>
      </c>
    </row>
    <row r="7376" spans="1:1" x14ac:dyDescent="0.2">
      <c r="A7376">
        <v>7372</v>
      </c>
    </row>
    <row r="7377" spans="1:1" x14ac:dyDescent="0.2">
      <c r="A7377">
        <v>7373</v>
      </c>
    </row>
    <row r="7378" spans="1:1" x14ac:dyDescent="0.2">
      <c r="A7378">
        <v>7374</v>
      </c>
    </row>
    <row r="7379" spans="1:1" x14ac:dyDescent="0.2">
      <c r="A7379">
        <v>7375</v>
      </c>
    </row>
    <row r="7380" spans="1:1" x14ac:dyDescent="0.2">
      <c r="A7380">
        <v>7376</v>
      </c>
    </row>
    <row r="7381" spans="1:1" x14ac:dyDescent="0.2">
      <c r="A7381">
        <v>7377</v>
      </c>
    </row>
    <row r="7382" spans="1:1" x14ac:dyDescent="0.2">
      <c r="A7382">
        <v>7378</v>
      </c>
    </row>
    <row r="7383" spans="1:1" x14ac:dyDescent="0.2">
      <c r="A7383">
        <v>7379</v>
      </c>
    </row>
    <row r="7384" spans="1:1" x14ac:dyDescent="0.2">
      <c r="A7384">
        <v>7380</v>
      </c>
    </row>
    <row r="7385" spans="1:1" x14ac:dyDescent="0.2">
      <c r="A7385">
        <v>7381</v>
      </c>
    </row>
    <row r="7386" spans="1:1" x14ac:dyDescent="0.2">
      <c r="A7386">
        <v>7382</v>
      </c>
    </row>
    <row r="7387" spans="1:1" x14ac:dyDescent="0.2">
      <c r="A7387">
        <v>7383</v>
      </c>
    </row>
    <row r="7388" spans="1:1" x14ac:dyDescent="0.2">
      <c r="A7388">
        <v>7384</v>
      </c>
    </row>
    <row r="7389" spans="1:1" x14ac:dyDescent="0.2">
      <c r="A7389">
        <v>7385</v>
      </c>
    </row>
    <row r="7390" spans="1:1" x14ac:dyDescent="0.2">
      <c r="A7390">
        <v>7386</v>
      </c>
    </row>
    <row r="7391" spans="1:1" x14ac:dyDescent="0.2">
      <c r="A7391">
        <v>7387</v>
      </c>
    </row>
    <row r="7392" spans="1:1" x14ac:dyDescent="0.2">
      <c r="A7392">
        <v>7388</v>
      </c>
    </row>
    <row r="7393" spans="1:1" x14ac:dyDescent="0.2">
      <c r="A7393">
        <v>7389</v>
      </c>
    </row>
    <row r="7394" spans="1:1" x14ac:dyDescent="0.2">
      <c r="A7394">
        <v>7390</v>
      </c>
    </row>
    <row r="7395" spans="1:1" x14ac:dyDescent="0.2">
      <c r="A7395">
        <v>7391</v>
      </c>
    </row>
    <row r="7396" spans="1:1" x14ac:dyDescent="0.2">
      <c r="A7396">
        <v>7392</v>
      </c>
    </row>
    <row r="7397" spans="1:1" x14ac:dyDescent="0.2">
      <c r="A7397">
        <v>7393</v>
      </c>
    </row>
    <row r="7398" spans="1:1" x14ac:dyDescent="0.2">
      <c r="A7398">
        <v>7394</v>
      </c>
    </row>
    <row r="7399" spans="1:1" x14ac:dyDescent="0.2">
      <c r="A7399">
        <v>7395</v>
      </c>
    </row>
    <row r="7400" spans="1:1" x14ac:dyDescent="0.2">
      <c r="A7400">
        <v>7396</v>
      </c>
    </row>
    <row r="7401" spans="1:1" x14ac:dyDescent="0.2">
      <c r="A7401">
        <v>7397</v>
      </c>
    </row>
    <row r="7402" spans="1:1" x14ac:dyDescent="0.2">
      <c r="A7402">
        <v>7398</v>
      </c>
    </row>
    <row r="7403" spans="1:1" x14ac:dyDescent="0.2">
      <c r="A7403">
        <v>7399</v>
      </c>
    </row>
    <row r="7404" spans="1:1" x14ac:dyDescent="0.2">
      <c r="A7404">
        <v>7400</v>
      </c>
    </row>
    <row r="7405" spans="1:1" x14ac:dyDescent="0.2">
      <c r="A7405">
        <v>7401</v>
      </c>
    </row>
    <row r="7406" spans="1:1" x14ac:dyDescent="0.2">
      <c r="A7406">
        <v>7402</v>
      </c>
    </row>
    <row r="7407" spans="1:1" x14ac:dyDescent="0.2">
      <c r="A7407">
        <v>7403</v>
      </c>
    </row>
    <row r="7408" spans="1:1" x14ac:dyDescent="0.2">
      <c r="A7408">
        <v>7404</v>
      </c>
    </row>
    <row r="7409" spans="1:1" x14ac:dyDescent="0.2">
      <c r="A7409">
        <v>7405</v>
      </c>
    </row>
    <row r="7410" spans="1:1" x14ac:dyDescent="0.2">
      <c r="A7410">
        <v>7406</v>
      </c>
    </row>
    <row r="7411" spans="1:1" x14ac:dyDescent="0.2">
      <c r="A7411">
        <v>7407</v>
      </c>
    </row>
    <row r="7412" spans="1:1" x14ac:dyDescent="0.2">
      <c r="A7412">
        <v>7408</v>
      </c>
    </row>
    <row r="7413" spans="1:1" x14ac:dyDescent="0.2">
      <c r="A7413">
        <v>7409</v>
      </c>
    </row>
    <row r="7414" spans="1:1" x14ac:dyDescent="0.2">
      <c r="A7414">
        <v>7410</v>
      </c>
    </row>
    <row r="7415" spans="1:1" x14ac:dyDescent="0.2">
      <c r="A7415">
        <v>7411</v>
      </c>
    </row>
    <row r="7416" spans="1:1" x14ac:dyDescent="0.2">
      <c r="A7416">
        <v>7412</v>
      </c>
    </row>
    <row r="7417" spans="1:1" x14ac:dyDescent="0.2">
      <c r="A7417">
        <v>7413</v>
      </c>
    </row>
    <row r="7418" spans="1:1" x14ac:dyDescent="0.2">
      <c r="A7418">
        <v>7414</v>
      </c>
    </row>
    <row r="7419" spans="1:1" x14ac:dyDescent="0.2">
      <c r="A7419">
        <v>7415</v>
      </c>
    </row>
    <row r="7420" spans="1:1" x14ac:dyDescent="0.2">
      <c r="A7420">
        <v>7416</v>
      </c>
    </row>
    <row r="7421" spans="1:1" x14ac:dyDescent="0.2">
      <c r="A7421">
        <v>7417</v>
      </c>
    </row>
    <row r="7422" spans="1:1" x14ac:dyDescent="0.2">
      <c r="A7422">
        <v>7418</v>
      </c>
    </row>
    <row r="7423" spans="1:1" x14ac:dyDescent="0.2">
      <c r="A7423">
        <v>7419</v>
      </c>
    </row>
    <row r="7424" spans="1:1" x14ac:dyDescent="0.2">
      <c r="A7424">
        <v>7420</v>
      </c>
    </row>
    <row r="7425" spans="1:1" x14ac:dyDescent="0.2">
      <c r="A7425">
        <v>7421</v>
      </c>
    </row>
    <row r="7426" spans="1:1" x14ac:dyDescent="0.2">
      <c r="A7426">
        <v>7422</v>
      </c>
    </row>
    <row r="7427" spans="1:1" x14ac:dyDescent="0.2">
      <c r="A7427">
        <v>7423</v>
      </c>
    </row>
    <row r="7428" spans="1:1" x14ac:dyDescent="0.2">
      <c r="A7428">
        <v>7424</v>
      </c>
    </row>
    <row r="7429" spans="1:1" x14ac:dyDescent="0.2">
      <c r="A7429">
        <v>7425</v>
      </c>
    </row>
    <row r="7430" spans="1:1" x14ac:dyDescent="0.2">
      <c r="A7430">
        <v>7426</v>
      </c>
    </row>
    <row r="7431" spans="1:1" x14ac:dyDescent="0.2">
      <c r="A7431">
        <v>7427</v>
      </c>
    </row>
    <row r="7432" spans="1:1" x14ac:dyDescent="0.2">
      <c r="A7432">
        <v>7428</v>
      </c>
    </row>
    <row r="7433" spans="1:1" x14ac:dyDescent="0.2">
      <c r="A7433">
        <v>7429</v>
      </c>
    </row>
    <row r="7434" spans="1:1" x14ac:dyDescent="0.2">
      <c r="A7434">
        <v>7430</v>
      </c>
    </row>
    <row r="7435" spans="1:1" x14ac:dyDescent="0.2">
      <c r="A7435">
        <v>7431</v>
      </c>
    </row>
    <row r="7436" spans="1:1" x14ac:dyDescent="0.2">
      <c r="A7436">
        <v>7432</v>
      </c>
    </row>
    <row r="7437" spans="1:1" x14ac:dyDescent="0.2">
      <c r="A7437">
        <v>7433</v>
      </c>
    </row>
    <row r="7438" spans="1:1" x14ac:dyDescent="0.2">
      <c r="A7438">
        <v>7434</v>
      </c>
    </row>
    <row r="7439" spans="1:1" x14ac:dyDescent="0.2">
      <c r="A7439">
        <v>7435</v>
      </c>
    </row>
    <row r="7440" spans="1:1" x14ac:dyDescent="0.2">
      <c r="A7440">
        <v>7436</v>
      </c>
    </row>
    <row r="7441" spans="1:1" x14ac:dyDescent="0.2">
      <c r="A7441">
        <v>7437</v>
      </c>
    </row>
    <row r="7442" spans="1:1" x14ac:dyDescent="0.2">
      <c r="A7442">
        <v>7438</v>
      </c>
    </row>
    <row r="7443" spans="1:1" x14ac:dyDescent="0.2">
      <c r="A7443">
        <v>7439</v>
      </c>
    </row>
    <row r="7444" spans="1:1" x14ac:dyDescent="0.2">
      <c r="A7444">
        <v>7440</v>
      </c>
    </row>
    <row r="7445" spans="1:1" x14ac:dyDescent="0.2">
      <c r="A7445">
        <v>7441</v>
      </c>
    </row>
    <row r="7446" spans="1:1" x14ac:dyDescent="0.2">
      <c r="A7446">
        <v>7442</v>
      </c>
    </row>
    <row r="7447" spans="1:1" x14ac:dyDescent="0.2">
      <c r="A7447">
        <v>7443</v>
      </c>
    </row>
    <row r="7448" spans="1:1" x14ac:dyDescent="0.2">
      <c r="A7448">
        <v>7444</v>
      </c>
    </row>
    <row r="7449" spans="1:1" x14ac:dyDescent="0.2">
      <c r="A7449">
        <v>7445</v>
      </c>
    </row>
    <row r="7450" spans="1:1" x14ac:dyDescent="0.2">
      <c r="A7450">
        <v>7446</v>
      </c>
    </row>
    <row r="7451" spans="1:1" x14ac:dyDescent="0.2">
      <c r="A7451">
        <v>7447</v>
      </c>
    </row>
    <row r="7452" spans="1:1" x14ac:dyDescent="0.2">
      <c r="A7452">
        <v>7448</v>
      </c>
    </row>
    <row r="7453" spans="1:1" x14ac:dyDescent="0.2">
      <c r="A7453">
        <v>7449</v>
      </c>
    </row>
    <row r="7454" spans="1:1" x14ac:dyDescent="0.2">
      <c r="A7454">
        <v>7450</v>
      </c>
    </row>
    <row r="7455" spans="1:1" x14ac:dyDescent="0.2">
      <c r="A7455">
        <v>7451</v>
      </c>
    </row>
    <row r="7456" spans="1:1" x14ac:dyDescent="0.2">
      <c r="A7456">
        <v>7452</v>
      </c>
    </row>
    <row r="7457" spans="1:1" x14ac:dyDescent="0.2">
      <c r="A7457">
        <v>7453</v>
      </c>
    </row>
    <row r="7458" spans="1:1" x14ac:dyDescent="0.2">
      <c r="A7458">
        <v>7454</v>
      </c>
    </row>
    <row r="7459" spans="1:1" x14ac:dyDescent="0.2">
      <c r="A7459">
        <v>7455</v>
      </c>
    </row>
    <row r="7460" spans="1:1" x14ac:dyDescent="0.2">
      <c r="A7460">
        <v>7456</v>
      </c>
    </row>
    <row r="7461" spans="1:1" x14ac:dyDescent="0.2">
      <c r="A7461">
        <v>7457</v>
      </c>
    </row>
    <row r="7462" spans="1:1" x14ac:dyDescent="0.2">
      <c r="A7462">
        <v>7458</v>
      </c>
    </row>
    <row r="7463" spans="1:1" x14ac:dyDescent="0.2">
      <c r="A7463">
        <v>7459</v>
      </c>
    </row>
    <row r="7464" spans="1:1" x14ac:dyDescent="0.2">
      <c r="A7464">
        <v>7460</v>
      </c>
    </row>
    <row r="7465" spans="1:1" x14ac:dyDescent="0.2">
      <c r="A7465">
        <v>7461</v>
      </c>
    </row>
    <row r="7466" spans="1:1" x14ac:dyDescent="0.2">
      <c r="A7466">
        <v>7462</v>
      </c>
    </row>
    <row r="7467" spans="1:1" x14ac:dyDescent="0.2">
      <c r="A7467">
        <v>7463</v>
      </c>
    </row>
    <row r="7468" spans="1:1" x14ac:dyDescent="0.2">
      <c r="A7468">
        <v>7464</v>
      </c>
    </row>
    <row r="7469" spans="1:1" x14ac:dyDescent="0.2">
      <c r="A7469">
        <v>7465</v>
      </c>
    </row>
    <row r="7470" spans="1:1" x14ac:dyDescent="0.2">
      <c r="A7470">
        <v>7466</v>
      </c>
    </row>
    <row r="7471" spans="1:1" x14ac:dyDescent="0.2">
      <c r="A7471">
        <v>7467</v>
      </c>
    </row>
    <row r="7472" spans="1:1" x14ac:dyDescent="0.2">
      <c r="A7472">
        <v>7468</v>
      </c>
    </row>
    <row r="7473" spans="1:1" x14ac:dyDescent="0.2">
      <c r="A7473">
        <v>7469</v>
      </c>
    </row>
    <row r="7474" spans="1:1" x14ac:dyDescent="0.2">
      <c r="A7474">
        <v>7470</v>
      </c>
    </row>
    <row r="7475" spans="1:1" x14ac:dyDescent="0.2">
      <c r="A7475">
        <v>7471</v>
      </c>
    </row>
    <row r="7476" spans="1:1" x14ac:dyDescent="0.2">
      <c r="A7476">
        <v>7472</v>
      </c>
    </row>
    <row r="7477" spans="1:1" x14ac:dyDescent="0.2">
      <c r="A7477">
        <v>7473</v>
      </c>
    </row>
    <row r="7478" spans="1:1" x14ac:dyDescent="0.2">
      <c r="A7478">
        <v>7474</v>
      </c>
    </row>
    <row r="7479" spans="1:1" x14ac:dyDescent="0.2">
      <c r="A7479">
        <v>7475</v>
      </c>
    </row>
    <row r="7480" spans="1:1" x14ac:dyDescent="0.2">
      <c r="A7480">
        <v>7476</v>
      </c>
    </row>
    <row r="7481" spans="1:1" x14ac:dyDescent="0.2">
      <c r="A7481">
        <v>7477</v>
      </c>
    </row>
    <row r="7482" spans="1:1" x14ac:dyDescent="0.2">
      <c r="A7482">
        <v>7478</v>
      </c>
    </row>
    <row r="7483" spans="1:1" x14ac:dyDescent="0.2">
      <c r="A7483">
        <v>7479</v>
      </c>
    </row>
    <row r="7484" spans="1:1" x14ac:dyDescent="0.2">
      <c r="A7484">
        <v>7480</v>
      </c>
    </row>
    <row r="7485" spans="1:1" x14ac:dyDescent="0.2">
      <c r="A7485">
        <v>7481</v>
      </c>
    </row>
    <row r="7486" spans="1:1" x14ac:dyDescent="0.2">
      <c r="A7486">
        <v>7482</v>
      </c>
    </row>
    <row r="7487" spans="1:1" x14ac:dyDescent="0.2">
      <c r="A7487">
        <v>7483</v>
      </c>
    </row>
    <row r="7488" spans="1:1" x14ac:dyDescent="0.2">
      <c r="A7488">
        <v>7484</v>
      </c>
    </row>
    <row r="7489" spans="1:1" x14ac:dyDescent="0.2">
      <c r="A7489">
        <v>7485</v>
      </c>
    </row>
    <row r="7490" spans="1:1" x14ac:dyDescent="0.2">
      <c r="A7490">
        <v>7486</v>
      </c>
    </row>
    <row r="7491" spans="1:1" x14ac:dyDescent="0.2">
      <c r="A7491">
        <v>7487</v>
      </c>
    </row>
    <row r="7492" spans="1:1" x14ac:dyDescent="0.2">
      <c r="A7492">
        <v>7488</v>
      </c>
    </row>
    <row r="7493" spans="1:1" x14ac:dyDescent="0.2">
      <c r="A7493">
        <v>7489</v>
      </c>
    </row>
    <row r="7494" spans="1:1" x14ac:dyDescent="0.2">
      <c r="A7494">
        <v>7490</v>
      </c>
    </row>
    <row r="7495" spans="1:1" x14ac:dyDescent="0.2">
      <c r="A7495">
        <v>7491</v>
      </c>
    </row>
    <row r="7496" spans="1:1" x14ac:dyDescent="0.2">
      <c r="A7496">
        <v>7492</v>
      </c>
    </row>
    <row r="7497" spans="1:1" x14ac:dyDescent="0.2">
      <c r="A7497">
        <v>7493</v>
      </c>
    </row>
    <row r="7498" spans="1:1" x14ac:dyDescent="0.2">
      <c r="A7498">
        <v>7494</v>
      </c>
    </row>
    <row r="7499" spans="1:1" x14ac:dyDescent="0.2">
      <c r="A7499">
        <v>7495</v>
      </c>
    </row>
    <row r="7500" spans="1:1" x14ac:dyDescent="0.2">
      <c r="A7500">
        <v>7496</v>
      </c>
    </row>
    <row r="7501" spans="1:1" x14ac:dyDescent="0.2">
      <c r="A7501">
        <v>7497</v>
      </c>
    </row>
    <row r="7502" spans="1:1" x14ac:dyDescent="0.2">
      <c r="A7502">
        <v>7498</v>
      </c>
    </row>
    <row r="7503" spans="1:1" x14ac:dyDescent="0.2">
      <c r="A7503">
        <v>7499</v>
      </c>
    </row>
    <row r="7504" spans="1:1" x14ac:dyDescent="0.2">
      <c r="A7504">
        <v>7500</v>
      </c>
    </row>
    <row r="7505" spans="1:1" x14ac:dyDescent="0.2">
      <c r="A7505">
        <v>7501</v>
      </c>
    </row>
    <row r="7506" spans="1:1" x14ac:dyDescent="0.2">
      <c r="A7506">
        <v>7502</v>
      </c>
    </row>
    <row r="7507" spans="1:1" x14ac:dyDescent="0.2">
      <c r="A7507">
        <v>7503</v>
      </c>
    </row>
    <row r="7508" spans="1:1" x14ac:dyDescent="0.2">
      <c r="A7508">
        <v>7504</v>
      </c>
    </row>
    <row r="7509" spans="1:1" x14ac:dyDescent="0.2">
      <c r="A7509">
        <v>7505</v>
      </c>
    </row>
    <row r="7510" spans="1:1" x14ac:dyDescent="0.2">
      <c r="A7510">
        <v>7506</v>
      </c>
    </row>
    <row r="7511" spans="1:1" x14ac:dyDescent="0.2">
      <c r="A7511">
        <v>7507</v>
      </c>
    </row>
    <row r="7512" spans="1:1" x14ac:dyDescent="0.2">
      <c r="A7512">
        <v>7508</v>
      </c>
    </row>
    <row r="7513" spans="1:1" x14ac:dyDescent="0.2">
      <c r="A7513">
        <v>7509</v>
      </c>
    </row>
    <row r="7514" spans="1:1" x14ac:dyDescent="0.2">
      <c r="A7514">
        <v>7510</v>
      </c>
    </row>
    <row r="7515" spans="1:1" x14ac:dyDescent="0.2">
      <c r="A7515">
        <v>7511</v>
      </c>
    </row>
    <row r="7516" spans="1:1" x14ac:dyDescent="0.2">
      <c r="A7516">
        <v>7512</v>
      </c>
    </row>
    <row r="7517" spans="1:1" x14ac:dyDescent="0.2">
      <c r="A7517">
        <v>7513</v>
      </c>
    </row>
    <row r="7518" spans="1:1" x14ac:dyDescent="0.2">
      <c r="A7518">
        <v>7514</v>
      </c>
    </row>
    <row r="7519" spans="1:1" x14ac:dyDescent="0.2">
      <c r="A7519">
        <v>7515</v>
      </c>
    </row>
    <row r="7520" spans="1:1" x14ac:dyDescent="0.2">
      <c r="A7520">
        <v>7516</v>
      </c>
    </row>
    <row r="7521" spans="1:1" x14ac:dyDescent="0.2">
      <c r="A7521">
        <v>7517</v>
      </c>
    </row>
    <row r="7522" spans="1:1" x14ac:dyDescent="0.2">
      <c r="A7522">
        <v>7518</v>
      </c>
    </row>
    <row r="7523" spans="1:1" x14ac:dyDescent="0.2">
      <c r="A7523">
        <v>7519</v>
      </c>
    </row>
    <row r="7524" spans="1:1" x14ac:dyDescent="0.2">
      <c r="A7524">
        <v>7520</v>
      </c>
    </row>
    <row r="7525" spans="1:1" x14ac:dyDescent="0.2">
      <c r="A7525">
        <v>7521</v>
      </c>
    </row>
    <row r="7526" spans="1:1" x14ac:dyDescent="0.2">
      <c r="A7526">
        <v>7522</v>
      </c>
    </row>
    <row r="7527" spans="1:1" x14ac:dyDescent="0.2">
      <c r="A7527">
        <v>7523</v>
      </c>
    </row>
    <row r="7528" spans="1:1" x14ac:dyDescent="0.2">
      <c r="A7528">
        <v>7524</v>
      </c>
    </row>
    <row r="7529" spans="1:1" x14ac:dyDescent="0.2">
      <c r="A7529">
        <v>7525</v>
      </c>
    </row>
    <row r="7530" spans="1:1" x14ac:dyDescent="0.2">
      <c r="A7530">
        <v>7526</v>
      </c>
    </row>
    <row r="7531" spans="1:1" x14ac:dyDescent="0.2">
      <c r="A7531">
        <v>7527</v>
      </c>
    </row>
    <row r="7532" spans="1:1" x14ac:dyDescent="0.2">
      <c r="A7532">
        <v>7528</v>
      </c>
    </row>
    <row r="7533" spans="1:1" x14ac:dyDescent="0.2">
      <c r="A7533">
        <v>7529</v>
      </c>
    </row>
    <row r="7534" spans="1:1" x14ac:dyDescent="0.2">
      <c r="A7534">
        <v>7530</v>
      </c>
    </row>
    <row r="7535" spans="1:1" x14ac:dyDescent="0.2">
      <c r="A7535">
        <v>7531</v>
      </c>
    </row>
    <row r="7536" spans="1:1" x14ac:dyDescent="0.2">
      <c r="A7536">
        <v>7532</v>
      </c>
    </row>
    <row r="7537" spans="1:1" x14ac:dyDescent="0.2">
      <c r="A7537">
        <v>7533</v>
      </c>
    </row>
    <row r="7538" spans="1:1" x14ac:dyDescent="0.2">
      <c r="A7538">
        <v>7534</v>
      </c>
    </row>
    <row r="7539" spans="1:1" x14ac:dyDescent="0.2">
      <c r="A7539">
        <v>7535</v>
      </c>
    </row>
    <row r="7540" spans="1:1" x14ac:dyDescent="0.2">
      <c r="A7540">
        <v>7536</v>
      </c>
    </row>
    <row r="7541" spans="1:1" x14ac:dyDescent="0.2">
      <c r="A7541">
        <v>7537</v>
      </c>
    </row>
    <row r="7542" spans="1:1" x14ac:dyDescent="0.2">
      <c r="A7542">
        <v>7538</v>
      </c>
    </row>
    <row r="7543" spans="1:1" x14ac:dyDescent="0.2">
      <c r="A7543">
        <v>7539</v>
      </c>
    </row>
    <row r="7544" spans="1:1" x14ac:dyDescent="0.2">
      <c r="A7544">
        <v>7540</v>
      </c>
    </row>
    <row r="7545" spans="1:1" x14ac:dyDescent="0.2">
      <c r="A7545">
        <v>7541</v>
      </c>
    </row>
    <row r="7546" spans="1:1" x14ac:dyDescent="0.2">
      <c r="A7546">
        <v>7542</v>
      </c>
    </row>
    <row r="7547" spans="1:1" x14ac:dyDescent="0.2">
      <c r="A7547">
        <v>7543</v>
      </c>
    </row>
    <row r="7548" spans="1:1" x14ac:dyDescent="0.2">
      <c r="A7548">
        <v>7544</v>
      </c>
    </row>
    <row r="7549" spans="1:1" x14ac:dyDescent="0.2">
      <c r="A7549">
        <v>7545</v>
      </c>
    </row>
    <row r="7550" spans="1:1" x14ac:dyDescent="0.2">
      <c r="A7550">
        <v>7546</v>
      </c>
    </row>
    <row r="7551" spans="1:1" x14ac:dyDescent="0.2">
      <c r="A7551">
        <v>7547</v>
      </c>
    </row>
    <row r="7552" spans="1:1" x14ac:dyDescent="0.2">
      <c r="A7552">
        <v>7548</v>
      </c>
    </row>
    <row r="7553" spans="1:1" x14ac:dyDescent="0.2">
      <c r="A7553">
        <v>7549</v>
      </c>
    </row>
    <row r="7554" spans="1:1" x14ac:dyDescent="0.2">
      <c r="A7554">
        <v>7550</v>
      </c>
    </row>
    <row r="7555" spans="1:1" x14ac:dyDescent="0.2">
      <c r="A7555">
        <v>7551</v>
      </c>
    </row>
    <row r="7556" spans="1:1" x14ac:dyDescent="0.2">
      <c r="A7556">
        <v>7552</v>
      </c>
    </row>
    <row r="7557" spans="1:1" x14ac:dyDescent="0.2">
      <c r="A7557">
        <v>7553</v>
      </c>
    </row>
    <row r="7558" spans="1:1" x14ac:dyDescent="0.2">
      <c r="A7558">
        <v>7554</v>
      </c>
    </row>
    <row r="7559" spans="1:1" x14ac:dyDescent="0.2">
      <c r="A7559">
        <v>7555</v>
      </c>
    </row>
    <row r="7560" spans="1:1" x14ac:dyDescent="0.2">
      <c r="A7560">
        <v>7556</v>
      </c>
    </row>
    <row r="7561" spans="1:1" x14ac:dyDescent="0.2">
      <c r="A7561">
        <v>7557</v>
      </c>
    </row>
    <row r="7562" spans="1:1" x14ac:dyDescent="0.2">
      <c r="A7562">
        <v>7558</v>
      </c>
    </row>
    <row r="7563" spans="1:1" x14ac:dyDescent="0.2">
      <c r="A7563">
        <v>7559</v>
      </c>
    </row>
    <row r="7564" spans="1:1" x14ac:dyDescent="0.2">
      <c r="A7564">
        <v>7560</v>
      </c>
    </row>
    <row r="7565" spans="1:1" x14ac:dyDescent="0.2">
      <c r="A7565">
        <v>7561</v>
      </c>
    </row>
    <row r="7566" spans="1:1" x14ac:dyDescent="0.2">
      <c r="A7566">
        <v>7562</v>
      </c>
    </row>
    <row r="7567" spans="1:1" x14ac:dyDescent="0.2">
      <c r="A7567">
        <v>7563</v>
      </c>
    </row>
    <row r="7568" spans="1:1" x14ac:dyDescent="0.2">
      <c r="A7568">
        <v>7564</v>
      </c>
    </row>
    <row r="7569" spans="1:1" x14ac:dyDescent="0.2">
      <c r="A7569">
        <v>7565</v>
      </c>
    </row>
    <row r="7570" spans="1:1" x14ac:dyDescent="0.2">
      <c r="A7570">
        <v>7566</v>
      </c>
    </row>
    <row r="7571" spans="1:1" x14ac:dyDescent="0.2">
      <c r="A7571">
        <v>7567</v>
      </c>
    </row>
    <row r="7572" spans="1:1" x14ac:dyDescent="0.2">
      <c r="A7572">
        <v>7568</v>
      </c>
    </row>
    <row r="7573" spans="1:1" x14ac:dyDescent="0.2">
      <c r="A7573">
        <v>7569</v>
      </c>
    </row>
    <row r="7574" spans="1:1" x14ac:dyDescent="0.2">
      <c r="A7574">
        <v>7570</v>
      </c>
    </row>
    <row r="7575" spans="1:1" x14ac:dyDescent="0.2">
      <c r="A7575">
        <v>7571</v>
      </c>
    </row>
    <row r="7576" spans="1:1" x14ac:dyDescent="0.2">
      <c r="A7576">
        <v>7572</v>
      </c>
    </row>
    <row r="7577" spans="1:1" x14ac:dyDescent="0.2">
      <c r="A7577">
        <v>7573</v>
      </c>
    </row>
    <row r="7578" spans="1:1" x14ac:dyDescent="0.2">
      <c r="A7578">
        <v>7574</v>
      </c>
    </row>
    <row r="7579" spans="1:1" x14ac:dyDescent="0.2">
      <c r="A7579">
        <v>7575</v>
      </c>
    </row>
    <row r="7580" spans="1:1" x14ac:dyDescent="0.2">
      <c r="A7580">
        <v>7576</v>
      </c>
    </row>
    <row r="7581" spans="1:1" x14ac:dyDescent="0.2">
      <c r="A7581">
        <v>7577</v>
      </c>
    </row>
    <row r="7582" spans="1:1" x14ac:dyDescent="0.2">
      <c r="A7582">
        <v>7578</v>
      </c>
    </row>
    <row r="7583" spans="1:1" x14ac:dyDescent="0.2">
      <c r="A7583">
        <v>7579</v>
      </c>
    </row>
    <row r="7584" spans="1:1" x14ac:dyDescent="0.2">
      <c r="A7584">
        <v>7580</v>
      </c>
    </row>
    <row r="7585" spans="1:1" x14ac:dyDescent="0.2">
      <c r="A7585">
        <v>7581</v>
      </c>
    </row>
    <row r="7586" spans="1:1" x14ac:dyDescent="0.2">
      <c r="A7586">
        <v>7582</v>
      </c>
    </row>
    <row r="7587" spans="1:1" x14ac:dyDescent="0.2">
      <c r="A7587">
        <v>7583</v>
      </c>
    </row>
    <row r="7588" spans="1:1" x14ac:dyDescent="0.2">
      <c r="A7588">
        <v>7584</v>
      </c>
    </row>
    <row r="7589" spans="1:1" x14ac:dyDescent="0.2">
      <c r="A7589">
        <v>7585</v>
      </c>
    </row>
    <row r="7590" spans="1:1" x14ac:dyDescent="0.2">
      <c r="A7590">
        <v>7586</v>
      </c>
    </row>
    <row r="7591" spans="1:1" x14ac:dyDescent="0.2">
      <c r="A7591">
        <v>7587</v>
      </c>
    </row>
    <row r="7592" spans="1:1" x14ac:dyDescent="0.2">
      <c r="A7592">
        <v>7588</v>
      </c>
    </row>
    <row r="7593" spans="1:1" x14ac:dyDescent="0.2">
      <c r="A7593">
        <v>7589</v>
      </c>
    </row>
    <row r="7594" spans="1:1" x14ac:dyDescent="0.2">
      <c r="A7594">
        <v>7590</v>
      </c>
    </row>
    <row r="7595" spans="1:1" x14ac:dyDescent="0.2">
      <c r="A7595">
        <v>7591</v>
      </c>
    </row>
    <row r="7596" spans="1:1" x14ac:dyDescent="0.2">
      <c r="A7596">
        <v>7592</v>
      </c>
    </row>
    <row r="7597" spans="1:1" x14ac:dyDescent="0.2">
      <c r="A7597">
        <v>7593</v>
      </c>
    </row>
    <row r="7598" spans="1:1" x14ac:dyDescent="0.2">
      <c r="A7598">
        <v>7594</v>
      </c>
    </row>
    <row r="7599" spans="1:1" x14ac:dyDescent="0.2">
      <c r="A7599">
        <v>7595</v>
      </c>
    </row>
    <row r="7600" spans="1:1" x14ac:dyDescent="0.2">
      <c r="A7600">
        <v>7596</v>
      </c>
    </row>
    <row r="7601" spans="1:1" x14ac:dyDescent="0.2">
      <c r="A7601">
        <v>7597</v>
      </c>
    </row>
    <row r="7602" spans="1:1" x14ac:dyDescent="0.2">
      <c r="A7602">
        <v>7598</v>
      </c>
    </row>
    <row r="7603" spans="1:1" x14ac:dyDescent="0.2">
      <c r="A7603">
        <v>7599</v>
      </c>
    </row>
    <row r="7604" spans="1:1" x14ac:dyDescent="0.2">
      <c r="A7604">
        <v>7600</v>
      </c>
    </row>
    <row r="7605" spans="1:1" x14ac:dyDescent="0.2">
      <c r="A7605">
        <v>7601</v>
      </c>
    </row>
    <row r="7606" spans="1:1" x14ac:dyDescent="0.2">
      <c r="A7606">
        <v>7602</v>
      </c>
    </row>
    <row r="7607" spans="1:1" x14ac:dyDescent="0.2">
      <c r="A7607">
        <v>7603</v>
      </c>
    </row>
    <row r="7608" spans="1:1" x14ac:dyDescent="0.2">
      <c r="A7608">
        <v>7604</v>
      </c>
    </row>
    <row r="7609" spans="1:1" x14ac:dyDescent="0.2">
      <c r="A7609">
        <v>7605</v>
      </c>
    </row>
    <row r="7610" spans="1:1" x14ac:dyDescent="0.2">
      <c r="A7610">
        <v>7606</v>
      </c>
    </row>
    <row r="7611" spans="1:1" x14ac:dyDescent="0.2">
      <c r="A7611">
        <v>7607</v>
      </c>
    </row>
    <row r="7612" spans="1:1" x14ac:dyDescent="0.2">
      <c r="A7612">
        <v>7608</v>
      </c>
    </row>
    <row r="7613" spans="1:1" x14ac:dyDescent="0.2">
      <c r="A7613">
        <v>7609</v>
      </c>
    </row>
    <row r="7614" spans="1:1" x14ac:dyDescent="0.2">
      <c r="A7614">
        <v>7610</v>
      </c>
    </row>
    <row r="7615" spans="1:1" x14ac:dyDescent="0.2">
      <c r="A7615">
        <v>7611</v>
      </c>
    </row>
    <row r="7616" spans="1:1" x14ac:dyDescent="0.2">
      <c r="A7616">
        <v>7612</v>
      </c>
    </row>
    <row r="7617" spans="1:1" x14ac:dyDescent="0.2">
      <c r="A7617">
        <v>7613</v>
      </c>
    </row>
    <row r="7618" spans="1:1" x14ac:dyDescent="0.2">
      <c r="A7618">
        <v>7614</v>
      </c>
    </row>
    <row r="7619" spans="1:1" x14ac:dyDescent="0.2">
      <c r="A7619">
        <v>7615</v>
      </c>
    </row>
    <row r="7620" spans="1:1" x14ac:dyDescent="0.2">
      <c r="A7620">
        <v>7616</v>
      </c>
    </row>
    <row r="7621" spans="1:1" x14ac:dyDescent="0.2">
      <c r="A7621">
        <v>7617</v>
      </c>
    </row>
    <row r="7622" spans="1:1" x14ac:dyDescent="0.2">
      <c r="A7622">
        <v>7618</v>
      </c>
    </row>
    <row r="7623" spans="1:1" x14ac:dyDescent="0.2">
      <c r="A7623">
        <v>7619</v>
      </c>
    </row>
    <row r="7624" spans="1:1" x14ac:dyDescent="0.2">
      <c r="A7624">
        <v>7620</v>
      </c>
    </row>
    <row r="7625" spans="1:1" x14ac:dyDescent="0.2">
      <c r="A7625">
        <v>7621</v>
      </c>
    </row>
    <row r="7626" spans="1:1" x14ac:dyDescent="0.2">
      <c r="A7626">
        <v>7622</v>
      </c>
    </row>
    <row r="7627" spans="1:1" x14ac:dyDescent="0.2">
      <c r="A7627">
        <v>7623</v>
      </c>
    </row>
    <row r="7628" spans="1:1" x14ac:dyDescent="0.2">
      <c r="A7628">
        <v>7624</v>
      </c>
    </row>
    <row r="7629" spans="1:1" x14ac:dyDescent="0.2">
      <c r="A7629">
        <v>7625</v>
      </c>
    </row>
    <row r="7630" spans="1:1" x14ac:dyDescent="0.2">
      <c r="A7630">
        <v>7626</v>
      </c>
    </row>
    <row r="7631" spans="1:1" x14ac:dyDescent="0.2">
      <c r="A7631">
        <v>7627</v>
      </c>
    </row>
    <row r="7632" spans="1:1" x14ac:dyDescent="0.2">
      <c r="A7632">
        <v>7628</v>
      </c>
    </row>
    <row r="7633" spans="1:1" x14ac:dyDescent="0.2">
      <c r="A7633">
        <v>7629</v>
      </c>
    </row>
    <row r="7634" spans="1:1" x14ac:dyDescent="0.2">
      <c r="A7634">
        <v>7630</v>
      </c>
    </row>
    <row r="7635" spans="1:1" x14ac:dyDescent="0.2">
      <c r="A7635">
        <v>7631</v>
      </c>
    </row>
    <row r="7636" spans="1:1" x14ac:dyDescent="0.2">
      <c r="A7636">
        <v>7632</v>
      </c>
    </row>
    <row r="7637" spans="1:1" x14ac:dyDescent="0.2">
      <c r="A7637">
        <v>7633</v>
      </c>
    </row>
    <row r="7638" spans="1:1" x14ac:dyDescent="0.2">
      <c r="A7638">
        <v>7634</v>
      </c>
    </row>
    <row r="7639" spans="1:1" x14ac:dyDescent="0.2">
      <c r="A7639">
        <v>7635</v>
      </c>
    </row>
    <row r="7640" spans="1:1" x14ac:dyDescent="0.2">
      <c r="A7640">
        <v>7636</v>
      </c>
    </row>
    <row r="7641" spans="1:1" x14ac:dyDescent="0.2">
      <c r="A7641">
        <v>7637</v>
      </c>
    </row>
    <row r="7642" spans="1:1" x14ac:dyDescent="0.2">
      <c r="A7642">
        <v>7638</v>
      </c>
    </row>
    <row r="7643" spans="1:1" x14ac:dyDescent="0.2">
      <c r="A7643">
        <v>7639</v>
      </c>
    </row>
    <row r="7644" spans="1:1" x14ac:dyDescent="0.2">
      <c r="A7644">
        <v>7640</v>
      </c>
    </row>
    <row r="7645" spans="1:1" x14ac:dyDescent="0.2">
      <c r="A7645">
        <v>7641</v>
      </c>
    </row>
    <row r="7646" spans="1:1" x14ac:dyDescent="0.2">
      <c r="A7646">
        <v>7642</v>
      </c>
    </row>
    <row r="7647" spans="1:1" x14ac:dyDescent="0.2">
      <c r="A7647">
        <v>7643</v>
      </c>
    </row>
    <row r="7648" spans="1:1" x14ac:dyDescent="0.2">
      <c r="A7648">
        <v>7644</v>
      </c>
    </row>
    <row r="7649" spans="1:1" x14ac:dyDescent="0.2">
      <c r="A7649">
        <v>7645</v>
      </c>
    </row>
    <row r="7650" spans="1:1" x14ac:dyDescent="0.2">
      <c r="A7650">
        <v>7646</v>
      </c>
    </row>
    <row r="7651" spans="1:1" x14ac:dyDescent="0.2">
      <c r="A7651">
        <v>7647</v>
      </c>
    </row>
    <row r="7652" spans="1:1" x14ac:dyDescent="0.2">
      <c r="A7652">
        <v>7648</v>
      </c>
    </row>
    <row r="7653" spans="1:1" x14ac:dyDescent="0.2">
      <c r="A7653">
        <v>7649</v>
      </c>
    </row>
    <row r="7654" spans="1:1" x14ac:dyDescent="0.2">
      <c r="A7654">
        <v>7650</v>
      </c>
    </row>
    <row r="7655" spans="1:1" x14ac:dyDescent="0.2">
      <c r="A7655">
        <v>7651</v>
      </c>
    </row>
    <row r="7656" spans="1:1" x14ac:dyDescent="0.2">
      <c r="A7656">
        <v>7652</v>
      </c>
    </row>
    <row r="7657" spans="1:1" x14ac:dyDescent="0.2">
      <c r="A7657">
        <v>7653</v>
      </c>
    </row>
    <row r="7658" spans="1:1" x14ac:dyDescent="0.2">
      <c r="A7658">
        <v>7654</v>
      </c>
    </row>
    <row r="7659" spans="1:1" x14ac:dyDescent="0.2">
      <c r="A7659">
        <v>7655</v>
      </c>
    </row>
    <row r="7660" spans="1:1" x14ac:dyDescent="0.2">
      <c r="A7660">
        <v>7656</v>
      </c>
    </row>
    <row r="7661" spans="1:1" x14ac:dyDescent="0.2">
      <c r="A7661">
        <v>7657</v>
      </c>
    </row>
    <row r="7662" spans="1:1" x14ac:dyDescent="0.2">
      <c r="A7662">
        <v>7658</v>
      </c>
    </row>
    <row r="7663" spans="1:1" x14ac:dyDescent="0.2">
      <c r="A7663">
        <v>7659</v>
      </c>
    </row>
    <row r="7664" spans="1:1" x14ac:dyDescent="0.2">
      <c r="A7664">
        <v>7660</v>
      </c>
    </row>
    <row r="7665" spans="1:1" x14ac:dyDescent="0.2">
      <c r="A7665">
        <v>7661</v>
      </c>
    </row>
    <row r="7666" spans="1:1" x14ac:dyDescent="0.2">
      <c r="A7666">
        <v>7662</v>
      </c>
    </row>
    <row r="7667" spans="1:1" x14ac:dyDescent="0.2">
      <c r="A7667">
        <v>7663</v>
      </c>
    </row>
    <row r="7668" spans="1:1" x14ac:dyDescent="0.2">
      <c r="A7668">
        <v>7664</v>
      </c>
    </row>
    <row r="7669" spans="1:1" x14ac:dyDescent="0.2">
      <c r="A7669">
        <v>7665</v>
      </c>
    </row>
    <row r="7670" spans="1:1" x14ac:dyDescent="0.2">
      <c r="A7670">
        <v>7666</v>
      </c>
    </row>
    <row r="7671" spans="1:1" x14ac:dyDescent="0.2">
      <c r="A7671">
        <v>7667</v>
      </c>
    </row>
    <row r="7672" spans="1:1" x14ac:dyDescent="0.2">
      <c r="A7672">
        <v>7668</v>
      </c>
    </row>
    <row r="7673" spans="1:1" x14ac:dyDescent="0.2">
      <c r="A7673">
        <v>7669</v>
      </c>
    </row>
    <row r="7674" spans="1:1" x14ac:dyDescent="0.2">
      <c r="A7674">
        <v>7670</v>
      </c>
    </row>
    <row r="7675" spans="1:1" x14ac:dyDescent="0.2">
      <c r="A7675">
        <v>7671</v>
      </c>
    </row>
    <row r="7676" spans="1:1" x14ac:dyDescent="0.2">
      <c r="A7676">
        <v>7672</v>
      </c>
    </row>
    <row r="7677" spans="1:1" x14ac:dyDescent="0.2">
      <c r="A7677">
        <v>7673</v>
      </c>
    </row>
    <row r="7678" spans="1:1" x14ac:dyDescent="0.2">
      <c r="A7678">
        <v>7674</v>
      </c>
    </row>
    <row r="7679" spans="1:1" x14ac:dyDescent="0.2">
      <c r="A7679">
        <v>7675</v>
      </c>
    </row>
    <row r="7680" spans="1:1" x14ac:dyDescent="0.2">
      <c r="A7680">
        <v>7676</v>
      </c>
    </row>
    <row r="7681" spans="1:1" x14ac:dyDescent="0.2">
      <c r="A7681">
        <v>7677</v>
      </c>
    </row>
    <row r="7682" spans="1:1" x14ac:dyDescent="0.2">
      <c r="A7682">
        <v>7678</v>
      </c>
    </row>
    <row r="7683" spans="1:1" x14ac:dyDescent="0.2">
      <c r="A7683">
        <v>7679</v>
      </c>
    </row>
    <row r="7684" spans="1:1" x14ac:dyDescent="0.2">
      <c r="A7684">
        <v>7680</v>
      </c>
    </row>
    <row r="7685" spans="1:1" x14ac:dyDescent="0.2">
      <c r="A7685">
        <v>7681</v>
      </c>
    </row>
    <row r="7686" spans="1:1" x14ac:dyDescent="0.2">
      <c r="A7686">
        <v>7682</v>
      </c>
    </row>
    <row r="7687" spans="1:1" x14ac:dyDescent="0.2">
      <c r="A7687">
        <v>7683</v>
      </c>
    </row>
    <row r="7688" spans="1:1" x14ac:dyDescent="0.2">
      <c r="A7688">
        <v>7684</v>
      </c>
    </row>
    <row r="7689" spans="1:1" x14ac:dyDescent="0.2">
      <c r="A7689">
        <v>7685</v>
      </c>
    </row>
    <row r="7690" spans="1:1" x14ac:dyDescent="0.2">
      <c r="A7690">
        <v>7686</v>
      </c>
    </row>
    <row r="7691" spans="1:1" x14ac:dyDescent="0.2">
      <c r="A7691">
        <v>7687</v>
      </c>
    </row>
    <row r="7692" spans="1:1" x14ac:dyDescent="0.2">
      <c r="A7692">
        <v>7688</v>
      </c>
    </row>
    <row r="7693" spans="1:1" x14ac:dyDescent="0.2">
      <c r="A7693">
        <v>7689</v>
      </c>
    </row>
    <row r="7694" spans="1:1" x14ac:dyDescent="0.2">
      <c r="A7694">
        <v>7690</v>
      </c>
    </row>
    <row r="7695" spans="1:1" x14ac:dyDescent="0.2">
      <c r="A7695">
        <v>7691</v>
      </c>
    </row>
    <row r="7696" spans="1:1" x14ac:dyDescent="0.2">
      <c r="A7696">
        <v>7692</v>
      </c>
    </row>
    <row r="7697" spans="1:1" x14ac:dyDescent="0.2">
      <c r="A7697">
        <v>7693</v>
      </c>
    </row>
    <row r="7698" spans="1:1" x14ac:dyDescent="0.2">
      <c r="A7698">
        <v>7694</v>
      </c>
    </row>
    <row r="7699" spans="1:1" x14ac:dyDescent="0.2">
      <c r="A7699">
        <v>7695</v>
      </c>
    </row>
    <row r="7700" spans="1:1" x14ac:dyDescent="0.2">
      <c r="A7700">
        <v>7696</v>
      </c>
    </row>
    <row r="7701" spans="1:1" x14ac:dyDescent="0.2">
      <c r="A7701">
        <v>7697</v>
      </c>
    </row>
    <row r="7702" spans="1:1" x14ac:dyDescent="0.2">
      <c r="A7702">
        <v>7698</v>
      </c>
    </row>
    <row r="7703" spans="1:1" x14ac:dyDescent="0.2">
      <c r="A7703">
        <v>7699</v>
      </c>
    </row>
    <row r="7704" spans="1:1" x14ac:dyDescent="0.2">
      <c r="A7704">
        <v>7700</v>
      </c>
    </row>
    <row r="7705" spans="1:1" x14ac:dyDescent="0.2">
      <c r="A7705">
        <v>7701</v>
      </c>
    </row>
    <row r="7706" spans="1:1" x14ac:dyDescent="0.2">
      <c r="A7706">
        <v>7702</v>
      </c>
    </row>
    <row r="7707" spans="1:1" x14ac:dyDescent="0.2">
      <c r="A7707">
        <v>7703</v>
      </c>
    </row>
    <row r="7708" spans="1:1" x14ac:dyDescent="0.2">
      <c r="A7708">
        <v>7704</v>
      </c>
    </row>
    <row r="7709" spans="1:1" x14ac:dyDescent="0.2">
      <c r="A7709">
        <v>7705</v>
      </c>
    </row>
    <row r="7710" spans="1:1" x14ac:dyDescent="0.2">
      <c r="A7710">
        <v>7706</v>
      </c>
    </row>
    <row r="7711" spans="1:1" x14ac:dyDescent="0.2">
      <c r="A7711">
        <v>7707</v>
      </c>
    </row>
    <row r="7712" spans="1:1" x14ac:dyDescent="0.2">
      <c r="A7712">
        <v>7708</v>
      </c>
    </row>
    <row r="7713" spans="1:1" x14ac:dyDescent="0.2">
      <c r="A7713">
        <v>7709</v>
      </c>
    </row>
    <row r="7714" spans="1:1" x14ac:dyDescent="0.2">
      <c r="A7714">
        <v>7710</v>
      </c>
    </row>
    <row r="7715" spans="1:1" x14ac:dyDescent="0.2">
      <c r="A7715">
        <v>7711</v>
      </c>
    </row>
    <row r="7716" spans="1:1" x14ac:dyDescent="0.2">
      <c r="A7716">
        <v>7712</v>
      </c>
    </row>
    <row r="7717" spans="1:1" x14ac:dyDescent="0.2">
      <c r="A7717">
        <v>7713</v>
      </c>
    </row>
    <row r="7718" spans="1:1" x14ac:dyDescent="0.2">
      <c r="A7718">
        <v>7714</v>
      </c>
    </row>
    <row r="7719" spans="1:1" x14ac:dyDescent="0.2">
      <c r="A7719">
        <v>7715</v>
      </c>
    </row>
    <row r="7720" spans="1:1" x14ac:dyDescent="0.2">
      <c r="A7720">
        <v>7716</v>
      </c>
    </row>
    <row r="7721" spans="1:1" x14ac:dyDescent="0.2">
      <c r="A7721">
        <v>7717</v>
      </c>
    </row>
    <row r="7722" spans="1:1" x14ac:dyDescent="0.2">
      <c r="A7722">
        <v>7718</v>
      </c>
    </row>
    <row r="7723" spans="1:1" x14ac:dyDescent="0.2">
      <c r="A7723">
        <v>7719</v>
      </c>
    </row>
    <row r="7724" spans="1:1" x14ac:dyDescent="0.2">
      <c r="A7724">
        <v>7720</v>
      </c>
    </row>
    <row r="7725" spans="1:1" x14ac:dyDescent="0.2">
      <c r="A7725">
        <v>7721</v>
      </c>
    </row>
    <row r="7726" spans="1:1" x14ac:dyDescent="0.2">
      <c r="A7726">
        <v>7722</v>
      </c>
    </row>
    <row r="7727" spans="1:1" x14ac:dyDescent="0.2">
      <c r="A7727">
        <v>7723</v>
      </c>
    </row>
    <row r="7728" spans="1:1" x14ac:dyDescent="0.2">
      <c r="A7728">
        <v>7724</v>
      </c>
    </row>
    <row r="7729" spans="1:1" x14ac:dyDescent="0.2">
      <c r="A7729">
        <v>7725</v>
      </c>
    </row>
    <row r="7730" spans="1:1" x14ac:dyDescent="0.2">
      <c r="A7730">
        <v>7726</v>
      </c>
    </row>
    <row r="7731" spans="1:1" x14ac:dyDescent="0.2">
      <c r="A7731">
        <v>7727</v>
      </c>
    </row>
    <row r="7732" spans="1:1" x14ac:dyDescent="0.2">
      <c r="A7732">
        <v>7728</v>
      </c>
    </row>
    <row r="7733" spans="1:1" x14ac:dyDescent="0.2">
      <c r="A7733">
        <v>7729</v>
      </c>
    </row>
    <row r="7734" spans="1:1" x14ac:dyDescent="0.2">
      <c r="A7734">
        <v>7730</v>
      </c>
    </row>
    <row r="7735" spans="1:1" x14ac:dyDescent="0.2">
      <c r="A7735">
        <v>7731</v>
      </c>
    </row>
    <row r="7736" spans="1:1" x14ac:dyDescent="0.2">
      <c r="A7736">
        <v>7732</v>
      </c>
    </row>
    <row r="7737" spans="1:1" x14ac:dyDescent="0.2">
      <c r="A7737">
        <v>7733</v>
      </c>
    </row>
    <row r="7738" spans="1:1" x14ac:dyDescent="0.2">
      <c r="A7738">
        <v>7734</v>
      </c>
    </row>
    <row r="7739" spans="1:1" x14ac:dyDescent="0.2">
      <c r="A7739">
        <v>7735</v>
      </c>
    </row>
    <row r="7740" spans="1:1" x14ac:dyDescent="0.2">
      <c r="A7740">
        <v>7736</v>
      </c>
    </row>
    <row r="7741" spans="1:1" x14ac:dyDescent="0.2">
      <c r="A7741">
        <v>7737</v>
      </c>
    </row>
    <row r="7742" spans="1:1" x14ac:dyDescent="0.2">
      <c r="A7742">
        <v>7738</v>
      </c>
    </row>
    <row r="7743" spans="1:1" x14ac:dyDescent="0.2">
      <c r="A7743">
        <v>7739</v>
      </c>
    </row>
    <row r="7744" spans="1:1" x14ac:dyDescent="0.2">
      <c r="A7744">
        <v>7740</v>
      </c>
    </row>
    <row r="7745" spans="1:1" x14ac:dyDescent="0.2">
      <c r="A7745">
        <v>7741</v>
      </c>
    </row>
    <row r="7746" spans="1:1" x14ac:dyDescent="0.2">
      <c r="A7746">
        <v>7742</v>
      </c>
    </row>
    <row r="7747" spans="1:1" x14ac:dyDescent="0.2">
      <c r="A7747">
        <v>7743</v>
      </c>
    </row>
    <row r="7748" spans="1:1" x14ac:dyDescent="0.2">
      <c r="A7748">
        <v>7744</v>
      </c>
    </row>
    <row r="7749" spans="1:1" x14ac:dyDescent="0.2">
      <c r="A7749">
        <v>7745</v>
      </c>
    </row>
    <row r="7750" spans="1:1" x14ac:dyDescent="0.2">
      <c r="A7750">
        <v>7746</v>
      </c>
    </row>
    <row r="7751" spans="1:1" x14ac:dyDescent="0.2">
      <c r="A7751">
        <v>7747</v>
      </c>
    </row>
    <row r="7752" spans="1:1" x14ac:dyDescent="0.2">
      <c r="A7752">
        <v>7748</v>
      </c>
    </row>
    <row r="7753" spans="1:1" x14ac:dyDescent="0.2">
      <c r="A7753">
        <v>7749</v>
      </c>
    </row>
    <row r="7754" spans="1:1" x14ac:dyDescent="0.2">
      <c r="A7754">
        <v>7750</v>
      </c>
    </row>
    <row r="7755" spans="1:1" x14ac:dyDescent="0.2">
      <c r="A7755">
        <v>7751</v>
      </c>
    </row>
    <row r="7756" spans="1:1" x14ac:dyDescent="0.2">
      <c r="A7756">
        <v>7752</v>
      </c>
    </row>
    <row r="7757" spans="1:1" x14ac:dyDescent="0.2">
      <c r="A7757">
        <v>7753</v>
      </c>
    </row>
    <row r="7758" spans="1:1" x14ac:dyDescent="0.2">
      <c r="A7758">
        <v>7754</v>
      </c>
    </row>
    <row r="7759" spans="1:1" x14ac:dyDescent="0.2">
      <c r="A7759">
        <v>7755</v>
      </c>
    </row>
    <row r="7760" spans="1:1" x14ac:dyDescent="0.2">
      <c r="A7760">
        <v>7756</v>
      </c>
    </row>
    <row r="7761" spans="1:1" x14ac:dyDescent="0.2">
      <c r="A7761">
        <v>7757</v>
      </c>
    </row>
    <row r="7762" spans="1:1" x14ac:dyDescent="0.2">
      <c r="A7762">
        <v>7758</v>
      </c>
    </row>
    <row r="7763" spans="1:1" x14ac:dyDescent="0.2">
      <c r="A7763">
        <v>7759</v>
      </c>
    </row>
    <row r="7764" spans="1:1" x14ac:dyDescent="0.2">
      <c r="A7764">
        <v>7760</v>
      </c>
    </row>
    <row r="7765" spans="1:1" x14ac:dyDescent="0.2">
      <c r="A7765">
        <v>7761</v>
      </c>
    </row>
    <row r="7766" spans="1:1" x14ac:dyDescent="0.2">
      <c r="A7766">
        <v>7762</v>
      </c>
    </row>
    <row r="7767" spans="1:1" x14ac:dyDescent="0.2">
      <c r="A7767">
        <v>7763</v>
      </c>
    </row>
    <row r="7768" spans="1:1" x14ac:dyDescent="0.2">
      <c r="A7768">
        <v>7764</v>
      </c>
    </row>
    <row r="7769" spans="1:1" x14ac:dyDescent="0.2">
      <c r="A7769">
        <v>7765</v>
      </c>
    </row>
    <row r="7770" spans="1:1" x14ac:dyDescent="0.2">
      <c r="A7770">
        <v>7766</v>
      </c>
    </row>
    <row r="7771" spans="1:1" x14ac:dyDescent="0.2">
      <c r="A7771">
        <v>7767</v>
      </c>
    </row>
    <row r="7772" spans="1:1" x14ac:dyDescent="0.2">
      <c r="A7772">
        <v>7768</v>
      </c>
    </row>
    <row r="7773" spans="1:1" x14ac:dyDescent="0.2">
      <c r="A7773">
        <v>7769</v>
      </c>
    </row>
    <row r="7774" spans="1:1" x14ac:dyDescent="0.2">
      <c r="A7774">
        <v>7770</v>
      </c>
    </row>
    <row r="7775" spans="1:1" x14ac:dyDescent="0.2">
      <c r="A7775">
        <v>7771</v>
      </c>
    </row>
    <row r="7776" spans="1:1" x14ac:dyDescent="0.2">
      <c r="A7776">
        <v>7772</v>
      </c>
    </row>
    <row r="7777" spans="1:1" x14ac:dyDescent="0.2">
      <c r="A7777">
        <v>7773</v>
      </c>
    </row>
    <row r="7778" spans="1:1" x14ac:dyDescent="0.2">
      <c r="A7778">
        <v>7774</v>
      </c>
    </row>
    <row r="7779" spans="1:1" x14ac:dyDescent="0.2">
      <c r="A7779">
        <v>7775</v>
      </c>
    </row>
    <row r="7780" spans="1:1" x14ac:dyDescent="0.2">
      <c r="A7780">
        <v>7776</v>
      </c>
    </row>
    <row r="7781" spans="1:1" x14ac:dyDescent="0.2">
      <c r="A7781">
        <v>7777</v>
      </c>
    </row>
    <row r="7782" spans="1:1" x14ac:dyDescent="0.2">
      <c r="A7782">
        <v>7778</v>
      </c>
    </row>
    <row r="7783" spans="1:1" x14ac:dyDescent="0.2">
      <c r="A7783">
        <v>7779</v>
      </c>
    </row>
    <row r="7784" spans="1:1" x14ac:dyDescent="0.2">
      <c r="A7784">
        <v>7780</v>
      </c>
    </row>
    <row r="7785" spans="1:1" x14ac:dyDescent="0.2">
      <c r="A7785">
        <v>7781</v>
      </c>
    </row>
    <row r="7786" spans="1:1" x14ac:dyDescent="0.2">
      <c r="A7786">
        <v>7782</v>
      </c>
    </row>
    <row r="7787" spans="1:1" x14ac:dyDescent="0.2">
      <c r="A7787">
        <v>7783</v>
      </c>
    </row>
    <row r="7788" spans="1:1" x14ac:dyDescent="0.2">
      <c r="A7788">
        <v>7784</v>
      </c>
    </row>
    <row r="7789" spans="1:1" x14ac:dyDescent="0.2">
      <c r="A7789">
        <v>7785</v>
      </c>
    </row>
    <row r="7790" spans="1:1" x14ac:dyDescent="0.2">
      <c r="A7790">
        <v>7786</v>
      </c>
    </row>
    <row r="7791" spans="1:1" x14ac:dyDescent="0.2">
      <c r="A7791">
        <v>7787</v>
      </c>
    </row>
    <row r="7792" spans="1:1" x14ac:dyDescent="0.2">
      <c r="A7792">
        <v>7788</v>
      </c>
    </row>
    <row r="7793" spans="1:1" x14ac:dyDescent="0.2">
      <c r="A7793">
        <v>7789</v>
      </c>
    </row>
    <row r="7794" spans="1:1" x14ac:dyDescent="0.2">
      <c r="A7794">
        <v>7790</v>
      </c>
    </row>
    <row r="7795" spans="1:1" x14ac:dyDescent="0.2">
      <c r="A7795">
        <v>7791</v>
      </c>
    </row>
    <row r="7796" spans="1:1" x14ac:dyDescent="0.2">
      <c r="A7796">
        <v>7792</v>
      </c>
    </row>
    <row r="7797" spans="1:1" x14ac:dyDescent="0.2">
      <c r="A7797">
        <v>7793</v>
      </c>
    </row>
    <row r="7798" spans="1:1" x14ac:dyDescent="0.2">
      <c r="A7798">
        <v>7794</v>
      </c>
    </row>
    <row r="7799" spans="1:1" x14ac:dyDescent="0.2">
      <c r="A7799">
        <v>7795</v>
      </c>
    </row>
    <row r="7800" spans="1:1" x14ac:dyDescent="0.2">
      <c r="A7800">
        <v>7796</v>
      </c>
    </row>
    <row r="7801" spans="1:1" x14ac:dyDescent="0.2">
      <c r="A7801">
        <v>7797</v>
      </c>
    </row>
    <row r="7802" spans="1:1" x14ac:dyDescent="0.2">
      <c r="A7802">
        <v>7798</v>
      </c>
    </row>
    <row r="7803" spans="1:1" x14ac:dyDescent="0.2">
      <c r="A7803">
        <v>7799</v>
      </c>
    </row>
    <row r="7804" spans="1:1" x14ac:dyDescent="0.2">
      <c r="A7804">
        <v>7800</v>
      </c>
    </row>
    <row r="7805" spans="1:1" x14ac:dyDescent="0.2">
      <c r="A7805">
        <v>7801</v>
      </c>
    </row>
    <row r="7806" spans="1:1" x14ac:dyDescent="0.2">
      <c r="A7806">
        <v>7802</v>
      </c>
    </row>
    <row r="7807" spans="1:1" x14ac:dyDescent="0.2">
      <c r="A7807">
        <v>7803</v>
      </c>
    </row>
    <row r="7808" spans="1:1" x14ac:dyDescent="0.2">
      <c r="A7808">
        <v>7804</v>
      </c>
    </row>
    <row r="7809" spans="1:1" x14ac:dyDescent="0.2">
      <c r="A7809">
        <v>7805</v>
      </c>
    </row>
    <row r="7810" spans="1:1" x14ac:dyDescent="0.2">
      <c r="A7810">
        <v>7806</v>
      </c>
    </row>
    <row r="7811" spans="1:1" x14ac:dyDescent="0.2">
      <c r="A7811">
        <v>7807</v>
      </c>
    </row>
    <row r="7812" spans="1:1" x14ac:dyDescent="0.2">
      <c r="A7812">
        <v>7808</v>
      </c>
    </row>
    <row r="7813" spans="1:1" x14ac:dyDescent="0.2">
      <c r="A7813">
        <v>7809</v>
      </c>
    </row>
    <row r="7814" spans="1:1" x14ac:dyDescent="0.2">
      <c r="A7814">
        <v>7810</v>
      </c>
    </row>
    <row r="7815" spans="1:1" x14ac:dyDescent="0.2">
      <c r="A7815">
        <v>7811</v>
      </c>
    </row>
    <row r="7816" spans="1:1" x14ac:dyDescent="0.2">
      <c r="A7816">
        <v>7812</v>
      </c>
    </row>
    <row r="7817" spans="1:1" x14ac:dyDescent="0.2">
      <c r="A7817">
        <v>7813</v>
      </c>
    </row>
    <row r="7818" spans="1:1" x14ac:dyDescent="0.2">
      <c r="A7818">
        <v>7814</v>
      </c>
    </row>
    <row r="7819" spans="1:1" x14ac:dyDescent="0.2">
      <c r="A7819">
        <v>7815</v>
      </c>
    </row>
    <row r="7820" spans="1:1" x14ac:dyDescent="0.2">
      <c r="A7820">
        <v>7816</v>
      </c>
    </row>
    <row r="7821" spans="1:1" x14ac:dyDescent="0.2">
      <c r="A7821">
        <v>7817</v>
      </c>
    </row>
    <row r="7822" spans="1:1" x14ac:dyDescent="0.2">
      <c r="A7822">
        <v>7818</v>
      </c>
    </row>
    <row r="7823" spans="1:1" x14ac:dyDescent="0.2">
      <c r="A7823">
        <v>7819</v>
      </c>
    </row>
    <row r="7824" spans="1:1" x14ac:dyDescent="0.2">
      <c r="A7824">
        <v>7820</v>
      </c>
    </row>
    <row r="7825" spans="1:1" x14ac:dyDescent="0.2">
      <c r="A7825">
        <v>7821</v>
      </c>
    </row>
    <row r="7826" spans="1:1" x14ac:dyDescent="0.2">
      <c r="A7826">
        <v>7822</v>
      </c>
    </row>
    <row r="7827" spans="1:1" x14ac:dyDescent="0.2">
      <c r="A7827">
        <v>7823</v>
      </c>
    </row>
    <row r="7828" spans="1:1" x14ac:dyDescent="0.2">
      <c r="A7828">
        <v>7824</v>
      </c>
    </row>
    <row r="7829" spans="1:1" x14ac:dyDescent="0.2">
      <c r="A7829">
        <v>7825</v>
      </c>
    </row>
    <row r="7830" spans="1:1" x14ac:dyDescent="0.2">
      <c r="A7830">
        <v>7826</v>
      </c>
    </row>
    <row r="7831" spans="1:1" x14ac:dyDescent="0.2">
      <c r="A7831">
        <v>7827</v>
      </c>
    </row>
    <row r="7832" spans="1:1" x14ac:dyDescent="0.2">
      <c r="A7832">
        <v>7828</v>
      </c>
    </row>
    <row r="7833" spans="1:1" x14ac:dyDescent="0.2">
      <c r="A7833">
        <v>7829</v>
      </c>
    </row>
    <row r="7834" spans="1:1" x14ac:dyDescent="0.2">
      <c r="A7834">
        <v>7830</v>
      </c>
    </row>
    <row r="7835" spans="1:1" x14ac:dyDescent="0.2">
      <c r="A7835">
        <v>7831</v>
      </c>
    </row>
    <row r="7836" spans="1:1" x14ac:dyDescent="0.2">
      <c r="A7836">
        <v>7832</v>
      </c>
    </row>
    <row r="7837" spans="1:1" x14ac:dyDescent="0.2">
      <c r="A7837">
        <v>7833</v>
      </c>
    </row>
    <row r="7838" spans="1:1" x14ac:dyDescent="0.2">
      <c r="A7838">
        <v>7834</v>
      </c>
    </row>
    <row r="7839" spans="1:1" x14ac:dyDescent="0.2">
      <c r="A7839">
        <v>7835</v>
      </c>
    </row>
    <row r="7840" spans="1:1" x14ac:dyDescent="0.2">
      <c r="A7840">
        <v>7836</v>
      </c>
    </row>
    <row r="7841" spans="1:1" x14ac:dyDescent="0.2">
      <c r="A7841">
        <v>7837</v>
      </c>
    </row>
    <row r="7842" spans="1:1" x14ac:dyDescent="0.2">
      <c r="A7842">
        <v>7838</v>
      </c>
    </row>
    <row r="7843" spans="1:1" x14ac:dyDescent="0.2">
      <c r="A7843">
        <v>7839</v>
      </c>
    </row>
    <row r="7844" spans="1:1" x14ac:dyDescent="0.2">
      <c r="A7844">
        <v>7840</v>
      </c>
    </row>
    <row r="7845" spans="1:1" x14ac:dyDescent="0.2">
      <c r="A7845">
        <v>7841</v>
      </c>
    </row>
    <row r="7846" spans="1:1" x14ac:dyDescent="0.2">
      <c r="A7846">
        <v>7842</v>
      </c>
    </row>
    <row r="7847" spans="1:1" x14ac:dyDescent="0.2">
      <c r="A7847">
        <v>7843</v>
      </c>
    </row>
    <row r="7848" spans="1:1" x14ac:dyDescent="0.2">
      <c r="A7848">
        <v>7844</v>
      </c>
    </row>
    <row r="7849" spans="1:1" x14ac:dyDescent="0.2">
      <c r="A7849">
        <v>7845</v>
      </c>
    </row>
    <row r="7850" spans="1:1" x14ac:dyDescent="0.2">
      <c r="A7850">
        <v>7846</v>
      </c>
    </row>
    <row r="7851" spans="1:1" x14ac:dyDescent="0.2">
      <c r="A7851">
        <v>7847</v>
      </c>
    </row>
    <row r="7852" spans="1:1" x14ac:dyDescent="0.2">
      <c r="A7852">
        <v>7848</v>
      </c>
    </row>
    <row r="7853" spans="1:1" x14ac:dyDescent="0.2">
      <c r="A7853">
        <v>7849</v>
      </c>
    </row>
    <row r="7854" spans="1:1" x14ac:dyDescent="0.2">
      <c r="A7854">
        <v>7850</v>
      </c>
    </row>
    <row r="7855" spans="1:1" x14ac:dyDescent="0.2">
      <c r="A7855">
        <v>7851</v>
      </c>
    </row>
    <row r="7856" spans="1:1" x14ac:dyDescent="0.2">
      <c r="A7856">
        <v>7852</v>
      </c>
    </row>
    <row r="7857" spans="1:1" x14ac:dyDescent="0.2">
      <c r="A7857">
        <v>7853</v>
      </c>
    </row>
    <row r="7858" spans="1:1" x14ac:dyDescent="0.2">
      <c r="A7858">
        <v>7854</v>
      </c>
    </row>
    <row r="7859" spans="1:1" x14ac:dyDescent="0.2">
      <c r="A7859">
        <v>7855</v>
      </c>
    </row>
    <row r="7860" spans="1:1" x14ac:dyDescent="0.2">
      <c r="A7860">
        <v>7856</v>
      </c>
    </row>
    <row r="7861" spans="1:1" x14ac:dyDescent="0.2">
      <c r="A7861">
        <v>7857</v>
      </c>
    </row>
    <row r="7862" spans="1:1" x14ac:dyDescent="0.2">
      <c r="A7862">
        <v>7858</v>
      </c>
    </row>
    <row r="7863" spans="1:1" x14ac:dyDescent="0.2">
      <c r="A7863">
        <v>7859</v>
      </c>
    </row>
    <row r="7864" spans="1:1" x14ac:dyDescent="0.2">
      <c r="A7864">
        <v>7860</v>
      </c>
    </row>
    <row r="7865" spans="1:1" x14ac:dyDescent="0.2">
      <c r="A7865">
        <v>7861</v>
      </c>
    </row>
    <row r="7866" spans="1:1" x14ac:dyDescent="0.2">
      <c r="A7866">
        <v>7862</v>
      </c>
    </row>
    <row r="7867" spans="1:1" x14ac:dyDescent="0.2">
      <c r="A7867">
        <v>7863</v>
      </c>
    </row>
    <row r="7868" spans="1:1" x14ac:dyDescent="0.2">
      <c r="A7868">
        <v>7864</v>
      </c>
    </row>
    <row r="7869" spans="1:1" x14ac:dyDescent="0.2">
      <c r="A7869">
        <v>7865</v>
      </c>
    </row>
    <row r="7870" spans="1:1" x14ac:dyDescent="0.2">
      <c r="A7870">
        <v>7866</v>
      </c>
    </row>
    <row r="7871" spans="1:1" x14ac:dyDescent="0.2">
      <c r="A7871">
        <v>7867</v>
      </c>
    </row>
    <row r="7872" spans="1:1" x14ac:dyDescent="0.2">
      <c r="A7872">
        <v>7868</v>
      </c>
    </row>
    <row r="7873" spans="1:1" x14ac:dyDescent="0.2">
      <c r="A7873">
        <v>7869</v>
      </c>
    </row>
    <row r="7874" spans="1:1" x14ac:dyDescent="0.2">
      <c r="A7874">
        <v>7870</v>
      </c>
    </row>
    <row r="7875" spans="1:1" x14ac:dyDescent="0.2">
      <c r="A7875">
        <v>7871</v>
      </c>
    </row>
    <row r="7876" spans="1:1" x14ac:dyDescent="0.2">
      <c r="A7876">
        <v>7872</v>
      </c>
    </row>
    <row r="7877" spans="1:1" x14ac:dyDescent="0.2">
      <c r="A7877">
        <v>7873</v>
      </c>
    </row>
    <row r="7878" spans="1:1" x14ac:dyDescent="0.2">
      <c r="A7878">
        <v>7874</v>
      </c>
    </row>
    <row r="7879" spans="1:1" x14ac:dyDescent="0.2">
      <c r="A7879">
        <v>7875</v>
      </c>
    </row>
    <row r="7880" spans="1:1" x14ac:dyDescent="0.2">
      <c r="A7880">
        <v>7876</v>
      </c>
    </row>
    <row r="7881" spans="1:1" x14ac:dyDescent="0.2">
      <c r="A7881">
        <v>7877</v>
      </c>
    </row>
    <row r="7882" spans="1:1" x14ac:dyDescent="0.2">
      <c r="A7882">
        <v>7878</v>
      </c>
    </row>
    <row r="7883" spans="1:1" x14ac:dyDescent="0.2">
      <c r="A7883">
        <v>7879</v>
      </c>
    </row>
    <row r="7884" spans="1:1" x14ac:dyDescent="0.2">
      <c r="A7884">
        <v>7880</v>
      </c>
    </row>
    <row r="7885" spans="1:1" x14ac:dyDescent="0.2">
      <c r="A7885">
        <v>7881</v>
      </c>
    </row>
    <row r="7886" spans="1:1" x14ac:dyDescent="0.2">
      <c r="A7886">
        <v>7882</v>
      </c>
    </row>
    <row r="7887" spans="1:1" x14ac:dyDescent="0.2">
      <c r="A7887">
        <v>7883</v>
      </c>
    </row>
    <row r="7888" spans="1:1" x14ac:dyDescent="0.2">
      <c r="A7888">
        <v>7884</v>
      </c>
    </row>
    <row r="7889" spans="1:1" x14ac:dyDescent="0.2">
      <c r="A7889">
        <v>7885</v>
      </c>
    </row>
    <row r="7890" spans="1:1" x14ac:dyDescent="0.2">
      <c r="A7890">
        <v>7886</v>
      </c>
    </row>
    <row r="7891" spans="1:1" x14ac:dyDescent="0.2">
      <c r="A7891">
        <v>7887</v>
      </c>
    </row>
    <row r="7892" spans="1:1" x14ac:dyDescent="0.2">
      <c r="A7892">
        <v>7888</v>
      </c>
    </row>
    <row r="7893" spans="1:1" x14ac:dyDescent="0.2">
      <c r="A7893">
        <v>7889</v>
      </c>
    </row>
    <row r="7894" spans="1:1" x14ac:dyDescent="0.2">
      <c r="A7894">
        <v>7890</v>
      </c>
    </row>
    <row r="7895" spans="1:1" x14ac:dyDescent="0.2">
      <c r="A7895">
        <v>7891</v>
      </c>
    </row>
    <row r="7896" spans="1:1" x14ac:dyDescent="0.2">
      <c r="A7896">
        <v>7892</v>
      </c>
    </row>
    <row r="7897" spans="1:1" x14ac:dyDescent="0.2">
      <c r="A7897">
        <v>7893</v>
      </c>
    </row>
    <row r="7898" spans="1:1" x14ac:dyDescent="0.2">
      <c r="A7898">
        <v>7894</v>
      </c>
    </row>
    <row r="7899" spans="1:1" x14ac:dyDescent="0.2">
      <c r="A7899">
        <v>7895</v>
      </c>
    </row>
    <row r="7900" spans="1:1" x14ac:dyDescent="0.2">
      <c r="A7900">
        <v>7896</v>
      </c>
    </row>
    <row r="7901" spans="1:1" x14ac:dyDescent="0.2">
      <c r="A7901">
        <v>7897</v>
      </c>
    </row>
    <row r="7902" spans="1:1" x14ac:dyDescent="0.2">
      <c r="A7902">
        <v>7898</v>
      </c>
    </row>
    <row r="7903" spans="1:1" x14ac:dyDescent="0.2">
      <c r="A7903">
        <v>7899</v>
      </c>
    </row>
    <row r="7904" spans="1:1" x14ac:dyDescent="0.2">
      <c r="A7904">
        <v>7900</v>
      </c>
    </row>
    <row r="7905" spans="1:1" x14ac:dyDescent="0.2">
      <c r="A7905">
        <v>7901</v>
      </c>
    </row>
    <row r="7906" spans="1:1" x14ac:dyDescent="0.2">
      <c r="A7906">
        <v>7902</v>
      </c>
    </row>
    <row r="7907" spans="1:1" x14ac:dyDescent="0.2">
      <c r="A7907">
        <v>7903</v>
      </c>
    </row>
    <row r="7908" spans="1:1" x14ac:dyDescent="0.2">
      <c r="A7908">
        <v>7904</v>
      </c>
    </row>
    <row r="7909" spans="1:1" x14ac:dyDescent="0.2">
      <c r="A7909">
        <v>7905</v>
      </c>
    </row>
    <row r="7910" spans="1:1" x14ac:dyDescent="0.2">
      <c r="A7910">
        <v>7906</v>
      </c>
    </row>
    <row r="7911" spans="1:1" x14ac:dyDescent="0.2">
      <c r="A7911">
        <v>7907</v>
      </c>
    </row>
    <row r="7912" spans="1:1" x14ac:dyDescent="0.2">
      <c r="A7912">
        <v>7908</v>
      </c>
    </row>
    <row r="7913" spans="1:1" x14ac:dyDescent="0.2">
      <c r="A7913">
        <v>7909</v>
      </c>
    </row>
    <row r="7914" spans="1:1" x14ac:dyDescent="0.2">
      <c r="A7914">
        <v>7910</v>
      </c>
    </row>
    <row r="7915" spans="1:1" x14ac:dyDescent="0.2">
      <c r="A7915">
        <v>7911</v>
      </c>
    </row>
    <row r="7916" spans="1:1" x14ac:dyDescent="0.2">
      <c r="A7916">
        <v>7912</v>
      </c>
    </row>
    <row r="7917" spans="1:1" x14ac:dyDescent="0.2">
      <c r="A7917">
        <v>7913</v>
      </c>
    </row>
    <row r="7918" spans="1:1" x14ac:dyDescent="0.2">
      <c r="A7918">
        <v>7914</v>
      </c>
    </row>
    <row r="7919" spans="1:1" x14ac:dyDescent="0.2">
      <c r="A7919">
        <v>7915</v>
      </c>
    </row>
    <row r="7920" spans="1:1" x14ac:dyDescent="0.2">
      <c r="A7920">
        <v>7916</v>
      </c>
    </row>
    <row r="7921" spans="1:1" x14ac:dyDescent="0.2">
      <c r="A7921">
        <v>7917</v>
      </c>
    </row>
    <row r="7922" spans="1:1" x14ac:dyDescent="0.2">
      <c r="A7922">
        <v>7918</v>
      </c>
    </row>
    <row r="7923" spans="1:1" x14ac:dyDescent="0.2">
      <c r="A7923">
        <v>7919</v>
      </c>
    </row>
    <row r="7924" spans="1:1" x14ac:dyDescent="0.2">
      <c r="A7924">
        <v>7920</v>
      </c>
    </row>
    <row r="7925" spans="1:1" x14ac:dyDescent="0.2">
      <c r="A7925">
        <v>7921</v>
      </c>
    </row>
    <row r="7926" spans="1:1" x14ac:dyDescent="0.2">
      <c r="A7926">
        <v>7922</v>
      </c>
    </row>
    <row r="7927" spans="1:1" x14ac:dyDescent="0.2">
      <c r="A7927">
        <v>7923</v>
      </c>
    </row>
    <row r="7928" spans="1:1" x14ac:dyDescent="0.2">
      <c r="A7928">
        <v>7924</v>
      </c>
    </row>
    <row r="7929" spans="1:1" x14ac:dyDescent="0.2">
      <c r="A7929">
        <v>7925</v>
      </c>
    </row>
    <row r="7930" spans="1:1" x14ac:dyDescent="0.2">
      <c r="A7930">
        <v>7926</v>
      </c>
    </row>
    <row r="7931" spans="1:1" x14ac:dyDescent="0.2">
      <c r="A7931">
        <v>7927</v>
      </c>
    </row>
    <row r="7932" spans="1:1" x14ac:dyDescent="0.2">
      <c r="A7932">
        <v>7928</v>
      </c>
    </row>
    <row r="7933" spans="1:1" x14ac:dyDescent="0.2">
      <c r="A7933">
        <v>7929</v>
      </c>
    </row>
    <row r="7934" spans="1:1" x14ac:dyDescent="0.2">
      <c r="A7934">
        <v>7930</v>
      </c>
    </row>
    <row r="7935" spans="1:1" x14ac:dyDescent="0.2">
      <c r="A7935">
        <v>7931</v>
      </c>
    </row>
    <row r="7936" spans="1:1" x14ac:dyDescent="0.2">
      <c r="A7936">
        <v>7932</v>
      </c>
    </row>
    <row r="7937" spans="1:1" x14ac:dyDescent="0.2">
      <c r="A7937">
        <v>7933</v>
      </c>
    </row>
    <row r="7938" spans="1:1" x14ac:dyDescent="0.2">
      <c r="A7938">
        <v>7934</v>
      </c>
    </row>
    <row r="7939" spans="1:1" x14ac:dyDescent="0.2">
      <c r="A7939">
        <v>7935</v>
      </c>
    </row>
    <row r="7940" spans="1:1" x14ac:dyDescent="0.2">
      <c r="A7940">
        <v>7936</v>
      </c>
    </row>
    <row r="7941" spans="1:1" x14ac:dyDescent="0.2">
      <c r="A7941">
        <v>7937</v>
      </c>
    </row>
    <row r="7942" spans="1:1" x14ac:dyDescent="0.2">
      <c r="A7942">
        <v>7938</v>
      </c>
    </row>
    <row r="7943" spans="1:1" x14ac:dyDescent="0.2">
      <c r="A7943">
        <v>7939</v>
      </c>
    </row>
    <row r="7944" spans="1:1" x14ac:dyDescent="0.2">
      <c r="A7944">
        <v>7940</v>
      </c>
    </row>
    <row r="7945" spans="1:1" x14ac:dyDescent="0.2">
      <c r="A7945">
        <v>7941</v>
      </c>
    </row>
    <row r="7946" spans="1:1" x14ac:dyDescent="0.2">
      <c r="A7946">
        <v>7942</v>
      </c>
    </row>
    <row r="7947" spans="1:1" x14ac:dyDescent="0.2">
      <c r="A7947">
        <v>7943</v>
      </c>
    </row>
    <row r="7948" spans="1:1" x14ac:dyDescent="0.2">
      <c r="A7948">
        <v>7944</v>
      </c>
    </row>
    <row r="7949" spans="1:1" x14ac:dyDescent="0.2">
      <c r="A7949">
        <v>7945</v>
      </c>
    </row>
    <row r="7950" spans="1:1" x14ac:dyDescent="0.2">
      <c r="A7950">
        <v>7946</v>
      </c>
    </row>
    <row r="7951" spans="1:1" x14ac:dyDescent="0.2">
      <c r="A7951">
        <v>7947</v>
      </c>
    </row>
    <row r="7952" spans="1:1" x14ac:dyDescent="0.2">
      <c r="A7952">
        <v>7948</v>
      </c>
    </row>
    <row r="7953" spans="1:1" x14ac:dyDescent="0.2">
      <c r="A7953">
        <v>7949</v>
      </c>
    </row>
    <row r="7954" spans="1:1" x14ac:dyDescent="0.2">
      <c r="A7954">
        <v>7950</v>
      </c>
    </row>
    <row r="7955" spans="1:1" x14ac:dyDescent="0.2">
      <c r="A7955">
        <v>7951</v>
      </c>
    </row>
    <row r="7956" spans="1:1" x14ac:dyDescent="0.2">
      <c r="A7956">
        <v>7952</v>
      </c>
    </row>
    <row r="7957" spans="1:1" x14ac:dyDescent="0.2">
      <c r="A7957">
        <v>7953</v>
      </c>
    </row>
    <row r="7958" spans="1:1" x14ac:dyDescent="0.2">
      <c r="A7958">
        <v>7954</v>
      </c>
    </row>
    <row r="7959" spans="1:1" x14ac:dyDescent="0.2">
      <c r="A7959">
        <v>7955</v>
      </c>
    </row>
    <row r="7960" spans="1:1" x14ac:dyDescent="0.2">
      <c r="A7960">
        <v>7956</v>
      </c>
    </row>
    <row r="7961" spans="1:1" x14ac:dyDescent="0.2">
      <c r="A7961">
        <v>7957</v>
      </c>
    </row>
    <row r="7962" spans="1:1" x14ac:dyDescent="0.2">
      <c r="A7962">
        <v>7958</v>
      </c>
    </row>
    <row r="7963" spans="1:1" x14ac:dyDescent="0.2">
      <c r="A7963">
        <v>7959</v>
      </c>
    </row>
    <row r="7964" spans="1:1" x14ac:dyDescent="0.2">
      <c r="A7964">
        <v>7960</v>
      </c>
    </row>
    <row r="7965" spans="1:1" x14ac:dyDescent="0.2">
      <c r="A7965">
        <v>7961</v>
      </c>
    </row>
    <row r="7966" spans="1:1" x14ac:dyDescent="0.2">
      <c r="A7966">
        <v>7962</v>
      </c>
    </row>
    <row r="7967" spans="1:1" x14ac:dyDescent="0.2">
      <c r="A7967">
        <v>7963</v>
      </c>
    </row>
    <row r="7968" spans="1:1" x14ac:dyDescent="0.2">
      <c r="A7968">
        <v>7964</v>
      </c>
    </row>
    <row r="7969" spans="1:1" x14ac:dyDescent="0.2">
      <c r="A7969">
        <v>7965</v>
      </c>
    </row>
    <row r="7970" spans="1:1" x14ac:dyDescent="0.2">
      <c r="A7970">
        <v>7966</v>
      </c>
    </row>
    <row r="7971" spans="1:1" x14ac:dyDescent="0.2">
      <c r="A7971">
        <v>7967</v>
      </c>
    </row>
    <row r="7972" spans="1:1" x14ac:dyDescent="0.2">
      <c r="A7972">
        <v>7968</v>
      </c>
    </row>
    <row r="7973" spans="1:1" x14ac:dyDescent="0.2">
      <c r="A7973">
        <v>7969</v>
      </c>
    </row>
    <row r="7974" spans="1:1" x14ac:dyDescent="0.2">
      <c r="A7974">
        <v>7970</v>
      </c>
    </row>
    <row r="7975" spans="1:1" x14ac:dyDescent="0.2">
      <c r="A7975">
        <v>7971</v>
      </c>
    </row>
    <row r="7976" spans="1:1" x14ac:dyDescent="0.2">
      <c r="A7976">
        <v>7972</v>
      </c>
    </row>
    <row r="7977" spans="1:1" x14ac:dyDescent="0.2">
      <c r="A7977">
        <v>7973</v>
      </c>
    </row>
    <row r="7978" spans="1:1" x14ac:dyDescent="0.2">
      <c r="A7978">
        <v>7974</v>
      </c>
    </row>
    <row r="7979" spans="1:1" x14ac:dyDescent="0.2">
      <c r="A7979">
        <v>7975</v>
      </c>
    </row>
    <row r="7980" spans="1:1" x14ac:dyDescent="0.2">
      <c r="A7980">
        <v>7976</v>
      </c>
    </row>
    <row r="7981" spans="1:1" x14ac:dyDescent="0.2">
      <c r="A7981">
        <v>7977</v>
      </c>
    </row>
    <row r="7982" spans="1:1" x14ac:dyDescent="0.2">
      <c r="A7982">
        <v>7978</v>
      </c>
    </row>
    <row r="7983" spans="1:1" x14ac:dyDescent="0.2">
      <c r="A7983">
        <v>7979</v>
      </c>
    </row>
    <row r="7984" spans="1:1" x14ac:dyDescent="0.2">
      <c r="A7984">
        <v>7980</v>
      </c>
    </row>
    <row r="7985" spans="1:1" x14ac:dyDescent="0.2">
      <c r="A7985">
        <v>7981</v>
      </c>
    </row>
    <row r="7986" spans="1:1" x14ac:dyDescent="0.2">
      <c r="A7986">
        <v>7982</v>
      </c>
    </row>
    <row r="7987" spans="1:1" x14ac:dyDescent="0.2">
      <c r="A7987">
        <v>7983</v>
      </c>
    </row>
    <row r="7988" spans="1:1" x14ac:dyDescent="0.2">
      <c r="A7988">
        <v>7984</v>
      </c>
    </row>
    <row r="7989" spans="1:1" x14ac:dyDescent="0.2">
      <c r="A7989">
        <v>7985</v>
      </c>
    </row>
    <row r="7990" spans="1:1" x14ac:dyDescent="0.2">
      <c r="A7990">
        <v>7986</v>
      </c>
    </row>
    <row r="7991" spans="1:1" x14ac:dyDescent="0.2">
      <c r="A7991">
        <v>7987</v>
      </c>
    </row>
    <row r="7992" spans="1:1" x14ac:dyDescent="0.2">
      <c r="A7992">
        <v>7988</v>
      </c>
    </row>
    <row r="7993" spans="1:1" x14ac:dyDescent="0.2">
      <c r="A7993">
        <v>7989</v>
      </c>
    </row>
    <row r="7994" spans="1:1" x14ac:dyDescent="0.2">
      <c r="A7994">
        <v>7990</v>
      </c>
    </row>
    <row r="7995" spans="1:1" x14ac:dyDescent="0.2">
      <c r="A7995">
        <v>7991</v>
      </c>
    </row>
    <row r="7996" spans="1:1" x14ac:dyDescent="0.2">
      <c r="A7996">
        <v>7992</v>
      </c>
    </row>
    <row r="7997" spans="1:1" x14ac:dyDescent="0.2">
      <c r="A7997">
        <v>7993</v>
      </c>
    </row>
    <row r="7998" spans="1:1" x14ac:dyDescent="0.2">
      <c r="A7998">
        <v>7994</v>
      </c>
    </row>
    <row r="7999" spans="1:1" x14ac:dyDescent="0.2">
      <c r="A7999">
        <v>7995</v>
      </c>
    </row>
  </sheetData>
  <sheetProtection algorithmName="SHA-512" hashValue="WemonQMa0gFTIKoEuv58QtwUeIbK7tTnrnMtspOQGSlQiih5FjElTbKjGEmKcnfiWkGMs8FMAepJBitC0PJTOg==" saltValue="WbsNsiW2c2o+lZ0Ex5aBLQ==" spinCount="100000" sheet="1" objects="1" scenarios="1"/>
  <phoneticPr fontId="4" type="noConversion"/>
  <pageMargins left="0.75" right="0.75" top="1" bottom="1" header="0.5" footer="0.5"/>
  <pageSetup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inked_x0020_on_x0020_Page xmlns="d21dc803-237d-4c68-8692-8d731fd29118">true</Linked_x0020_on_x0020_Page>
    <ParagraphAfterLink xmlns="d21dc803-237d-4c68-8692-8d731fd29118" xsi:nil="true"/>
    <TaxKeywordTaxHTField xmlns="6ce3111e-7420-4802-b50a-75d4e9a0b980">
      <Terms xmlns="http://schemas.microsoft.com/office/infopath/2007/PartnerControls"/>
    </TaxKeywordTaxHTField>
    <Archive_x0020_Date xmlns="6ce3111e-7420-4802-b50a-75d4e9a0b980" xsi:nil="true"/>
    <Subgroup xmlns="d21dc803-237d-4c68-8692-8d731fd29118" xsi:nil="true"/>
    <OriginalModifiedDate xmlns="d21dc803-237d-4c68-8692-8d731fd29118" xsi:nil="true"/>
    <Grouping xmlns="d21dc803-237d-4c68-8692-8d731fd29118" xsi:nil="true"/>
    <Heading xmlns="6ce3111e-7420-4802-b50a-75d4e9a0b980" xsi:nil="true"/>
    <Sort_x0020_Order xmlns="6ce3111e-7420-4802-b50a-75d4e9a0b980">999</Sort_x0020_Order>
    <Year xmlns="d21dc803-237d-4c68-8692-8d731fd29118" xsi:nil="true"/>
    <ModifiedBeforeRun xmlns="d21dc803-237d-4c68-8692-8d731fd29118" xsi:nil="true"/>
    <ParagraphBeforeLink xmlns="d21dc803-237d-4c68-8692-8d731fd29118" xsi:nil="true"/>
    <Archive xmlns="6ce3111e-7420-4802-b50a-75d4e9a0b980">false</Archive>
    <AdditionalPageInfo xmlns="d21dc803-237d-4c68-8692-8d731fd29118" xsi:nil="true"/>
    <LifetimeViews xmlns="d21dc803-237d-4c68-8692-8d731fd29118" xsi:nil="true"/>
    <Subbullet xmlns="d21dc803-237d-4c68-8692-8d731fd29118" xsi:nil="true"/>
    <PublishingExpirationDate xmlns="http://schemas.microsoft.com/sharepoint/v3" xsi:nil="true"/>
    <ActiveInactive xmlns="d21dc803-237d-4c68-8692-8d731fd29118">true</ActiveInactive>
    <Divisions xmlns="4d435f69-8686-490b-bd6d-b153bf22ab50">40</Divisions>
    <PublishingStartDate xmlns="http://schemas.microsoft.com/sharepoint/v3" xsi:nil="true"/>
    <TargetAudience xmlns="6ce3111e-7420-4802-b50a-75d4e9a0b980">
      <Value>1</Value>
    </TargetAudience>
    <MediaType xmlns="6ce3111e-7420-4802-b50a-75d4e9a0b980">
      <Value>22</Value>
    </MediaType>
    <DisplayPage xmlns="d21dc803-237d-4c68-8692-8d731fd29118" xsi:nil="true"/>
    <Subheading xmlns="d21dc803-237d-4c68-8692-8d731fd29118" xsi:nil="true"/>
    <TaxCatchAll xmlns="6ce3111e-7420-4802-b50a-75d4e9a0b980"/>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552988822C20F24E83D1DD5E4C131AA0" ma:contentTypeVersion="33" ma:contentTypeDescription="Create a new document." ma:contentTypeScope="" ma:versionID="1fd24ed137632e0de3459db04ff59698">
  <xsd:schema xmlns:xsd="http://www.w3.org/2001/XMLSchema" xmlns:xs="http://www.w3.org/2001/XMLSchema" xmlns:p="http://schemas.microsoft.com/office/2006/metadata/properties" xmlns:ns1="http://schemas.microsoft.com/sharepoint/v3" xmlns:ns2="6ce3111e-7420-4802-b50a-75d4e9a0b980" xmlns:ns3="d21dc803-237d-4c68-8692-8d731fd29118" xmlns:ns4="4d435f69-8686-490b-bd6d-b153bf22ab50" targetNamespace="http://schemas.microsoft.com/office/2006/metadata/properties" ma:root="true" ma:fieldsID="9c4fe2f7a1ec8027bf390d554b444272" ns1:_="" ns2:_="" ns3:_="" ns4:_="">
    <xsd:import namespace="http://schemas.microsoft.com/sharepoint/v3"/>
    <xsd:import namespace="6ce3111e-7420-4802-b50a-75d4e9a0b980"/>
    <xsd:import namespace="d21dc803-237d-4c68-8692-8d731fd29118"/>
    <xsd:import namespace="4d435f69-8686-490b-bd6d-b153bf22ab50"/>
    <xsd:element name="properties">
      <xsd:complexType>
        <xsd:sequence>
          <xsd:element name="documentManagement">
            <xsd:complexType>
              <xsd:all>
                <xsd:element ref="ns2:Heading" minOccurs="0"/>
                <xsd:element ref="ns2:Sort_x0020_Order" minOccurs="0"/>
                <xsd:element ref="ns3:DisplayPage" minOccurs="0"/>
                <xsd:element ref="ns3:ParagraphBeforeLink" minOccurs="0"/>
                <xsd:element ref="ns3:ParagraphAfterLink" minOccurs="0"/>
                <xsd:element ref="ns4:Divisions" minOccurs="0"/>
                <xsd:element ref="ns2:TargetAudience" minOccurs="0"/>
                <xsd:element ref="ns2:Archive" minOccurs="0"/>
                <xsd:element ref="ns2:Archive_x0020_Date" minOccurs="0"/>
                <xsd:element ref="ns3:Grouping" minOccurs="0"/>
                <xsd:element ref="ns3:Subgroup" minOccurs="0"/>
                <xsd:element ref="ns3:Linked_x0020_on_x0020_Page" minOccurs="0"/>
                <xsd:element ref="ns3:Year" minOccurs="0"/>
                <xsd:element ref="ns2:MediaType" minOccurs="0"/>
                <xsd:element ref="ns1:PublishingStartDate" minOccurs="0"/>
                <xsd:element ref="ns1:PublishingExpirationDate" minOccurs="0"/>
                <xsd:element ref="ns2:TaxKeywordTaxHTField" minOccurs="0"/>
                <xsd:element ref="ns2:TaxCatchAll" minOccurs="0"/>
                <xsd:element ref="ns3:OriginalModifiedDate" minOccurs="0"/>
                <xsd:element ref="ns3:AdditionalPageInfo" minOccurs="0"/>
                <xsd:element ref="ns2:SharedWithUsers" minOccurs="0"/>
                <xsd:element ref="ns3:ActiveInactive" minOccurs="0"/>
                <xsd:element ref="ns3:Subbullet" minOccurs="0"/>
                <xsd:element ref="ns3:Subheading" minOccurs="0"/>
                <xsd:element ref="ns3:LifetimeViews" minOccurs="0"/>
                <xsd:element ref="ns3:ModifiedBeforeRu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18" nillable="true" ma:displayName="Scheduling Start Date" ma:description="Scheduling Start Date is a site column created by the Publishing feature. It is used to specify the date and time on which this page will first appear to site visitors." ma:hidden="true" ma:internalName="PublishingStartDate">
      <xsd:simpleType>
        <xsd:restriction base="dms:Unknown"/>
      </xsd:simpleType>
    </xsd:element>
    <xsd:element name="PublishingExpirationDate" ma:index="19" nillable="true" ma:displayName="Scheduling End Date" ma:description="Scheduling End Date is a site column created by the Publishing feature. It is used to specify the date and time on which this page will no longer appear to site visitors."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6ce3111e-7420-4802-b50a-75d4e9a0b980" elementFormDefault="qualified">
    <xsd:import namespace="http://schemas.microsoft.com/office/2006/documentManagement/types"/>
    <xsd:import namespace="http://schemas.microsoft.com/office/infopath/2007/PartnerControls"/>
    <xsd:element name="Heading" ma:index="1" nillable="true" ma:displayName="Heading" ma:internalName="Heading">
      <xsd:simpleType>
        <xsd:restriction base="dms:Text">
          <xsd:maxLength value="255"/>
        </xsd:restriction>
      </xsd:simpleType>
    </xsd:element>
    <xsd:element name="Sort_x0020_Order" ma:index="2" nillable="true" ma:displayName="Sort Order" ma:default="999" ma:internalName="Sort_x0020_Order" ma:percentage="FALSE">
      <xsd:simpleType>
        <xsd:restriction base="dms:Number"/>
      </xsd:simpleType>
    </xsd:element>
    <xsd:element name="TargetAudience" ma:index="7" nillable="true" ma:displayName="TargetAudience" ma:list="{5bf691bb-db4f-476f-a3f6-6f31e5686cd3}" ma:internalName="TargetAudience" ma:readOnly="false" ma:showField="Title" ma:web="6ce3111e-7420-4802-b50a-75d4e9a0b980">
      <xsd:complexType>
        <xsd:complexContent>
          <xsd:extension base="dms:MultiChoiceLookup">
            <xsd:sequence>
              <xsd:element name="Value" type="dms:Lookup" maxOccurs="unbounded" minOccurs="0" nillable="true"/>
            </xsd:sequence>
          </xsd:extension>
        </xsd:complexContent>
      </xsd:complexType>
    </xsd:element>
    <xsd:element name="Archive" ma:index="9" nillable="true" ma:displayName="Archive" ma:default="0" ma:indexed="true" ma:internalName="Archive">
      <xsd:simpleType>
        <xsd:restriction base="dms:Boolean"/>
      </xsd:simpleType>
    </xsd:element>
    <xsd:element name="Archive_x0020_Date" ma:index="10" nillable="true" ma:displayName="Archive Date" ma:format="DateOnly" ma:internalName="Archive_x0020_Date">
      <xsd:simpleType>
        <xsd:restriction base="dms:DateTime"/>
      </xsd:simpleType>
    </xsd:element>
    <xsd:element name="MediaType" ma:index="15" nillable="true" ma:displayName="MediaType" ma:list="{bc78f13e-3434-4b26-85f6-c5eb735f129d}" ma:internalName="MediaType" ma:readOnly="false" ma:showField="MediaType" ma:web="6ce3111e-7420-4802-b50a-75d4e9a0b980">
      <xsd:complexType>
        <xsd:complexContent>
          <xsd:extension base="dms:MultiChoiceLookup">
            <xsd:sequence>
              <xsd:element name="Value" type="dms:Lookup" maxOccurs="unbounded" minOccurs="0" nillable="true"/>
            </xsd:sequence>
          </xsd:extension>
        </xsd:complexContent>
      </xsd:complexType>
    </xsd:element>
    <xsd:element name="TaxKeywordTaxHTField" ma:index="25" nillable="true" ma:taxonomy="true" ma:internalName="TaxKeywordTaxHTField" ma:taxonomyFieldName="TaxKeyword" ma:displayName="Enterprise Keywords" ma:fieldId="{23f27201-bee3-471e-b2e7-b64fd8b7ca38}" ma:taxonomyMulti="true" ma:sspId="038a83e2-3cab-4ab1-90e8-f44282484cb6" ma:termSetId="00000000-0000-0000-0000-000000000000" ma:anchorId="00000000-0000-0000-0000-000000000000" ma:open="true" ma:isKeyword="true">
      <xsd:complexType>
        <xsd:sequence>
          <xsd:element ref="pc:Terms" minOccurs="0" maxOccurs="1"/>
        </xsd:sequence>
      </xsd:complexType>
    </xsd:element>
    <xsd:element name="TaxCatchAll" ma:index="26" nillable="true" ma:displayName="Taxonomy Catch All Column" ma:hidden="true" ma:list="{579831f0-4889-4cf1-9c1b-f4e5c0970170}" ma:internalName="TaxCatchAll" ma:showField="CatchAllData" ma:web="6ce3111e-7420-4802-b50a-75d4e9a0b980">
      <xsd:complexType>
        <xsd:complexContent>
          <xsd:extension base="dms:MultiChoiceLookup">
            <xsd:sequence>
              <xsd:element name="Value" type="dms:Lookup" maxOccurs="unbounded" minOccurs="0" nillable="true"/>
            </xsd:sequence>
          </xsd:extension>
        </xsd:complexContent>
      </xsd:complexType>
    </xsd:element>
    <xsd:element name="SharedWithUsers" ma:index="29"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d21dc803-237d-4c68-8692-8d731fd29118" elementFormDefault="qualified">
    <xsd:import namespace="http://schemas.microsoft.com/office/2006/documentManagement/types"/>
    <xsd:import namespace="http://schemas.microsoft.com/office/infopath/2007/PartnerControls"/>
    <xsd:element name="DisplayPage" ma:index="3" nillable="true" ma:displayName="DisplayPage" ma:indexed="true" ma:internalName="DisplayPage">
      <xsd:simpleType>
        <xsd:restriction base="dms:Text">
          <xsd:maxLength value="255"/>
        </xsd:restriction>
      </xsd:simpleType>
    </xsd:element>
    <xsd:element name="ParagraphBeforeLink" ma:index="4" nillable="true" ma:displayName="ParagraphBeforeLink" ma:internalName="ParagraphBeforeLink">
      <xsd:simpleType>
        <xsd:restriction base="dms:Note"/>
      </xsd:simpleType>
    </xsd:element>
    <xsd:element name="ParagraphAfterLink" ma:index="5" nillable="true" ma:displayName="ParagraphAfterLink" ma:internalName="ParagraphAfterLink">
      <xsd:simpleType>
        <xsd:restriction base="dms:Note"/>
      </xsd:simpleType>
    </xsd:element>
    <xsd:element name="Grouping" ma:index="11" nillable="true" ma:displayName="Grouping" ma:indexed="true" ma:internalName="Grouping">
      <xsd:simpleType>
        <xsd:restriction base="dms:Text">
          <xsd:maxLength value="255"/>
        </xsd:restriction>
      </xsd:simpleType>
    </xsd:element>
    <xsd:element name="Subgroup" ma:index="12" nillable="true" ma:displayName="Subgroup" ma:internalName="Subgroup">
      <xsd:simpleType>
        <xsd:restriction base="dms:Text">
          <xsd:maxLength value="255"/>
        </xsd:restriction>
      </xsd:simpleType>
    </xsd:element>
    <xsd:element name="Linked_x0020_on_x0020_Page" ma:index="13" nillable="true" ma:displayName="Linked on Page" ma:default="1" ma:indexed="true" ma:internalName="Linked_x0020_on_x0020_Page">
      <xsd:simpleType>
        <xsd:restriction base="dms:Boolean"/>
      </xsd:simpleType>
    </xsd:element>
    <xsd:element name="Year" ma:index="14" nillable="true" ma:displayName="Year" ma:internalName="Year">
      <xsd:simpleType>
        <xsd:restriction base="dms:Text">
          <xsd:maxLength value="255"/>
        </xsd:restriction>
      </xsd:simpleType>
    </xsd:element>
    <xsd:element name="OriginalModifiedDate" ma:index="27" nillable="true" ma:displayName="OriginalModifiedDate" ma:format="DateOnly" ma:internalName="OriginalModifiedDate">
      <xsd:simpleType>
        <xsd:restriction base="dms:DateTime"/>
      </xsd:simpleType>
    </xsd:element>
    <xsd:element name="AdditionalPageInfo" ma:index="28" nillable="true" ma:displayName="AdditionalPageInfo" ma:internalName="AdditionalPageInfo">
      <xsd:simpleType>
        <xsd:restriction base="dms:Note">
          <xsd:maxLength value="255"/>
        </xsd:restriction>
      </xsd:simpleType>
    </xsd:element>
    <xsd:element name="ActiveInactive" ma:index="30" nillable="true" ma:displayName="Active/Inactive" ma:default="1" ma:internalName="ActiveInactive">
      <xsd:simpleType>
        <xsd:restriction base="dms:Boolean"/>
      </xsd:simpleType>
    </xsd:element>
    <xsd:element name="Subbullet" ma:index="31" nillable="true" ma:displayName="Subbullet" ma:internalName="Subbullet">
      <xsd:simpleType>
        <xsd:restriction base="dms:Note">
          <xsd:maxLength value="255"/>
        </xsd:restriction>
      </xsd:simpleType>
    </xsd:element>
    <xsd:element name="Subheading" ma:index="32" nillable="true" ma:displayName="Subheading" ma:internalName="Subheading">
      <xsd:simpleType>
        <xsd:restriction base="dms:Text">
          <xsd:maxLength value="255"/>
        </xsd:restriction>
      </xsd:simpleType>
    </xsd:element>
    <xsd:element name="LifetimeViews" ma:index="33" nillable="true" ma:displayName="LifetimeViews" ma:internalName="LifetimeViews">
      <xsd:simpleType>
        <xsd:restriction base="dms:Number"/>
      </xsd:simpleType>
    </xsd:element>
    <xsd:element name="ModifiedBeforeRun" ma:index="34" nillable="true" ma:displayName="ModifiedBeforeRun" ma:format="DateOnly" ma:internalName="ModifiedBeforeRun">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4d435f69-8686-490b-bd6d-b153bf22ab50" elementFormDefault="qualified">
    <xsd:import namespace="http://schemas.microsoft.com/office/2006/documentManagement/types"/>
    <xsd:import namespace="http://schemas.microsoft.com/office/infopath/2007/PartnerControls"/>
    <xsd:element name="Divisions" ma:index="6" nillable="true" ma:displayName="Divisions" ma:indexed="true" ma:list="{28f31edd-5ed1-4c97-b76f-e04153e47842}" ma:internalName="Divisions" ma:showField="Title" ma:web="6ce3111e-7420-4802-b50a-75d4e9a0b980">
      <xsd:simpleType>
        <xsd:restriction base="dms:Lookup"/>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0" ma:displayName="Content Type"/>
        <xsd:element ref="dc:title" minOccurs="0" maxOccurs="1" ma:index="8"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F03C1B8-8140-4C6D-A9A6-7E8EFE29DF51}">
  <ds:schemaRefs>
    <ds:schemaRef ds:uri="http://schemas.microsoft.com/sharepoint/v3/contenttype/forms"/>
  </ds:schemaRefs>
</ds:datastoreItem>
</file>

<file path=customXml/itemProps2.xml><?xml version="1.0" encoding="utf-8"?>
<ds:datastoreItem xmlns:ds="http://schemas.openxmlformats.org/officeDocument/2006/customXml" ds:itemID="{9FFA3973-0D21-41F9-8327-DAE4F40CA24E}">
  <ds:schemaRefs>
    <ds:schemaRef ds:uri="http://www.w3.org/XML/1998/namespace"/>
    <ds:schemaRef ds:uri="http://schemas.microsoft.com/sharepoint/v3"/>
    <ds:schemaRef ds:uri="http://purl.org/dc/elements/1.1/"/>
    <ds:schemaRef ds:uri="d21dc803-237d-4c68-8692-8d731fd29118"/>
    <ds:schemaRef ds:uri="http://schemas.microsoft.com/office/infopath/2007/PartnerControls"/>
    <ds:schemaRef ds:uri="http://schemas.microsoft.com/office/2006/documentManagement/types"/>
    <ds:schemaRef ds:uri="http://purl.org/dc/terms/"/>
    <ds:schemaRef ds:uri="http://schemas.openxmlformats.org/package/2006/metadata/core-properties"/>
    <ds:schemaRef ds:uri="4d435f69-8686-490b-bd6d-b153bf22ab50"/>
    <ds:schemaRef ds:uri="6ce3111e-7420-4802-b50a-75d4e9a0b980"/>
    <ds:schemaRef ds:uri="http://schemas.microsoft.com/office/2006/metadata/properties"/>
    <ds:schemaRef ds:uri="http://purl.org/dc/dcmitype/"/>
  </ds:schemaRefs>
</ds:datastoreItem>
</file>

<file path=customXml/itemProps3.xml><?xml version="1.0" encoding="utf-8"?>
<ds:datastoreItem xmlns:ds="http://schemas.openxmlformats.org/officeDocument/2006/customXml" ds:itemID="{C9211094-BDFB-483A-AE8A-74FD440B418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6ce3111e-7420-4802-b50a-75d4e9a0b980"/>
    <ds:schemaRef ds:uri="d21dc803-237d-4c68-8692-8d731fd29118"/>
    <ds:schemaRef ds:uri="4d435f69-8686-490b-bd6d-b153bf22ab5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15</vt:i4>
      </vt:variant>
      <vt:variant>
        <vt:lpstr>Named Ranges</vt:lpstr>
      </vt:variant>
      <vt:variant>
        <vt:i4>5</vt:i4>
      </vt:variant>
    </vt:vector>
  </HeadingPairs>
  <TitlesOfParts>
    <vt:vector size="20" baseType="lpstr">
      <vt:lpstr>Cover</vt:lpstr>
      <vt:lpstr>BudgetSum 2-3</vt:lpstr>
      <vt:lpstr>CashSum 4</vt:lpstr>
      <vt:lpstr>EstRev 5-10</vt:lpstr>
      <vt:lpstr>EstExp 11-17</vt:lpstr>
      <vt:lpstr>Itemize 18</vt:lpstr>
      <vt:lpstr>DeficitBudgetSum Calc 19</vt:lpstr>
      <vt:lpstr>DefReductPlan 20-24</vt:lpstr>
      <vt:lpstr>Bckgrnd-Assumpt 25-26</vt:lpstr>
      <vt:lpstr>AC 27</vt:lpstr>
      <vt:lpstr>VendContract 28</vt:lpstr>
      <vt:lpstr>EBFSpendingPlan</vt:lpstr>
      <vt:lpstr>Ref 29</vt:lpstr>
      <vt:lpstr>Balancing</vt:lpstr>
      <vt:lpstr>B20</vt:lpstr>
      <vt:lpstr>'Bckgrnd-Assumpt 25-26'!Print_Area</vt:lpstr>
      <vt:lpstr>'BudgetSum 2-3'!Print_Titles</vt:lpstr>
      <vt:lpstr>'DefReductPlan 20-24'!Print_Titles</vt:lpstr>
      <vt:lpstr>'EstExp 11-17'!Print_Titles</vt:lpstr>
      <vt:lpstr>'EstRev 5-10'!Print_Titles</vt:lpstr>
    </vt:vector>
  </TitlesOfParts>
  <Company>Illinois State Board of Education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SDB2020FORM.xlsx</dc:title>
  <dc:creator>DHemberger</dc:creator>
  <cp:lastModifiedBy>HOPKINS CONSTANCE</cp:lastModifiedBy>
  <cp:lastPrinted>2019-08-23T18:36:40Z</cp:lastPrinted>
  <dcterms:created xsi:type="dcterms:W3CDTF">2001-01-31T16:14:51Z</dcterms:created>
  <dcterms:modified xsi:type="dcterms:W3CDTF">2019-11-18T20:19:51Z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0x010100552988822C20F24E83D1DD5E4C131AA0</vt:lpwstr>
  </property>
  <property fmtid="{D5CDD505-2E9C-101B-9397-08002B2CF9AE}" pid="3" name="TaxKeyword">
    <vt:lpwstr/>
  </property>
</Properties>
</file>