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vml" ContentType="application/vnd.openxmlformats-officedocument.vmlDrawing"/>
  <Default Extension="rels" ContentType="application/vnd.openxmlformats-package.relationships+xml"/>
  <Default Extension="emf" ContentType="image/x-em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drawings/drawing4.xml" ContentType="application/vnd.openxmlformats-officedocument.drawing+xml"/>
  <Override PartName="/xl/embeddings/oleObject1.bin" ContentType="application/vnd.openxmlformats-officedocument.oleObject"/>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4" Type="http://schemas.openxmlformats.org/officeDocument/2006/relationships/custom-properties" Target="docProps/custom.xml"/><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28615"/>
  <workbookPr codeName="ThisWorkbook"/>
  <mc:AlternateContent xmlns:mc="http://schemas.openxmlformats.org/markup-compatibility/2006">
    <mc:Choice Requires="x15">
      <x15ac:absPath xmlns:x15ac="http://schemas.microsoft.com/office/spreadsheetml/2010/11/ac" url="/Users/edelheij/Desktop/"/>
    </mc:Choice>
  </mc:AlternateContent>
  <bookViews>
    <workbookView xWindow="4140" yWindow="660" windowWidth="25200" windowHeight="13720" tabRatio="819" firstSheet="1" activeTab="8"/>
  </bookViews>
  <sheets>
    <sheet name="ASA1" sheetId="11" r:id="rId1"/>
    <sheet name="ASA2" sheetId="3" r:id="rId2"/>
    <sheet name="ASA3" sheetId="22" r:id="rId3"/>
    <sheet name="PublishedSum 4" sheetId="16" r:id="rId4"/>
    <sheet name="Salary Sched 5" sheetId="13" r:id="rId5"/>
    <sheet name="Paym 6 (over $2,500)" sheetId="18" r:id="rId6"/>
    <sheet name="Paym 7 ($1000 to $2500)" sheetId="19" r:id="rId7"/>
    <sheet name="Paym 8 ($500 to $999)" sheetId="2" r:id="rId8"/>
    <sheet name="9 Contracts Exceeding 25,000" sheetId="20" r:id="rId9"/>
  </sheet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calcChain.xml><?xml version="1.0" encoding="utf-8"?>
<calcChain xmlns="http://schemas.openxmlformats.org/spreadsheetml/2006/main">
  <c r="A6" i="18" l="1"/>
  <c r="A5" i="18"/>
  <c r="H45" i="11"/>
  <c r="H47" i="11"/>
  <c r="H44" i="11"/>
  <c r="B23" i="16"/>
  <c r="M22" i="16"/>
  <c r="L22" i="16"/>
  <c r="K22" i="16"/>
  <c r="J22" i="16"/>
  <c r="I22" i="16"/>
  <c r="H22" i="16"/>
  <c r="G22" i="16"/>
  <c r="F22" i="16"/>
  <c r="E22" i="16"/>
  <c r="B21" i="16"/>
  <c r="M21" i="16"/>
  <c r="L21" i="16"/>
  <c r="K21" i="16"/>
  <c r="J21" i="16"/>
  <c r="I21" i="16"/>
  <c r="H21" i="16"/>
  <c r="G21" i="16"/>
  <c r="F21" i="16"/>
  <c r="E21" i="16"/>
  <c r="M17" i="16"/>
  <c r="L17" i="16"/>
  <c r="K17" i="16"/>
  <c r="J17" i="16"/>
  <c r="I17" i="16"/>
  <c r="H17" i="16"/>
  <c r="G17" i="16"/>
  <c r="F17" i="16"/>
  <c r="E17" i="16"/>
  <c r="M16" i="16"/>
  <c r="L16" i="16"/>
  <c r="K16" i="16"/>
  <c r="J16" i="16"/>
  <c r="I16" i="16"/>
  <c r="H16" i="16"/>
  <c r="G16" i="16"/>
  <c r="F16" i="16"/>
  <c r="E16" i="16"/>
  <c r="I15" i="16"/>
  <c r="H15" i="16"/>
  <c r="F15" i="16"/>
  <c r="E15" i="16"/>
  <c r="M14" i="16"/>
  <c r="L14" i="16"/>
  <c r="K14" i="16"/>
  <c r="J14" i="16"/>
  <c r="I14" i="16"/>
  <c r="H14" i="16"/>
  <c r="G14" i="16"/>
  <c r="F14" i="16"/>
  <c r="E14" i="16"/>
  <c r="K26" i="22"/>
  <c r="M20" i="16"/>
  <c r="J26" i="22"/>
  <c r="L20" i="16"/>
  <c r="I26" i="22"/>
  <c r="K20" i="16"/>
  <c r="H26" i="22"/>
  <c r="J20" i="16"/>
  <c r="G26" i="22"/>
  <c r="I20" i="16"/>
  <c r="F26" i="22"/>
  <c r="H20" i="16"/>
  <c r="E26" i="22"/>
  <c r="G20" i="16"/>
  <c r="D26" i="22"/>
  <c r="F20" i="16"/>
  <c r="C26" i="22"/>
  <c r="E20" i="16"/>
  <c r="K21" i="22"/>
  <c r="J21" i="22"/>
  <c r="H21" i="22"/>
  <c r="G21" i="22"/>
  <c r="F21" i="22"/>
  <c r="E21" i="22"/>
  <c r="D21" i="22"/>
  <c r="C21" i="22"/>
  <c r="K20" i="22"/>
  <c r="M19" i="16"/>
  <c r="K22" i="22"/>
  <c r="J20" i="22"/>
  <c r="L19" i="16"/>
  <c r="H20" i="22"/>
  <c r="J19" i="16"/>
  <c r="H22" i="22"/>
  <c r="G20" i="22"/>
  <c r="I19" i="16"/>
  <c r="G22" i="22"/>
  <c r="F20" i="22"/>
  <c r="H19" i="16"/>
  <c r="F22" i="22"/>
  <c r="E20" i="22"/>
  <c r="G19" i="16"/>
  <c r="E22" i="22"/>
  <c r="D20" i="22"/>
  <c r="F19" i="16"/>
  <c r="D22" i="22"/>
  <c r="C20" i="22"/>
  <c r="E19" i="16"/>
  <c r="C22" i="22"/>
  <c r="K11" i="22"/>
  <c r="M18" i="16"/>
  <c r="K23" i="22"/>
  <c r="K27" i="22"/>
  <c r="K30" i="22"/>
  <c r="M23" i="16"/>
  <c r="J11" i="22"/>
  <c r="L18" i="16"/>
  <c r="J13" i="22"/>
  <c r="I11" i="22"/>
  <c r="K18" i="16"/>
  <c r="I23" i="22"/>
  <c r="I27" i="22"/>
  <c r="I30" i="22"/>
  <c r="K23" i="16"/>
  <c r="H11" i="22"/>
  <c r="J18" i="16"/>
  <c r="H13" i="22"/>
  <c r="G11" i="22"/>
  <c r="I18" i="16"/>
  <c r="G23" i="22"/>
  <c r="G27" i="22"/>
  <c r="G30" i="22"/>
  <c r="I23" i="16"/>
  <c r="F11" i="22"/>
  <c r="H18" i="16"/>
  <c r="F13" i="22"/>
  <c r="E11" i="22"/>
  <c r="G18" i="16"/>
  <c r="E23" i="22"/>
  <c r="E27" i="22"/>
  <c r="E30" i="22"/>
  <c r="G23" i="16"/>
  <c r="D11" i="22"/>
  <c r="F18" i="16"/>
  <c r="D13" i="22"/>
  <c r="C11" i="22"/>
  <c r="E18" i="16"/>
  <c r="C23" i="22"/>
  <c r="C27" i="22"/>
  <c r="C30" i="22"/>
  <c r="D26" i="11"/>
  <c r="K27" i="3"/>
  <c r="K30" i="3"/>
  <c r="K34" i="3"/>
  <c r="J27" i="3"/>
  <c r="J30" i="3"/>
  <c r="J34" i="3"/>
  <c r="H27" i="3"/>
  <c r="H30" i="3"/>
  <c r="H34" i="3"/>
  <c r="G27" i="3"/>
  <c r="G30" i="3"/>
  <c r="G34" i="3"/>
  <c r="F27" i="3"/>
  <c r="F30" i="3"/>
  <c r="F34" i="3"/>
  <c r="E27" i="3"/>
  <c r="E30" i="3"/>
  <c r="E34" i="3"/>
  <c r="D27" i="3"/>
  <c r="D30" i="3"/>
  <c r="D34" i="3"/>
  <c r="C27" i="3"/>
  <c r="C30" i="3"/>
  <c r="C34" i="3"/>
  <c r="I27" i="3"/>
  <c r="I30" i="3"/>
  <c r="I34" i="3"/>
  <c r="J44" i="11"/>
  <c r="J45" i="11"/>
  <c r="B7" i="2"/>
  <c r="B6" i="2"/>
  <c r="B7" i="19"/>
  <c r="B6" i="19"/>
  <c r="B6" i="16"/>
  <c r="D40" i="11"/>
  <c r="D46" i="11"/>
  <c r="K16" i="3"/>
  <c r="J16" i="3"/>
  <c r="I16" i="3"/>
  <c r="H16" i="3"/>
  <c r="G16" i="3"/>
  <c r="F16" i="3"/>
  <c r="E16" i="3"/>
  <c r="D16" i="3"/>
  <c r="C16" i="3"/>
  <c r="E13" i="22"/>
  <c r="I13" i="22"/>
  <c r="G13" i="22"/>
  <c r="D23" i="22"/>
  <c r="D27" i="22"/>
  <c r="D30" i="22"/>
  <c r="F23" i="16"/>
  <c r="F23" i="22"/>
  <c r="F27" i="22"/>
  <c r="F30" i="22"/>
  <c r="H23" i="16"/>
  <c r="H23" i="22"/>
  <c r="H27" i="22"/>
  <c r="H30" i="22"/>
  <c r="J23" i="16"/>
  <c r="E23" i="16"/>
  <c r="J23" i="22"/>
  <c r="J27" i="22"/>
  <c r="J30" i="22"/>
  <c r="L23" i="16"/>
  <c r="J22" i="22"/>
  <c r="K13" i="22"/>
  <c r="C13" i="22"/>
  <c r="D47" i="11"/>
</calcChain>
</file>

<file path=xl/comments1.xml><?xml version="1.0" encoding="utf-8"?>
<comments xmlns="http://schemas.openxmlformats.org/spreadsheetml/2006/main">
  <authors>
    <author>DJ Hemberger</author>
  </authors>
  <commentList>
    <comment ref="F8" authorId="0">
      <text>
        <r>
          <rPr>
            <sz val="8"/>
            <color indexed="81"/>
            <rFont val="Tahoma"/>
            <family val="2"/>
          </rPr>
          <t xml:space="preserve">When publishing this report in the newspaper, type requirements must be accordance with 715 ILCS 15/1.
</t>
        </r>
      </text>
    </comment>
    <comment ref="C28" authorId="0">
      <text>
        <r>
          <rPr>
            <b/>
            <sz val="8"/>
            <color indexed="81"/>
            <rFont val="Tahoma"/>
            <family val="2"/>
          </rPr>
          <t xml:space="preserve">As reported on the Fall Housing Report.
</t>
        </r>
        <r>
          <rPr>
            <sz val="8"/>
            <color indexed="81"/>
            <rFont val="Tahoma"/>
            <family val="2"/>
          </rPr>
          <t xml:space="preserve">
</t>
        </r>
      </text>
    </comment>
    <comment ref="G28" authorId="0">
      <text>
        <r>
          <rPr>
            <b/>
            <sz val="8"/>
            <color indexed="81"/>
            <rFont val="Tahoma"/>
            <family val="2"/>
          </rPr>
          <t xml:space="preserve">  Example:  If the tax rate for educational purposes is $1.84 per $100 of EAV, it is shown as 1.8400 not as a percentage of the total tax rate.</t>
        </r>
      </text>
    </comment>
  </commentList>
</comments>
</file>

<file path=xl/comments2.xml><?xml version="1.0" encoding="utf-8"?>
<comments xmlns="http://schemas.openxmlformats.org/spreadsheetml/2006/main">
  <authors>
    <author>DJ Hemberger</author>
  </authors>
  <commentList>
    <comment ref="B8" authorId="0">
      <text>
        <r>
          <rPr>
            <sz val="8"/>
            <color indexed="81"/>
            <rFont val="Tahoma"/>
            <family val="2"/>
          </rPr>
          <t>Other Accrued Assets should include accounts 130, 140, 162, 181, 192.</t>
        </r>
      </text>
    </comment>
    <comment ref="B18" authorId="0">
      <text>
        <r>
          <rPr>
            <sz val="8"/>
            <color indexed="81"/>
            <rFont val="Tahoma"/>
            <family val="2"/>
          </rPr>
          <t>Accrued Liabilities should include accounts 401-405, 411-415, 420, 441, 442, 461.</t>
        </r>
      </text>
    </comment>
  </commentList>
</comments>
</file>

<file path=xl/comments3.xml><?xml version="1.0" encoding="utf-8"?>
<comments xmlns="http://schemas.openxmlformats.org/spreadsheetml/2006/main">
  <authors>
    <author>DJ Hemberger</author>
  </authors>
  <commentList>
    <comment ref="B12" authorId="0">
      <text>
        <r>
          <rPr>
            <sz val="8"/>
            <color indexed="81"/>
            <rFont val="Tahoma"/>
            <family val="2"/>
          </rPr>
          <t>GASB Statement No. 24: Accounting and Financial Reporting for Certain Grants and Other Financial Assistance.  The "On Behalf of" Payments should only be reflected on this page (Lines 40 and 48).</t>
        </r>
      </text>
    </comment>
    <comment ref="B21" authorId="0">
      <text>
        <r>
          <rPr>
            <vertAlign val="superscript"/>
            <sz val="10"/>
            <color indexed="81"/>
            <rFont val="Tahoma"/>
            <family val="2"/>
          </rPr>
          <t>GASB Statement No. 24: Accounting and Financial Reporting for Certain Grants and Other Financial Assistance.  The "On Behalf of" Payments should only be reflected on this page (Lines 40 and 48).</t>
        </r>
      </text>
    </comment>
    <comment ref="B23" authorId="0">
      <text>
        <r>
          <rPr>
            <sz val="8"/>
            <color indexed="81"/>
            <rFont val="Tahoma"/>
            <family val="2"/>
          </rPr>
          <t xml:space="preserve">
Line 39 minus Line 47.</t>
        </r>
      </text>
    </comment>
    <comment ref="B26" authorId="0">
      <text>
        <r>
          <rPr>
            <b/>
            <sz val="8"/>
            <color indexed="81"/>
            <rFont val="Tahoma"/>
            <family val="2"/>
          </rPr>
          <t>Line 51 minus Line 52.</t>
        </r>
      </text>
    </comment>
  </commentList>
</comments>
</file>

<file path=xl/comments4.xml><?xml version="1.0" encoding="utf-8"?>
<comments xmlns="http://schemas.openxmlformats.org/spreadsheetml/2006/main">
  <authors>
    <author>DJ Hemberger</author>
  </authors>
  <commentList>
    <comment ref="C18" authorId="0">
      <text>
        <r>
          <rPr>
            <b/>
            <sz val="8"/>
            <color indexed="81"/>
            <rFont val="Arial"/>
            <family val="2"/>
          </rPr>
          <t xml:space="preserve">
The source of total receipts/revenues from Property Tax, State and Federal Funds and Fees</t>
        </r>
      </text>
    </comment>
  </commentList>
</comments>
</file>

<file path=xl/sharedStrings.xml><?xml version="1.0" encoding="utf-8"?>
<sst xmlns="http://schemas.openxmlformats.org/spreadsheetml/2006/main" count="903" uniqueCount="800">
  <si>
    <t xml:space="preserve"> </t>
  </si>
  <si>
    <t>Description</t>
  </si>
  <si>
    <t>GROSS PAYMENT FOR CERTIFICATED PERSONNEL</t>
  </si>
  <si>
    <t>EDUCATIONAL</t>
  </si>
  <si>
    <t>TRANSPORTATION</t>
  </si>
  <si>
    <t>TORT IMMUNITY</t>
  </si>
  <si>
    <t>LEASING</t>
  </si>
  <si>
    <t>OTHER</t>
  </si>
  <si>
    <t>GROSS PAYMENT FOR NON-CERTIFICATED PERSONNEL</t>
  </si>
  <si>
    <t>Salary Range:  $25,000 - $39,999</t>
  </si>
  <si>
    <t>Educational</t>
  </si>
  <si>
    <t>Transportation</t>
  </si>
  <si>
    <t>DISBURSEMENTS/EXPENDITURES</t>
  </si>
  <si>
    <t>RECEIPTS/REVENUES</t>
  </si>
  <si>
    <t>Inventory</t>
  </si>
  <si>
    <t>Investments</t>
  </si>
  <si>
    <t>Other Current Assets</t>
  </si>
  <si>
    <t>LONG-TERM LIABILITIES (500)</t>
  </si>
  <si>
    <t>Reserved Fund Balance</t>
  </si>
  <si>
    <t>Unreserved Fund Balance</t>
  </si>
  <si>
    <t>Investments in General Fixed Assets</t>
  </si>
  <si>
    <t>Local Sources</t>
  </si>
  <si>
    <t>State Sources</t>
  </si>
  <si>
    <t>Federal Sources</t>
  </si>
  <si>
    <t>Instruction</t>
  </si>
  <si>
    <t>Support Services</t>
  </si>
  <si>
    <t>Community Services</t>
  </si>
  <si>
    <t>Debt Services</t>
  </si>
  <si>
    <t>CURRENT LIABILITIES (400)</t>
  </si>
  <si>
    <t>CURRENT ASSETS (100)</t>
  </si>
  <si>
    <t>(10)</t>
  </si>
  <si>
    <t>(20)</t>
  </si>
  <si>
    <t>(30)</t>
  </si>
  <si>
    <t>(40)</t>
  </si>
  <si>
    <t>(50)</t>
  </si>
  <si>
    <t>(60)</t>
  </si>
  <si>
    <t>(70)</t>
  </si>
  <si>
    <t>(80)</t>
  </si>
  <si>
    <t>(90)</t>
  </si>
  <si>
    <t>Due to Activity Fund Organizations</t>
  </si>
  <si>
    <t>Municipal Retirement &amp; Social Security</t>
  </si>
  <si>
    <t>Working Cash</t>
  </si>
  <si>
    <t>Fire Prevention &amp; Safety</t>
  </si>
  <si>
    <t>OPERATIONS &amp; MAINTENANCE</t>
  </si>
  <si>
    <t>WORKING CASH</t>
  </si>
  <si>
    <t>MUNICIPAL RETIREMENT</t>
  </si>
  <si>
    <t>SOCIAL SECURITY</t>
  </si>
  <si>
    <t>FIRE PREVENTION &amp; SAFETY</t>
  </si>
  <si>
    <t>SPECIAL EDUCATION</t>
  </si>
  <si>
    <t>Other Changes in Fund Balances Increases (Decreases)</t>
  </si>
  <si>
    <t>Operations &amp; Maintenance</t>
  </si>
  <si>
    <t>NUMBER OF NON-CERTIFICATED EMPLOYEES</t>
  </si>
  <si>
    <t>NUMBER OF CERTIFICATED EMPLOYEES</t>
  </si>
  <si>
    <t>SIZE OF DISTRICT IN SQUARE MILES</t>
  </si>
  <si>
    <t>NUMBER OF ATTENDANCE CENTERS</t>
  </si>
  <si>
    <t>FULL-TIME</t>
  </si>
  <si>
    <t>PART-TIME</t>
  </si>
  <si>
    <t>PRE-KINDERGARTEN</t>
  </si>
  <si>
    <t>KINDERGARTEN</t>
  </si>
  <si>
    <t>FIRST</t>
  </si>
  <si>
    <t>SECOND</t>
  </si>
  <si>
    <t>THIRD</t>
  </si>
  <si>
    <t>FOURTH</t>
  </si>
  <si>
    <t>FIFTH</t>
  </si>
  <si>
    <t>SIXTH</t>
  </si>
  <si>
    <t>SEVENTH</t>
  </si>
  <si>
    <t>EIGHTH</t>
  </si>
  <si>
    <t>NINTH</t>
  </si>
  <si>
    <t>TENTH</t>
  </si>
  <si>
    <t>ELEVENTH</t>
  </si>
  <si>
    <t>TWELFTH</t>
  </si>
  <si>
    <t>LAND</t>
  </si>
  <si>
    <t>EQUALIZED ASSESSED VALUATION PER ADA PUPIL</t>
  </si>
  <si>
    <t xml:space="preserve">SPECIAL </t>
  </si>
  <si>
    <t>SPECIAL</t>
  </si>
  <si>
    <t>Salary Range:  Less Than $25,000</t>
  </si>
  <si>
    <t>Salary Range:  $90,000 and over</t>
  </si>
  <si>
    <t>Salary Range:  $40,000 - $59,999</t>
  </si>
  <si>
    <r>
      <t xml:space="preserve">Excess of Direct Receipts/Revenues Over (Under) </t>
    </r>
    <r>
      <rPr>
        <b/>
        <sz val="8"/>
        <rFont val="Arial"/>
        <family val="2"/>
      </rPr>
      <t>Direct</t>
    </r>
    <r>
      <rPr>
        <sz val="8"/>
        <rFont val="Arial"/>
        <family val="2"/>
      </rPr>
      <t xml:space="preserve"> Disbursements/Expenditures</t>
    </r>
  </si>
  <si>
    <t>CONSTRUCTION IN PROGRESS</t>
  </si>
  <si>
    <t>CAPITAL ASSETS</t>
  </si>
  <si>
    <t>Municipal Retirement/Social Security</t>
  </si>
  <si>
    <t>School District/Joint Agreement Name</t>
  </si>
  <si>
    <t>Address</t>
  </si>
  <si>
    <t>Telephone</t>
  </si>
  <si>
    <t>Office Hours</t>
  </si>
  <si>
    <t>Salary Range:  $60,000 and over</t>
  </si>
  <si>
    <t>VALUE</t>
  </si>
  <si>
    <t xml:space="preserve">RCDT NUMBER:  </t>
  </si>
  <si>
    <t xml:space="preserve">    ADDRESS:  </t>
  </si>
  <si>
    <t xml:space="preserve">COUNTY:  </t>
  </si>
  <si>
    <t>Aggregate Amount</t>
  </si>
  <si>
    <r>
      <t xml:space="preserve">SUMMARY: </t>
    </r>
    <r>
      <rPr>
        <sz val="8"/>
        <rFont val="Arial"/>
        <family val="2"/>
      </rPr>
      <t xml:space="preserve"> The following is the Annual Statement of Affairs Summary that is required to be published by the school district/joint agreement for the past fiscal year.</t>
    </r>
  </si>
  <si>
    <t>Salary Range: $40,000 - $59,999</t>
  </si>
  <si>
    <t>Salary Range:  60,000 - $89,999</t>
  </si>
  <si>
    <t>Person, Firm, or Corporation</t>
  </si>
  <si>
    <t xml:space="preserve">The statement of affairs has been made available in the main administrative office of the school district/joint agreement and the required Annual Statement of Affairs Summary has been published in accordance with Section 10-17 of the School Code. </t>
  </si>
  <si>
    <t xml:space="preserve">         YES</t>
  </si>
  <si>
    <t>NUMBER OF PUPILS ENROLLED PER GRADE</t>
  </si>
  <si>
    <t>ASSURANCE</t>
  </si>
  <si>
    <t>Other Changes in Fund Balances</t>
  </si>
  <si>
    <t>Payments over $2,500, excluding wages and salaries.</t>
  </si>
  <si>
    <t>Payments of $500 to $999, excluding wages and salaries.</t>
  </si>
  <si>
    <t>TAX RATE BY FUND (IN %)</t>
  </si>
  <si>
    <t>Payments of $1,000 to $2,500, excluding wages and salaries</t>
  </si>
  <si>
    <t>This listing must be sent to ISBE, and retained within your</t>
  </si>
  <si>
    <t>district/jointagreement administrative office for public inspection.</t>
  </si>
  <si>
    <t>This listing must be retained within your district/joint agreement</t>
  </si>
  <si>
    <t>administrative office for public inspection.</t>
  </si>
  <si>
    <t>This listing must be published in the local newspaper, sent to ISBE, and retained</t>
  </si>
  <si>
    <t>within your district/joint agreement administrative office for public inspection.</t>
  </si>
  <si>
    <t xml:space="preserve">administrative office for public inspection. </t>
  </si>
  <si>
    <t>and retained within the district/joint agreement</t>
  </si>
  <si>
    <t>The summary must be published in the local newspaper.</t>
  </si>
  <si>
    <t>(Section 10-17 of the School Code)</t>
  </si>
  <si>
    <t>Total</t>
  </si>
  <si>
    <t>Total Elementary</t>
  </si>
  <si>
    <t>Total Secondary</t>
  </si>
  <si>
    <t>Total District</t>
  </si>
  <si>
    <t>Total Current Assets</t>
  </si>
  <si>
    <t>Total Liabilities</t>
  </si>
  <si>
    <t>Total Liabilities and Fund Balances</t>
  </si>
  <si>
    <t>Total Direct Receipts/Revenues</t>
  </si>
  <si>
    <t>Total Receipts/Revenues</t>
  </si>
  <si>
    <t>Total Direct Disbursements/Expenditures</t>
  </si>
  <si>
    <t>Total Disbursements/Expenditures</t>
  </si>
  <si>
    <t>This page must be sent to ISBE</t>
  </si>
  <si>
    <t>Taxes Receivable</t>
  </si>
  <si>
    <t>1.  Total number of all contracts awarded by the school district:</t>
  </si>
  <si>
    <t>(Enter Number Here)</t>
  </si>
  <si>
    <t>(Enter $ Amount Here)</t>
  </si>
  <si>
    <t>2.  Total value of all contracts awarded:</t>
  </si>
  <si>
    <t>4.  Total value of contracts awarded to minority owned businesses, female owned businesses, businesses owned by person with disabilities, and locally owned businesses:</t>
  </si>
  <si>
    <t>INSTRUCTIONS:  (See the attached document (pdf) for additional guidance and definitions.)</t>
  </si>
  <si>
    <t>3.  Total number of contracts awarded to minority owned businesses, female owned businesses, businesses owned by persons with disabilities, and locally owned businesses:</t>
  </si>
  <si>
    <r>
      <t>ITEM 2.</t>
    </r>
    <r>
      <rPr>
        <sz val="10"/>
        <color indexed="8"/>
        <rFont val="Arial"/>
        <family val="2"/>
      </rPr>
      <t xml:space="preserve"> – Aggregate the value of consideration of all contracts included in item 1 and record the dollar amount below in the space provided.</t>
    </r>
  </si>
  <si>
    <r>
      <t>ITEM 4.</t>
    </r>
    <r>
      <rPr>
        <sz val="10"/>
        <color indexed="8"/>
        <rFont val="Arial"/>
        <family val="2"/>
      </rPr>
      <t xml:space="preserve"> – Aggregate the value of consideration of all contracts included in item 3 and record the dollar amount below in the space provided.</t>
    </r>
  </si>
  <si>
    <t>WORKS OF ART &amp; HISTORICAL TREASURES</t>
  </si>
  <si>
    <t>BUILDING &amp; BUILDING IMPROVEMENTS</t>
  </si>
  <si>
    <t>SITE IMPROVMENTS &amp; INFRASTRUCTURE</t>
  </si>
  <si>
    <t>CAPITALIZED EQUIPMENT</t>
  </si>
  <si>
    <t>Debt Service</t>
  </si>
  <si>
    <t>Capital Projects</t>
  </si>
  <si>
    <t>Tort</t>
  </si>
  <si>
    <t>Cash (Accounts 111 thru 115)</t>
  </si>
  <si>
    <t>Interfund Receivables</t>
  </si>
  <si>
    <t>Intergovernmental Accounts Receivable</t>
  </si>
  <si>
    <t>Other Receivables</t>
  </si>
  <si>
    <t>Prepaid Items</t>
  </si>
  <si>
    <t>Interfund Payables</t>
  </si>
  <si>
    <t>Intergovernmental Accounts Payable</t>
  </si>
  <si>
    <t>Contracts Payable</t>
  </si>
  <si>
    <t>Other Payable</t>
  </si>
  <si>
    <t>Loans Payable</t>
  </si>
  <si>
    <t>Salaries &amp; Benefits Payable</t>
  </si>
  <si>
    <t>Payroll Deductions &amp; Withholdings</t>
  </si>
  <si>
    <t>Deferred Revenues &amp; Other Current Liabilities</t>
  </si>
  <si>
    <t>Total Current Liabilities</t>
  </si>
  <si>
    <t>Acct No</t>
  </si>
  <si>
    <t>Payments to Other Districts &amp; Govt Units</t>
  </si>
  <si>
    <t>Other Sources of Funds</t>
  </si>
  <si>
    <t xml:space="preserve">Other Uses of Funds </t>
  </si>
  <si>
    <t>Total Other Sources/Uses of Funds</t>
  </si>
  <si>
    <t>Excess of Receipts/Revenues &amp; Other Sources of Funds (Over/Under) Expenditures/Disbursements &amp; Other Uses of Funds</t>
  </si>
  <si>
    <t>Flow-Through Receipts/Revenues from One District to Another District</t>
  </si>
  <si>
    <t xml:space="preserve">Other Sources/Uses of Funds    </t>
  </si>
  <si>
    <t xml:space="preserve">SCHOOL DISTRICT/JOINT AGREEMENT NAME:  </t>
  </si>
  <si>
    <t>CAPITAL PROJECTS</t>
  </si>
  <si>
    <t>DISTRICT EQUALIZED ASSESSED VALUATION (EAV)</t>
  </si>
  <si>
    <t>9 MONTH AVERAGE DAILY ATTENDANCE</t>
  </si>
  <si>
    <t xml:space="preserve">BOND &amp; INTEREST </t>
  </si>
  <si>
    <t>STATEMENT OF REVENUES RECEIVED/REVENUES, EXPENDITURES DISBURSED/EXPENDITURES, OTHER SOURCES/USES</t>
  </si>
  <si>
    <t>Flow-Through Received/Revenue from One District to Another District</t>
  </si>
  <si>
    <t xml:space="preserve">SALARY SCHEDULE OF GROSS PAYMENTS FOR CERTIFICATED PERSONNEL AND NON-CERTIFICATED PERSONNEL </t>
  </si>
  <si>
    <t>PAYMENTS TO PERSON, FIRM, OR CORPORATION OF $1,000 TO $2,500</t>
  </si>
  <si>
    <t>PAYMENTS TO PERSON, FIRM, OR CORPORATION OF $500 TO $999</t>
  </si>
  <si>
    <t>ANNUAL STATEMENT OF AFFAIRS FOR THE FISCAL YEAR ENDING</t>
  </si>
  <si>
    <t xml:space="preserve">In conformity with sub-section (c) of Section 10-20.44 of the School Code [105 ILCS 5/10-20.44], the following information is required to be submitted in conjunction with submission of the Annual Statement of Affairs [105 ILCS 5/10-17]. </t>
  </si>
  <si>
    <t>Long-Term Debt Payable</t>
  </si>
  <si>
    <t>STATEMENT OF ASSETS AND LIABILITIES</t>
  </si>
  <si>
    <t>Rec./Rev. for "On Behalf" Payments</t>
  </si>
  <si>
    <t>Disb./Expend. for "On Behalf" Payments</t>
  </si>
  <si>
    <t>Elementary</t>
  </si>
  <si>
    <t>High School</t>
  </si>
  <si>
    <t>Unit</t>
  </si>
  <si>
    <t>DISTRICT TYPE</t>
  </si>
  <si>
    <t xml:space="preserve">Note:  For submitting to ISBE, the "Statement of Affairs" can </t>
  </si>
  <si>
    <t>be submitted as one file to avoid separating worksheets.</t>
  </si>
  <si>
    <t>ILLINOIS STATE BOARD OF EDUCATION</t>
  </si>
  <si>
    <t>School Business Services</t>
  </si>
  <si>
    <t>(217)785-8779</t>
  </si>
  <si>
    <t xml:space="preserve">NAME OF NEWSPAPER  WHERE PUBLISHED:  </t>
  </si>
  <si>
    <t>TOTAL LONG-TERM DEBT ALLOWED</t>
  </si>
  <si>
    <t>PERCENT OF LONG-TERM DEBT OBLIGATED CURRENTLY</t>
  </si>
  <si>
    <t xml:space="preserve">This listing must be published in the local newspaper, sent to ISBE, and </t>
  </si>
  <si>
    <t>retained within your district/joint agreement administrative office for public inspection</t>
  </si>
  <si>
    <t>ISBE 50-37 (06/2018) ASA18form.xls</t>
  </si>
  <si>
    <t>TOTAL LONG-TERM DEBT OUTSTANDING AS OF June 30, 2018</t>
  </si>
  <si>
    <t>AS OF JUNE 30, 2018</t>
  </si>
  <si>
    <t>AND CHANGES IN FUND BALANCE - FOR YEAR ENDING JUNE 30, 2018</t>
  </si>
  <si>
    <t>Beginning Fund Balances - July 1, 2017</t>
  </si>
  <si>
    <t>Ending Fund Balances June 30, 2018</t>
  </si>
  <si>
    <t>Copies of the detailed Annual Statement of Affairs for the Fiscal Year Ending June 30, 2018 will be available for public inspection in the school district/joint agreement administrative office by December 1, annually.  Individuals wanting to review this Annual Statement of Affairs should contact:</t>
  </si>
  <si>
    <t>ANNUAL STATEMENT OF AFFAIRS SUMMARY FOR FISCAL YEAR ENDING JUNE 30, 2018</t>
  </si>
  <si>
    <r>
      <t xml:space="preserve"> Also by </t>
    </r>
    <r>
      <rPr>
        <b/>
        <sz val="8"/>
        <rFont val="Arial"/>
        <family val="2"/>
      </rPr>
      <t>January 15, annually</t>
    </r>
    <r>
      <rPr>
        <sz val="8"/>
        <rFont val="Arial"/>
        <family val="2"/>
      </rPr>
      <t xml:space="preserve"> the detailed Annual Statement of Affairs for the </t>
    </r>
    <r>
      <rPr>
        <b/>
        <sz val="8"/>
        <rFont val="Arial"/>
        <family val="2"/>
      </rPr>
      <t>Fiscal Year Ending June 30, 2018</t>
    </r>
    <r>
      <rPr>
        <sz val="8"/>
        <rFont val="Arial"/>
        <family val="2"/>
      </rPr>
      <t xml:space="preserve">, will be posted on the Illinois State Board of Education's website@ </t>
    </r>
    <r>
      <rPr>
        <b/>
        <sz val="8"/>
        <rFont val="Arial"/>
        <family val="2"/>
      </rPr>
      <t>www.isbe.net.</t>
    </r>
  </si>
  <si>
    <t>Statement of Operations as of June 30, 2018</t>
  </si>
  <si>
    <r>
      <t>ITEM 1. –</t>
    </r>
    <r>
      <rPr>
        <sz val="10"/>
        <color indexed="8"/>
        <rFont val="Arial"/>
        <family val="2"/>
      </rPr>
      <t xml:space="preserve"> Count only contracts where the consideration exceeds $25,000 over the life of the contract and that were awarded during FY2018 and record the number below in the space provided. Do not include: (1) multi-year contracts awarded prior to FY2018; (2) collective bargaining agreements with district employee groups; and (3) personal services contracts with individual district employees.</t>
    </r>
  </si>
  <si>
    <r>
      <t xml:space="preserve">ITEM 3. </t>
    </r>
    <r>
      <rPr>
        <sz val="10"/>
        <color indexed="8"/>
        <rFont val="Arial"/>
        <family val="2"/>
      </rPr>
      <t>- Count only contracts where the consideration exceeds $25,000 over the life of the contract that were awarded during FY2018 to minority, female, disabled or local contractors and record the number below in the space provided. Do not include: (1) multi-year contracts awarded prior to FY2018; (2) collective bargaining agreements with district employee groups; and (3) personal services contracts with individual district employees.</t>
    </r>
  </si>
  <si>
    <t>REPORT ON CONTRACTS EXCEEDING $25,000 AWARDED DURING FY2018</t>
  </si>
  <si>
    <t>Glencoe School District #35</t>
  </si>
  <si>
    <t>620 Greenwood Ave, Glencoe IL 60022</t>
  </si>
  <si>
    <t>Cook</t>
  </si>
  <si>
    <t>Glencoe News</t>
  </si>
  <si>
    <t>620 Greenwood Ave</t>
  </si>
  <si>
    <t>847-835-7800</t>
  </si>
  <si>
    <t>8-4:30</t>
  </si>
  <si>
    <t>Megan A Brooks</t>
  </si>
  <si>
    <t>Wendy J Cohen</t>
  </si>
  <si>
    <t>Bella Lenderman</t>
  </si>
  <si>
    <t>Robert J Yaple</t>
  </si>
  <si>
    <t>Jasminder K Chouhan</t>
  </si>
  <si>
    <t>Marcia Leadholm</t>
  </si>
  <si>
    <t>Mary Lynn Shushunov</t>
  </si>
  <si>
    <t>Jacqueline Zabarsky-Widman</t>
  </si>
  <si>
    <t>Jessica N Aquilino</t>
  </si>
  <si>
    <t>Natalie N Shadel</t>
  </si>
  <si>
    <t>Lainie J Kleifield</t>
  </si>
  <si>
    <t>Christina L Benetatos</t>
  </si>
  <si>
    <t>Brittany Eikleberry</t>
  </si>
  <si>
    <t>Allison E. Gibson</t>
  </si>
  <si>
    <t>Olivia C. Hoyt</t>
  </si>
  <si>
    <t>Megan D Keller</t>
  </si>
  <si>
    <t>Amy E Langendorf</t>
  </si>
  <si>
    <t>Andra Durham-Martens</t>
  </si>
  <si>
    <t>Kristina M Finnerman</t>
  </si>
  <si>
    <t>Christine J Hewitt</t>
  </si>
  <si>
    <t>Rachel J Katz</t>
  </si>
  <si>
    <t>Karen Kreindler</t>
  </si>
  <si>
    <t>Alyson M Spagnoli</t>
  </si>
  <si>
    <t>Chelsea Alsberg</t>
  </si>
  <si>
    <t>Olivia L. Baad</t>
  </si>
  <si>
    <t>Elizabeth Gapen Bertoni</t>
  </si>
  <si>
    <t>Andrea Chusin</t>
  </si>
  <si>
    <t>Shannon D'Addezio</t>
  </si>
  <si>
    <t>Jennifer Dierolf</t>
  </si>
  <si>
    <t>Julia Eidelman</t>
  </si>
  <si>
    <t>Natalie E Flanigan</t>
  </si>
  <si>
    <t>Dina M Georgas Eshoo</t>
  </si>
  <si>
    <t>Thomas P Grant</t>
  </si>
  <si>
    <t>Andrea Hogan</t>
  </si>
  <si>
    <t>Shannon M Johnson</t>
  </si>
  <si>
    <t>Mary P Kelly</t>
  </si>
  <si>
    <t>Nathan Lyon</t>
  </si>
  <si>
    <t>Suzanne McLane</t>
  </si>
  <si>
    <t>Julie Pappas</t>
  </si>
  <si>
    <t>Jill M Patterson</t>
  </si>
  <si>
    <t>Jane Pence</t>
  </si>
  <si>
    <t>Walter L Pituc</t>
  </si>
  <si>
    <t>Courtney M Quinn</t>
  </si>
  <si>
    <t>Laura J. Rose</t>
  </si>
  <si>
    <t>Craig Russell</t>
  </si>
  <si>
    <t>Jessica B Schubert-Osorio</t>
  </si>
  <si>
    <t>Amy E Shearer</t>
  </si>
  <si>
    <t>Jill E. Stalter</t>
  </si>
  <si>
    <t>Alyssa Tadelman</t>
  </si>
  <si>
    <t>Angela Wilson</t>
  </si>
  <si>
    <t>Katie N Angsten-Arnold</t>
  </si>
  <si>
    <t>Andrew Bauhs</t>
  </si>
  <si>
    <t>Sarah E. Butler</t>
  </si>
  <si>
    <t>Dana Marie Creer</t>
  </si>
  <si>
    <t>Erica de Muir</t>
  </si>
  <si>
    <t>Clair F Durkes</t>
  </si>
  <si>
    <t>Audrey R Evans</t>
  </si>
  <si>
    <t>Andrea M Freeman</t>
  </si>
  <si>
    <t>Caitlin M Gonka</t>
  </si>
  <si>
    <t>Katherine M Hewitt</t>
  </si>
  <si>
    <t>Robert Johnson</t>
  </si>
  <si>
    <t>Kristin A Juozaitis</t>
  </si>
  <si>
    <t>Erin R Loescher</t>
  </si>
  <si>
    <t>Annette McBride</t>
  </si>
  <si>
    <t>Talia S Nathan</t>
  </si>
  <si>
    <t>Ann L. Pasquesi</t>
  </si>
  <si>
    <t>Nicholas A Paustian</t>
  </si>
  <si>
    <t>Matthew T Pickett</t>
  </si>
  <si>
    <t>Stephanie B Pryor</t>
  </si>
  <si>
    <t>Sarah Rabin</t>
  </si>
  <si>
    <t>Susan Ross</t>
  </si>
  <si>
    <t>Beth Ryan</t>
  </si>
  <si>
    <t>Lorie J Schumacher</t>
  </si>
  <si>
    <t>Cletus Short</t>
  </si>
  <si>
    <t>Laura Steck</t>
  </si>
  <si>
    <t>Jamie Williams</t>
  </si>
  <si>
    <t>Mark Barry</t>
  </si>
  <si>
    <t>Claire Berkoff</t>
  </si>
  <si>
    <t>Susan Briggs</t>
  </si>
  <si>
    <t>Mary Campbell</t>
  </si>
  <si>
    <t>Kyle Colborn</t>
  </si>
  <si>
    <t>Neil Couturier</t>
  </si>
  <si>
    <t>Jean Dalleska</t>
  </si>
  <si>
    <t>Claire M DeHorn</t>
  </si>
  <si>
    <t>Jason Edelheit</t>
  </si>
  <si>
    <t>Katharine L Fanning</t>
  </si>
  <si>
    <t>Eileen Flershem</t>
  </si>
  <si>
    <t>Gina G Furner</t>
  </si>
  <si>
    <t>Shelly Gavenda</t>
  </si>
  <si>
    <t>Jason Glassman</t>
  </si>
  <si>
    <t>Michelle Gonzalez</t>
  </si>
  <si>
    <t>Sally Greenwood</t>
  </si>
  <si>
    <t>Catherine R Hutmacher</t>
  </si>
  <si>
    <t>Eddy Kim</t>
  </si>
  <si>
    <t>Sara Leavitt</t>
  </si>
  <si>
    <t>Karen Leeds</t>
  </si>
  <si>
    <t>Rachel Loos</t>
  </si>
  <si>
    <t>Jennifer A. Meyer</t>
  </si>
  <si>
    <t>Colleen Mladic</t>
  </si>
  <si>
    <t>Laura Moninski</t>
  </si>
  <si>
    <t>Heather Olson</t>
  </si>
  <si>
    <t>Sarah Porretta</t>
  </si>
  <si>
    <t>Kelly Rose</t>
  </si>
  <si>
    <t>Rupali Saini</t>
  </si>
  <si>
    <t>Jennifer Schreiber</t>
  </si>
  <si>
    <t>Brian S Sitz</t>
  </si>
  <si>
    <t>Scott Stiller</t>
  </si>
  <si>
    <t>Nicholas Tabic</t>
  </si>
  <si>
    <t>Deana Tolzien</t>
  </si>
  <si>
    <t>Michelle S Wagner</t>
  </si>
  <si>
    <t>Kelly A Zonghetti</t>
  </si>
  <si>
    <t>Heather Bauer</t>
  </si>
  <si>
    <t>Kirsten Branstrom</t>
  </si>
  <si>
    <t>Michele Byrne</t>
  </si>
  <si>
    <t>Kristen Cimino</t>
  </si>
  <si>
    <t>Katrina M Corvo</t>
  </si>
  <si>
    <t>Theresa Dabney</t>
  </si>
  <si>
    <t>Jacob L Darcy</t>
  </si>
  <si>
    <t>Kiimberly Dwan-Collins</t>
  </si>
  <si>
    <t>Lynne Edens</t>
  </si>
  <si>
    <t>William F Ferguson</t>
  </si>
  <si>
    <t>Sarah Forsythe</t>
  </si>
  <si>
    <t>Kimberly Gabriel</t>
  </si>
  <si>
    <t>Katherine Liszka Geier</t>
  </si>
  <si>
    <t>Patricia Golden</t>
  </si>
  <si>
    <t>Allison Gottlieb-Rose</t>
  </si>
  <si>
    <t>Kristen Hanna</t>
  </si>
  <si>
    <t>Amy Inglis</t>
  </si>
  <si>
    <t>Valerie A Lamberti</t>
  </si>
  <si>
    <t>Hilary Lee</t>
  </si>
  <si>
    <t>Cheryl Levin</t>
  </si>
  <si>
    <t>Lisa Matthew</t>
  </si>
  <si>
    <t>Susan Meyer</t>
  </si>
  <si>
    <t>Ryan Mollet</t>
  </si>
  <si>
    <t>Melody T Mullenix</t>
  </si>
  <si>
    <t>Christine M Pasquesi</t>
  </si>
  <si>
    <t>David K Rongey</t>
  </si>
  <si>
    <t>Lynda Rosenson</t>
  </si>
  <si>
    <t>Sean Sarubbi</t>
  </si>
  <si>
    <t>Deborah Shapiro</t>
  </si>
  <si>
    <t>Michael Skibbe</t>
  </si>
  <si>
    <t>Meredith Strader</t>
  </si>
  <si>
    <t>Elizabeth A Thorngren</t>
  </si>
  <si>
    <t>Michael Viator</t>
  </si>
  <si>
    <t>Catherine Wang</t>
  </si>
  <si>
    <t>Erica C Zuhr</t>
  </si>
  <si>
    <t>Jessica P Berman</t>
  </si>
  <si>
    <t>Barbara R Cegielski</t>
  </si>
  <si>
    <t>Katherine A Forsman</t>
  </si>
  <si>
    <t>Elizabeth Katz</t>
  </si>
  <si>
    <t>Fay Kovar</t>
  </si>
  <si>
    <t>Ruth D Lesser</t>
  </si>
  <si>
    <t>Michelle K Litchman</t>
  </si>
  <si>
    <t>Erin R Nathan</t>
  </si>
  <si>
    <t>Joab Oberlander</t>
  </si>
  <si>
    <t>Blake Allen Rosenstein</t>
  </si>
  <si>
    <t>Emily J Schiffman</t>
  </si>
  <si>
    <t>Suzana Temelkov</t>
  </si>
  <si>
    <t>Jacqueline Bresse-Rodenkirk</t>
  </si>
  <si>
    <t>Valerie A Curtis</t>
  </si>
  <si>
    <t>Nikki B Heller</t>
  </si>
  <si>
    <t>Jennifer L Koval</t>
  </si>
  <si>
    <t>Maxine R Lapin</t>
  </si>
  <si>
    <t>Matthew L Levy</t>
  </si>
  <si>
    <t>Danielle Molinari-Werth</t>
  </si>
  <si>
    <t>Patricia J Nordyke</t>
  </si>
  <si>
    <t>Joshua B Olian</t>
  </si>
  <si>
    <t>Victoria Sanders</t>
  </si>
  <si>
    <t>Tracey M Schmidt</t>
  </si>
  <si>
    <t>Cynthia E Adams</t>
  </si>
  <si>
    <t>Victoria Aloy</t>
  </si>
  <si>
    <t>Vanessa Burgos</t>
  </si>
  <si>
    <t>Jill Gilbert</t>
  </si>
  <si>
    <t>Dawn L Kaminski</t>
  </si>
  <si>
    <t>Disseau Laude</t>
  </si>
  <si>
    <t>Anthony D Martire</t>
  </si>
  <si>
    <t>Jennifer Schuer</t>
  </si>
  <si>
    <t>Joseph M Sporn</t>
  </si>
  <si>
    <t>Paulette S Vainstock</t>
  </si>
  <si>
    <t>Tammi L Adkins</t>
  </si>
  <si>
    <t>Arturo Barron</t>
  </si>
  <si>
    <t>Barbara Dowling</t>
  </si>
  <si>
    <t>Selene Gomez</t>
  </si>
  <si>
    <t>Courtney Kosanovich</t>
  </si>
  <si>
    <t>Marilyn Lobo</t>
  </si>
  <si>
    <t>Laura Roth</t>
  </si>
  <si>
    <t>Dina K Smith</t>
  </si>
  <si>
    <t>Laura St John</t>
  </si>
  <si>
    <t>Laura Wynn</t>
  </si>
  <si>
    <t>Kim Badie</t>
  </si>
  <si>
    <t>Nancy Boggs</t>
  </si>
  <si>
    <t>Alberto Carbajal</t>
  </si>
  <si>
    <t>Joel Esquivel</t>
  </si>
  <si>
    <t>Rodolfo Jimenez</t>
  </si>
  <si>
    <t>Willer Laude</t>
  </si>
  <si>
    <t>Loretta W Longo</t>
  </si>
  <si>
    <t>Isidro Martinez</t>
  </si>
  <si>
    <t>Susan Richmond</t>
  </si>
  <si>
    <t>Lisa Salzman</t>
  </si>
  <si>
    <t>James Thelen</t>
  </si>
  <si>
    <t>Maile K Winograd</t>
  </si>
  <si>
    <t>Margaret Bixby</t>
  </si>
  <si>
    <t>Elizabeth Budge</t>
  </si>
  <si>
    <t>Jeanne Conte</t>
  </si>
  <si>
    <t>Genet Gaston</t>
  </si>
  <si>
    <t>Bridget D Joyce</t>
  </si>
  <si>
    <t>Nancy Lohan</t>
  </si>
  <si>
    <t>Serafin Mandujano</t>
  </si>
  <si>
    <t>Luis Martinez Mendoza</t>
  </si>
  <si>
    <t>Ivan Rodriguez</t>
  </si>
  <si>
    <t>Gayle Stone</t>
  </si>
  <si>
    <t>Johanna Urban</t>
  </si>
  <si>
    <t>Nancy Zorfas</t>
  </si>
  <si>
    <t>Jose De Jesus Avila Dorado</t>
  </si>
  <si>
    <t>Jose Jorge Esquivel</t>
  </si>
  <si>
    <t>Mark Olson</t>
  </si>
  <si>
    <t>Greg Thelen</t>
  </si>
  <si>
    <t>Daniel Cullnan</t>
  </si>
  <si>
    <t>Roseanne Nelson</t>
  </si>
  <si>
    <t>Randall R Saeks</t>
  </si>
  <si>
    <t>303 Cab Association</t>
  </si>
  <si>
    <t>A-One Group LTD.                   </t>
  </si>
  <si>
    <t>Absolute Fire Protection Inc.</t>
  </si>
  <si>
    <t>ABT Appliance</t>
  </si>
  <si>
    <t>Alltech HVAC Inc.</t>
  </si>
  <si>
    <t>Alltown Bus Service</t>
  </si>
  <si>
    <t>Alpha Prime Communications</t>
  </si>
  <si>
    <t>Amalgamated Bank of Chicago</t>
  </si>
  <si>
    <t>American Capital Finance Services,</t>
  </si>
  <si>
    <t>Anderson Pest Solutions</t>
  </si>
  <si>
    <t>Apple Financial Services</t>
  </si>
  <si>
    <t>Apple Inc.</t>
  </si>
  <si>
    <t>Arlyn School</t>
  </si>
  <si>
    <t>A T &amp; T</t>
  </si>
  <si>
    <t>AT&amp;T Mobility</t>
  </si>
  <si>
    <t>Atlas Restoration, LLC.</t>
  </si>
  <si>
    <t>Baker Tilly Virchow Krause, LLP.</t>
  </si>
  <si>
    <t>Blackboard</t>
  </si>
  <si>
    <t>Gary Blau</t>
  </si>
  <si>
    <t>Blick Art Materials</t>
  </si>
  <si>
    <t>BMO Corporate Mastercard - P-cards </t>
  </si>
  <si>
    <t>The Book Stall</t>
  </si>
  <si>
    <t>B.R. Sports Ltd.</t>
  </si>
  <si>
    <t>Canon Solutions America, Inc.</t>
  </si>
  <si>
    <t>Carolina Biological Supply</t>
  </si>
  <si>
    <t>CENTURYLINK</t>
  </si>
  <si>
    <t>CHICAGO TRIBUNE COMPANY</t>
  </si>
  <si>
    <t>CLASSROOM DIRECT</t>
  </si>
  <si>
    <t>CLIC</t>
  </si>
  <si>
    <t>Michael Cohen</t>
  </si>
  <si>
    <t>Color Portraits</t>
  </si>
  <si>
    <t>Compass Health Center</t>
  </si>
  <si>
    <t>Conference Technologies, Inc.</t>
  </si>
  <si>
    <t>Coresource, Inc.</t>
  </si>
  <si>
    <t>CUSTOM PRINT GRAPHICS</t>
  </si>
  <si>
    <t>Datamation Imaging Services</t>
  </si>
  <si>
    <t>Demco, Inc.</t>
  </si>
  <si>
    <t>DEPARTMENT OF PUBLIC AID</t>
  </si>
  <si>
    <t>Dude Solutions</t>
  </si>
  <si>
    <t>EBSCO Information Services</t>
  </si>
  <si>
    <t>ECS Midwest, LLC.</t>
  </si>
  <si>
    <t>ECTS</t>
  </si>
  <si>
    <t>Educational Benefit Cooperative</t>
  </si>
  <si>
    <t>Eklund Consulting, LLC.</t>
  </si>
  <si>
    <t>Emma Charles, LLC.</t>
  </si>
  <si>
    <t>ENVIRONMENTALLY SOUND</t>
  </si>
  <si>
    <t>THE EQUITABLE</t>
  </si>
  <si>
    <t>Everest Snow Management, Inc.</t>
  </si>
  <si>
    <t>F.E. Moran, Inc.</t>
  </si>
  <si>
    <t>Facility Engineering Associates, PC</t>
  </si>
  <si>
    <t>Family Action Network</t>
  </si>
  <si>
    <t>FIDELITY INVESTMENTS</t>
  </si>
  <si>
    <t>FOLLETT SCHOOL SOLUTIONS, INC.</t>
  </si>
  <si>
    <t>FOODSTUFFS Events &amp; Catering</t>
  </si>
  <si>
    <t>FORECAST 5 ANALYTICS</t>
  </si>
  <si>
    <t>Frederick Quinn Corporation</t>
  </si>
  <si>
    <t>Frontline Technologies, Inc.</t>
  </si>
  <si>
    <t>Gabriel, Roeder, Smith &amp; Co.</t>
  </si>
  <si>
    <t>Arthur J. Gallagher Risk Management</t>
  </si>
  <si>
    <t>GARAVENTA USA INC.-ANTIOCH         </t>
  </si>
  <si>
    <t>GBC</t>
  </si>
  <si>
    <t>Genesis Technologies, Inc.</t>
  </si>
  <si>
    <t>GLENCOE EDUCATION ASSOCIATION</t>
  </si>
  <si>
    <t>GLENCOE HARRIS BANK</t>
  </si>
  <si>
    <t>GLENCOE SCHOOL DISTRICT #35</t>
  </si>
  <si>
    <t>GLENCOE PARK DISTRICT</t>
  </si>
  <si>
    <t>Goodman Electric Supply</t>
  </si>
  <si>
    <t>GRAINGER</t>
  </si>
  <si>
    <t>Grand Food Center</t>
  </si>
  <si>
    <t>Grand Stage Company</t>
  </si>
  <si>
    <t>GREENASSOCIATES ARCHITECTS INC</t>
  </si>
  <si>
    <t>Groot, Inc.</t>
  </si>
  <si>
    <t>GUARDIAN</t>
  </si>
  <si>
    <t>Halfwit Coffee Roasters</t>
  </si>
  <si>
    <t>HANDWRITING WITHOUT TEARS (Learning</t>
  </si>
  <si>
    <t>Healthcare Service Corporation</t>
  </si>
  <si>
    <t>Heinemann Publishing</t>
  </si>
  <si>
    <t>Hels Kitchen Catering, Inc.</t>
  </si>
  <si>
    <t>Herff Jones, Inc.</t>
  </si>
  <si>
    <t>Heritage Schools, Inc.</t>
  </si>
  <si>
    <t>Hodges, Loizzi, Eisenhammer, Rodick</t>
  </si>
  <si>
    <t>Home Depot Credit Services</t>
  </si>
  <si>
    <t>Houghton Mifflin Harcourt</t>
  </si>
  <si>
    <t>Hyde Park Day School</t>
  </si>
  <si>
    <t>ILLINOIS DEPARTMENT OF REVENUE</t>
  </si>
  <si>
    <t>ILLINOIS MUNICIPAL RETIREMENT</t>
  </si>
  <si>
    <t>Illinois Association of School Boar</t>
  </si>
  <si>
    <t>ILLINOIS PUMP, INC.</t>
  </si>
  <si>
    <t>ILLINOIS STATE POLICE</t>
  </si>
  <si>
    <t>INDECOR, INC.</t>
  </si>
  <si>
    <t>INTERSTATE ELECTRONICS COMPANY</t>
  </si>
  <si>
    <t>ISCorp</t>
  </si>
  <si>
    <t>ITsavvy LLC.</t>
  </si>
  <si>
    <t>JAMF Software, LLC.</t>
  </si>
  <si>
    <t>J.E.M. Excel Building, Inc.</t>
  </si>
  <si>
    <t>Jensen's Plumbing &amp; Heating</t>
  </si>
  <si>
    <t>JJ Jones Electric</t>
  </si>
  <si>
    <t>JMS Environmental Associates</t>
  </si>
  <si>
    <t>Johnson Controls</t>
  </si>
  <si>
    <t>Johnson Controls Security Solutions</t>
  </si>
  <si>
    <t>Johnson Controls Fire Protection</t>
  </si>
  <si>
    <t>JourneyEd.com</t>
  </si>
  <si>
    <t>KAPLAN</t>
  </si>
  <si>
    <t>Kellie Riley Doubek</t>
  </si>
  <si>
    <t>Lincoln Investment Planning, Inc</t>
  </si>
  <si>
    <t>Kerrigan Plumbing Company, Inc.</t>
  </si>
  <si>
    <t>LAFORCE</t>
  </si>
  <si>
    <t>Lakeshore Recycling Systems</t>
  </si>
  <si>
    <t>LAKESHORE LEARNING MATERIALS</t>
  </si>
  <si>
    <t>Learning A-Z                       </t>
  </si>
  <si>
    <t>LIBERTYVILLE TILE &amp; CARPET, LTD.</t>
  </si>
  <si>
    <t>LOWERY MCDONNELL COMPANY</t>
  </si>
  <si>
    <t>William V. MacGill &amp; Company</t>
  </si>
  <si>
    <t>Manfredini Landscaping &amp; Design</t>
  </si>
  <si>
    <t>MCGRAW-HILL SCHOOL EDUCATION HOLDIN</t>
  </si>
  <si>
    <t>McWilliams Electric Co., Inc.</t>
  </si>
  <si>
    <t>MENDTRONIX</t>
  </si>
  <si>
    <t>MERCURY PROMOTIONS &amp; FULFILLMENT</t>
  </si>
  <si>
    <t>MID-CENTRAL PRINTING &amp; MAILING     </t>
  </si>
  <si>
    <t>Mind Research Institute</t>
  </si>
  <si>
    <t>Mohawk USA</t>
  </si>
  <si>
    <t>NASCO</t>
  </si>
  <si>
    <t>NCS PEARSON</t>
  </si>
  <si>
    <t>New Hope Academy</t>
  </si>
  <si>
    <t>New Hope Foundation</t>
  </si>
  <si>
    <t>Newport Trust Company</t>
  </si>
  <si>
    <t>Newsela</t>
  </si>
  <si>
    <t>New Trier Township High School Dist</t>
  </si>
  <si>
    <t>NEXTera Energy Services</t>
  </si>
  <si>
    <t>North Shore Gas</t>
  </si>
  <si>
    <t>NSSED</t>
  </si>
  <si>
    <t>NSSEO</t>
  </si>
  <si>
    <t>NWEA</t>
  </si>
  <si>
    <t>OCONOMOWOC DEVELOPMENTAL TRAINING</t>
  </si>
  <si>
    <t>E.T. PADDOCK ENTERPRISES, INC.</t>
  </si>
  <si>
    <t>Palos Sports</t>
  </si>
  <si>
    <t>Partnership Financial Credit Union</t>
  </si>
  <si>
    <t>Paul Borg Construction Company</t>
  </si>
  <si>
    <t>Pioneer Valley Books</t>
  </si>
  <si>
    <t>Pitney Bowes</t>
  </si>
  <si>
    <t>Prader-Willi Homes of Oconomowoc   </t>
  </si>
  <si>
    <t>PROQUEST LLC.</t>
  </si>
  <si>
    <t>Pupils Vision and Hearing Testing,</t>
  </si>
  <si>
    <t>PURCHASE POWER</t>
  </si>
  <si>
    <t>Quinlan &amp; Fabish</t>
  </si>
  <si>
    <t>R B Construction Inc.</t>
  </si>
  <si>
    <t>Really Good Stuff, Inc.</t>
  </si>
  <si>
    <t>Renaissance Learning, Inc.</t>
  </si>
  <si>
    <t>Robbins Schwartz</t>
  </si>
  <si>
    <t>RTA/CTA Transit Benefits</t>
  </si>
  <si>
    <t>Rush Day School</t>
  </si>
  <si>
    <t>Ryan's Story Presentation, LLC.</t>
  </si>
  <si>
    <t>Safe Haven School</t>
  </si>
  <si>
    <t>Safeway Transportation Services cor</t>
  </si>
  <si>
    <t>Scholastic</t>
  </si>
  <si>
    <t>SCHOLASTIC CLASSROOM MAGAZINES</t>
  </si>
  <si>
    <t>School Rush, Inc.</t>
  </si>
  <si>
    <t>Schoology, Inc.</t>
  </si>
  <si>
    <t>School Specialty Inc.</t>
  </si>
  <si>
    <t>Schuring &amp; Schuring, Inc.</t>
  </si>
  <si>
    <t>Science Entrepreneurship Exchange</t>
  </si>
  <si>
    <t>Sentinel Technologies, Inc.</t>
  </si>
  <si>
    <t>Septran, Inc.</t>
  </si>
  <si>
    <t>SIX FLAGS GREAT AMERICA</t>
  </si>
  <si>
    <t>SKYWARD, INC.</t>
  </si>
  <si>
    <t>SPECIALTY FLOORS INC.</t>
  </si>
  <si>
    <t>Standard Insurance Company</t>
  </si>
  <si>
    <t>Stanford Center for Professional De</t>
  </si>
  <si>
    <t>STATE DISBURSEMENT UNIT</t>
  </si>
  <si>
    <t>STEM ENVIRONMENTAL MANAGEMENT INC.</t>
  </si>
  <si>
    <t>Success By Design, Inc.</t>
  </si>
  <si>
    <t>Supplyworks</t>
  </si>
  <si>
    <t>Kathy Swan</t>
  </si>
  <si>
    <t>Teacher's Curriculum Institute</t>
  </si>
  <si>
    <t>TEACHER'S HEALTH INSURANCE</t>
  </si>
  <si>
    <t>TEACHERS' RETIREMENT SYSTEM</t>
  </si>
  <si>
    <t>TEAM REIL, INC.</t>
  </si>
  <si>
    <t>TEXAS INSTRUMENTS INC.</t>
  </si>
  <si>
    <t>TFW Surveying &amp; Mapping, Inc.</t>
  </si>
  <si>
    <t>The Alliance for Early Childhood</t>
  </si>
  <si>
    <t>The Kindness Connection</t>
  </si>
  <si>
    <t>The Organic Gardener Ltd.</t>
  </si>
  <si>
    <t>The Winston Knolls School</t>
  </si>
  <si>
    <t>Thyssenkrupp Elevator Corp.</t>
  </si>
  <si>
    <t>Tri-County Locators                </t>
  </si>
  <si>
    <t>Tyler Technologies, Inc.</t>
  </si>
  <si>
    <t>GERALDINE M TYRE</t>
  </si>
  <si>
    <t>USD, LLC.</t>
  </si>
  <si>
    <t>V.A.L.I.C.</t>
  </si>
  <si>
    <t>Vanguard Energy Services</t>
  </si>
  <si>
    <t>Vanguard, Inc.</t>
  </si>
  <si>
    <t>Village of Glencoe</t>
  </si>
  <si>
    <t>Virco</t>
  </si>
  <si>
    <t>Warehouse Direct</t>
  </si>
  <si>
    <t>WENGER CORPORATION</t>
  </si>
  <si>
    <t>William H. Sadlier, Inc.</t>
  </si>
  <si>
    <t>WILMETTE SCHOOL DISTRICT #39</t>
  </si>
  <si>
    <t>WISCONSIN DEPT. OF REVENUE</t>
  </si>
  <si>
    <t>Raptor Technologies, LLC</t>
  </si>
  <si>
    <t>Robert Bosch Tool Corporation</t>
  </si>
  <si>
    <t>ROTH, TODD</t>
  </si>
  <si>
    <t>SAVOCCHI GLASS COMPANY, INC.</t>
  </si>
  <si>
    <t>Sax Arts &amp; Crafts</t>
  </si>
  <si>
    <t>Scholastic, Inc.</t>
  </si>
  <si>
    <t>School Outfitters</t>
  </si>
  <si>
    <t>Lawrence Paul Shavitz</t>
  </si>
  <si>
    <t>SHERWIN WILLIAMS</t>
  </si>
  <si>
    <t>SOS Technologies</t>
  </si>
  <si>
    <t>SPORTIME</t>
  </si>
  <si>
    <t>SUPER DUPER PUBLICATION</t>
  </si>
  <si>
    <t>Teacher Direct</t>
  </si>
  <si>
    <t>The Glenview Park District</t>
  </si>
  <si>
    <t>Time For Kids</t>
  </si>
  <si>
    <t>Bianca Togan</t>
  </si>
  <si>
    <t>TOM THUMB</t>
  </si>
  <si>
    <t>TREETOP PUBLISHING</t>
  </si>
  <si>
    <t>Triarco Arts &amp; Crafts</t>
  </si>
  <si>
    <t>TSA Consulting Group, Inc.</t>
  </si>
  <si>
    <t>ULINE</t>
  </si>
  <si>
    <t>Melanie VanderLaan</t>
  </si>
  <si>
    <t>WARD'S SCIENCE</t>
  </si>
  <si>
    <t>WEST MUSIC COMPANY</t>
  </si>
  <si>
    <t>Writers' Theatre, Inc.</t>
  </si>
  <si>
    <t>Wyndham Garden Urbana Champaign</t>
  </si>
  <si>
    <t>Academia Mester Batilo, S.L.</t>
  </si>
  <si>
    <t>ACP, LLC.</t>
  </si>
  <si>
    <t>Adler Planetarium &amp; Astronomy Museu</t>
  </si>
  <si>
    <t>Anderson Lock</t>
  </si>
  <si>
    <t>Appliance Service Center</t>
  </si>
  <si>
    <t>B&amp;H Photo-Video, Inc.              </t>
  </si>
  <si>
    <t>Baker &amp; Taylor Inc.</t>
  </si>
  <si>
    <t>BrainPOP</t>
  </si>
  <si>
    <t>Bureau of Education &amp; Research</t>
  </si>
  <si>
    <t>Capital One Commercial</t>
  </si>
  <si>
    <t>CHICAGO BOTANIC GARDEN</t>
  </si>
  <si>
    <t>CHICAGO FILTER SUPPLY</t>
  </si>
  <si>
    <t>Chicago Kiln Service</t>
  </si>
  <si>
    <t>Chicago Educational Publishing Comp</t>
  </si>
  <si>
    <t>Chmela Fluency Center</t>
  </si>
  <si>
    <t>Julie A. Colgrove</t>
  </si>
  <si>
    <t>DELTA EDUCATION, INC.</t>
  </si>
  <si>
    <t>Direct Fitness Solutions</t>
  </si>
  <si>
    <t>DOOR SYSTEMS, INC.</t>
  </si>
  <si>
    <t>ED-RED                             </t>
  </si>
  <si>
    <t>ENCYCLOPAEDIA BRITANNICA, INC.</t>
  </si>
  <si>
    <t>Enuma, Inc.</t>
  </si>
  <si>
    <t>ETA hand2mind</t>
  </si>
  <si>
    <t>Fedex Office</t>
  </si>
  <si>
    <t>Fourth Cliff Adventure Inc.</t>
  </si>
  <si>
    <t>Fully</t>
  </si>
  <si>
    <t>GALE GROUP</t>
  </si>
  <si>
    <t>Glencoe Parent/Teacher Organization</t>
  </si>
  <si>
    <t>GOPHER SPORT</t>
  </si>
  <si>
    <t>HIGHLAND PARK FORD</t>
  </si>
  <si>
    <t>Houghton Mifflin Company</t>
  </si>
  <si>
    <t>Illinois Association of School Admi</t>
  </si>
  <si>
    <t>ILLINOIS HOLOCAUST MUSEUM &amp; EDUCATI</t>
  </si>
  <si>
    <t>Illinois Computing Educators</t>
  </si>
  <si>
    <t>IMAGINATION THEATER, INC.</t>
  </si>
  <si>
    <t>Indestructo Rental Co., Inc.</t>
  </si>
  <si>
    <t>ISTE</t>
  </si>
  <si>
    <t>JUDSON UNIVERSITY</t>
  </si>
  <si>
    <t>JW Pepper &amp; Son Inc.</t>
  </si>
  <si>
    <t>KLEIN VIDEO SERVICES, INC.</t>
  </si>
  <si>
    <t>Lake County Regional Office of Educ</t>
  </si>
  <si>
    <t>Little Louie's</t>
  </si>
  <si>
    <t>Local Shirt Company</t>
  </si>
  <si>
    <t>Ellen Magit, Ed.S.</t>
  </si>
  <si>
    <t>MATTHEW, LISA</t>
  </si>
  <si>
    <t>MAX Interactive, Inc.</t>
  </si>
  <si>
    <t>Monster Entertainment</t>
  </si>
  <si>
    <t>Mortenson Roofing Co., Inc.</t>
  </si>
  <si>
    <t>MULTI-HEALTH SYSTEMS, INC.         </t>
  </si>
  <si>
    <t>N2Y</t>
  </si>
  <si>
    <t>NCPERS LIFE INSURANCE</t>
  </si>
  <si>
    <t>Nearpod Inc.</t>
  </si>
  <si>
    <t>NORTH SHORE CENTER</t>
  </si>
  <si>
    <t>Northwestern University - Evanston </t>
  </si>
  <si>
    <t>Olson Transportation, Inc.</t>
  </si>
  <si>
    <t>OTC BRANDS, INC.</t>
  </si>
  <si>
    <t>PEARSON EDUCATION</t>
  </si>
  <si>
    <t>Pearson Learning Group</t>
  </si>
  <si>
    <t>PERMABOUND</t>
  </si>
  <si>
    <t>Playpower LT Farmington Inc.</t>
  </si>
  <si>
    <t>PRO-ED                             </t>
  </si>
  <si>
    <t>4XF, INC.</t>
  </si>
  <si>
    <t>Am Shalom</t>
  </si>
  <si>
    <t>Atomic Sports</t>
  </si>
  <si>
    <t>Baudville</t>
  </si>
  <si>
    <t>BMI Educational Services</t>
  </si>
  <si>
    <t>Chestnut Florist</t>
  </si>
  <si>
    <t>Citi Cards</t>
  </si>
  <si>
    <t>Collective Resource, Inc.</t>
  </si>
  <si>
    <t>Colley Elevator Co.</t>
  </si>
  <si>
    <t>Rachel Dahl</t>
  </si>
  <si>
    <t>Deerfield Public Schools District 1</t>
  </si>
  <si>
    <t>DEHNE LAWN &amp; LEISURE, INC.</t>
  </si>
  <si>
    <t>Discount School Supply</t>
  </si>
  <si>
    <t>Carey Dowdle</t>
  </si>
  <si>
    <t>Kiimberly Dwan-Collins             </t>
  </si>
  <si>
    <t>Epic Sports, Inc.</t>
  </si>
  <si>
    <t>Feed My Starving Children</t>
  </si>
  <si>
    <t>Flinn Scientific Inc.</t>
  </si>
  <si>
    <t>Flowers for Dreams</t>
  </si>
  <si>
    <t>THE FLOWER SHOP</t>
  </si>
  <si>
    <t>FOX VALLEY FIRE &amp; SAFETY CO.</t>
  </si>
  <si>
    <t>Genius Games</t>
  </si>
  <si>
    <t>Graeter'sIce Cream</t>
  </si>
  <si>
    <t>Historical Perspectives For Childre</t>
  </si>
  <si>
    <t>IAHPERD</t>
  </si>
  <si>
    <t>IDVILLE</t>
  </si>
  <si>
    <t>Ignyte Software</t>
  </si>
  <si>
    <t>ILLINOIS ASBO</t>
  </si>
  <si>
    <t>Illinois Science Olympiad</t>
  </si>
  <si>
    <t>INSTITUTE FOR EDUCATIONAL DEVELOPME</t>
  </si>
  <si>
    <t>IXL Learning</t>
  </si>
  <si>
    <t>Zachary Kain</t>
  </si>
  <si>
    <t>Shari Kalik-Miller                 </t>
  </si>
  <si>
    <t>KI</t>
  </si>
  <si>
    <t>La Cocinita Food Truck</t>
  </si>
  <si>
    <t>Learning Without Tears</t>
  </si>
  <si>
    <t>J.C. LICHT COMPANY</t>
  </si>
  <si>
    <t>Lyric Opera of Chicago</t>
  </si>
  <si>
    <t>McLennan Center for Youth</t>
  </si>
  <si>
    <t>McMahon Movers, LLC dba Go Mini's</t>
  </si>
  <si>
    <t>MHA Therapy, Inc.</t>
  </si>
  <si>
    <t>MIDWEST PRINCIPALS' CENTER</t>
  </si>
  <si>
    <t>MI-TE FAST PRINTING                </t>
  </si>
  <si>
    <t>Moving Minds</t>
  </si>
  <si>
    <t>MUSIC IS ELEMENTARY</t>
  </si>
  <si>
    <t>MUSICIAN'S FRIEND</t>
  </si>
  <si>
    <t>NELCO</t>
  </si>
  <si>
    <t>Northbrook Symphony Orchestra</t>
  </si>
  <si>
    <t>Northbrook School District 28</t>
  </si>
  <si>
    <t>Northwest Community Healthcare</t>
  </si>
  <si>
    <t>Pearson (USE NCS PEARSON)</t>
  </si>
  <si>
    <t>PHONAK COMMUNICATIONS</t>
  </si>
  <si>
    <t>Picnic Furniture</t>
  </si>
  <si>
    <t>Pitsco, Inc.</t>
  </si>
  <si>
    <t>Rand McNally &amp; Company</t>
  </si>
  <si>
    <t>Read Naturally</t>
  </si>
  <si>
    <t>ROMAIN, BRUCE</t>
  </si>
  <si>
    <t>SafeStop, Inc.</t>
  </si>
  <si>
    <t>SALZMAN, LISA</t>
  </si>
  <si>
    <t>Scholastic Book Fairs</t>
  </si>
  <si>
    <t>Schoolwide</t>
  </si>
  <si>
    <t>Share Our Strength</t>
  </si>
  <si>
    <t>Sparkles Entertainment, Inc.</t>
  </si>
  <si>
    <t>State School News Service</t>
  </si>
  <si>
    <t>Stenhouse Publishers</t>
  </si>
  <si>
    <t>Super Teacher Worksheets</t>
  </si>
  <si>
    <t>TALX UC eXpress</t>
  </si>
  <si>
    <t>TEACHERS DISCOVERY</t>
  </si>
  <si>
    <t>The Art of Education</t>
  </si>
  <si>
    <t>THERAPRO</t>
  </si>
  <si>
    <t>Tree House Humane Society</t>
  </si>
  <si>
    <t>UNITED STATES ALLIANCE FIRE PROTECT</t>
  </si>
  <si>
    <t>VocabularySpellingCity.com</t>
  </si>
  <si>
    <t>Yuan Wei</t>
  </si>
  <si>
    <t>Wiley</t>
  </si>
  <si>
    <t>Wilson Language Training, Corp.</t>
  </si>
  <si>
    <t>WORLD BOOK INC.</t>
  </si>
  <si>
    <t>WORLD ALMANAC EDUCATION</t>
  </si>
  <si>
    <t>X</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</si>
</sst>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000"/>
    <numFmt numFmtId="165" formatCode="0#\-###\-####\-##"/>
    <numFmt numFmtId="166" formatCode="#,##0.0000_);[Red]\(#,##0.0000\)"/>
    <numFmt numFmtId="167" formatCode="[$-409]mmmm\ d\,\ yyyy;@"/>
  </numFmts>
  <fonts count="37" x14ac:knownFonts="1">
    <font>
      <sz val="10"/>
      <name val="Arial"/>
    </font>
    <font>
      <sz val="10"/>
      <name val="MS Sans Serif"/>
      <family val="2"/>
    </font>
    <font>
      <sz val="8"/>
      <name val="Arial"/>
      <family val="2"/>
    </font>
    <font>
      <sz val="8"/>
      <name val="Arial"/>
      <family val="2"/>
    </font>
    <font>
      <u/>
      <sz val="10"/>
      <color indexed="12"/>
      <name val="Arial"/>
      <family val="2"/>
    </font>
    <font>
      <i/>
      <sz val="8"/>
      <name val="Arial"/>
      <family val="2"/>
    </font>
    <font>
      <b/>
      <sz val="8"/>
      <name val="Arial"/>
      <family val="2"/>
    </font>
    <font>
      <b/>
      <u/>
      <sz val="8"/>
      <name val="Arial"/>
      <family val="2"/>
    </font>
    <font>
      <i/>
      <sz val="8"/>
      <name val="Arial"/>
      <family val="2"/>
    </font>
    <font>
      <u/>
      <sz val="8"/>
      <name val="Arial"/>
      <family val="2"/>
    </font>
    <font>
      <sz val="8"/>
      <color indexed="10"/>
      <name val="Arial"/>
      <family val="2"/>
    </font>
    <font>
      <b/>
      <sz val="9"/>
      <name val="Arial"/>
      <family val="2"/>
    </font>
    <font>
      <sz val="9"/>
      <name val="Arial"/>
      <family val="2"/>
    </font>
    <font>
      <sz val="10"/>
      <name val="Arial"/>
      <family val="2"/>
    </font>
    <font>
      <b/>
      <sz val="11"/>
      <name val="Arial"/>
      <family val="2"/>
    </font>
    <font>
      <b/>
      <u/>
      <sz val="9"/>
      <name val="Arial"/>
      <family val="2"/>
    </font>
    <font>
      <b/>
      <sz val="8"/>
      <name val="Arial"/>
      <family val="2"/>
    </font>
    <font>
      <b/>
      <sz val="10"/>
      <name val="Arial"/>
      <family val="2"/>
    </font>
    <font>
      <sz val="8"/>
      <color indexed="81"/>
      <name val="Tahoma"/>
      <family val="2"/>
    </font>
    <font>
      <b/>
      <sz val="8"/>
      <color indexed="81"/>
      <name val="Tahoma"/>
      <family val="2"/>
    </font>
    <font>
      <b/>
      <sz val="8"/>
      <color indexed="81"/>
      <name val="Arial"/>
      <family val="2"/>
    </font>
    <font>
      <vertAlign val="superscript"/>
      <sz val="10"/>
      <name val="Arial"/>
      <family val="2"/>
    </font>
    <font>
      <vertAlign val="superscript"/>
      <sz val="10"/>
      <name val="Arial"/>
      <family val="2"/>
    </font>
    <font>
      <vertAlign val="superscript"/>
      <sz val="10"/>
      <color indexed="81"/>
      <name val="Tahoma"/>
      <family val="2"/>
    </font>
    <font>
      <i/>
      <sz val="10"/>
      <name val="Arial"/>
      <family val="2"/>
    </font>
    <font>
      <i/>
      <sz val="9"/>
      <name val="Arial"/>
      <family val="2"/>
    </font>
    <font>
      <b/>
      <u/>
      <sz val="10"/>
      <name val="Arial"/>
      <family val="2"/>
    </font>
    <font>
      <sz val="8"/>
      <color indexed="9"/>
      <name val="Arial"/>
      <family val="2"/>
    </font>
    <font>
      <i/>
      <sz val="9"/>
      <color indexed="10"/>
      <name val="Arial"/>
      <family val="2"/>
    </font>
    <font>
      <b/>
      <i/>
      <sz val="9"/>
      <color indexed="10"/>
      <name val="Arial"/>
      <family val="2"/>
    </font>
    <font>
      <b/>
      <i/>
      <sz val="10"/>
      <color indexed="10"/>
      <name val="Arial"/>
      <family val="2"/>
    </font>
    <font>
      <sz val="10"/>
      <color indexed="8"/>
      <name val="Arial"/>
      <family val="2"/>
    </font>
    <font>
      <b/>
      <sz val="10"/>
      <color indexed="8"/>
      <name val="Arial"/>
      <family val="2"/>
    </font>
    <font>
      <b/>
      <sz val="9"/>
      <name val="Arial"/>
      <family val="2"/>
    </font>
    <font>
      <sz val="9"/>
      <name val="Arial"/>
      <family val="2"/>
    </font>
    <font>
      <sz val="10"/>
      <name val="Arial"/>
      <family val="2"/>
    </font>
    <font>
      <b/>
      <i/>
      <sz val="10"/>
      <color rgb="FFFF0000"/>
      <name val="Arial"/>
      <family val="2"/>
    </font>
  </fonts>
  <fills count="9">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47"/>
        <bgColor indexed="64"/>
      </patternFill>
    </fill>
    <fill>
      <patternFill patternType="solid">
        <fgColor indexed="42"/>
        <bgColor indexed="64"/>
      </patternFill>
    </fill>
    <fill>
      <patternFill patternType="solid">
        <fgColor indexed="43"/>
        <bgColor indexed="64"/>
      </patternFill>
    </fill>
    <fill>
      <patternFill patternType="solid">
        <fgColor theme="0" tint="-0.14999847407452621"/>
        <bgColor indexed="64"/>
      </patternFill>
    </fill>
    <fill>
      <patternFill patternType="solid">
        <fgColor theme="0"/>
        <bgColor indexed="64"/>
      </patternFill>
    </fill>
  </fills>
  <borders count="58">
    <border>
      <left/>
      <right/>
      <top/>
      <bottom/>
      <diagonal/>
    </border>
    <border>
      <left style="thin">
        <color indexed="55"/>
      </left>
      <right style="thin">
        <color indexed="55"/>
      </right>
      <top style="thin">
        <color indexed="55"/>
      </top>
      <bottom style="thin">
        <color indexed="55"/>
      </bottom>
      <diagonal/>
    </border>
    <border>
      <left style="thin">
        <color indexed="55"/>
      </left>
      <right style="thin">
        <color indexed="55"/>
      </right>
      <top/>
      <bottom/>
      <diagonal/>
    </border>
    <border>
      <left/>
      <right style="thin">
        <color indexed="55"/>
      </right>
      <top/>
      <bottom/>
      <diagonal/>
    </border>
    <border>
      <left style="thin">
        <color indexed="55"/>
      </left>
      <right/>
      <top style="thin">
        <color indexed="55"/>
      </top>
      <bottom style="thin">
        <color indexed="55"/>
      </bottom>
      <diagonal/>
    </border>
    <border>
      <left style="thin">
        <color indexed="55"/>
      </left>
      <right/>
      <top/>
      <bottom/>
      <diagonal/>
    </border>
    <border>
      <left/>
      <right/>
      <top style="thin">
        <color indexed="55"/>
      </top>
      <bottom/>
      <diagonal/>
    </border>
    <border>
      <left style="thin">
        <color indexed="55"/>
      </left>
      <right style="thin">
        <color indexed="55"/>
      </right>
      <top style="thin">
        <color indexed="55"/>
      </top>
      <bottom/>
      <diagonal/>
    </border>
    <border>
      <left/>
      <right/>
      <top style="thin">
        <color indexed="55"/>
      </top>
      <bottom style="thin">
        <color indexed="55"/>
      </bottom>
      <diagonal/>
    </border>
    <border>
      <left/>
      <right style="thin">
        <color indexed="55"/>
      </right>
      <top style="thin">
        <color indexed="55"/>
      </top>
      <bottom style="thin">
        <color indexed="55"/>
      </bottom>
      <diagonal/>
    </border>
    <border>
      <left style="dashed">
        <color indexed="55"/>
      </left>
      <right/>
      <top/>
      <bottom/>
      <diagonal/>
    </border>
    <border>
      <left style="dashed">
        <color indexed="55"/>
      </left>
      <right/>
      <top/>
      <bottom style="thin">
        <color indexed="55"/>
      </bottom>
      <diagonal/>
    </border>
    <border>
      <left/>
      <right/>
      <top/>
      <bottom style="thin">
        <color indexed="55"/>
      </bottom>
      <diagonal/>
    </border>
    <border>
      <left/>
      <right style="dashed">
        <color indexed="55"/>
      </right>
      <top/>
      <bottom style="thin">
        <color indexed="55"/>
      </bottom>
      <diagonal/>
    </border>
    <border>
      <left/>
      <right style="thin">
        <color indexed="55"/>
      </right>
      <top/>
      <bottom style="thin">
        <color indexed="55"/>
      </bottom>
      <diagonal/>
    </border>
    <border>
      <left style="thin">
        <color indexed="55"/>
      </left>
      <right style="thin">
        <color indexed="55"/>
      </right>
      <top style="thin">
        <color indexed="55"/>
      </top>
      <bottom style="double">
        <color indexed="55"/>
      </bottom>
      <diagonal/>
    </border>
    <border>
      <left style="thin">
        <color indexed="55"/>
      </left>
      <right style="thin">
        <color indexed="55"/>
      </right>
      <top style="double">
        <color indexed="55"/>
      </top>
      <bottom style="double">
        <color indexed="55"/>
      </bottom>
      <diagonal/>
    </border>
    <border>
      <left style="thin">
        <color indexed="55"/>
      </left>
      <right style="thin">
        <color indexed="55"/>
      </right>
      <top/>
      <bottom style="thin">
        <color indexed="55"/>
      </bottom>
      <diagonal/>
    </border>
    <border>
      <left style="thin">
        <color indexed="55"/>
      </left>
      <right style="thin">
        <color indexed="55"/>
      </right>
      <top/>
      <bottom style="double">
        <color indexed="55"/>
      </bottom>
      <diagonal/>
    </border>
    <border>
      <left style="thin">
        <color indexed="55"/>
      </left>
      <right/>
      <top style="thin">
        <color indexed="55"/>
      </top>
      <bottom style="double">
        <color indexed="55"/>
      </bottom>
      <diagonal/>
    </border>
    <border>
      <left/>
      <right style="thin">
        <color indexed="55"/>
      </right>
      <top style="thin">
        <color indexed="55"/>
      </top>
      <bottom style="double">
        <color indexed="55"/>
      </bottom>
      <diagonal/>
    </border>
    <border>
      <left style="thin">
        <color indexed="55"/>
      </left>
      <right/>
      <top style="double">
        <color indexed="55"/>
      </top>
      <bottom style="double">
        <color indexed="55"/>
      </bottom>
      <diagonal/>
    </border>
    <border>
      <left/>
      <right style="thin">
        <color indexed="55"/>
      </right>
      <top style="double">
        <color indexed="55"/>
      </top>
      <bottom style="double">
        <color indexed="55"/>
      </bottom>
      <diagonal/>
    </border>
    <border>
      <left/>
      <right/>
      <top style="thin">
        <color indexed="55"/>
      </top>
      <bottom style="double">
        <color indexed="55"/>
      </bottom>
      <diagonal/>
    </border>
    <border>
      <left style="thin">
        <color indexed="55"/>
      </left>
      <right/>
      <top/>
      <bottom style="thin">
        <color indexed="55"/>
      </bottom>
      <diagonal/>
    </border>
    <border>
      <left style="thin">
        <color indexed="55"/>
      </left>
      <right/>
      <top style="double">
        <color indexed="55"/>
      </top>
      <bottom style="thin">
        <color indexed="55"/>
      </bottom>
      <diagonal/>
    </border>
    <border>
      <left/>
      <right/>
      <top style="double">
        <color indexed="55"/>
      </top>
      <bottom style="thin">
        <color indexed="55"/>
      </bottom>
      <diagonal/>
    </border>
    <border>
      <left/>
      <right style="thin">
        <color indexed="55"/>
      </right>
      <top style="double">
        <color indexed="55"/>
      </top>
      <bottom style="thin">
        <color indexed="55"/>
      </bottom>
      <diagonal/>
    </border>
    <border>
      <left style="thin">
        <color indexed="22"/>
      </left>
      <right style="thin">
        <color indexed="22"/>
      </right>
      <top style="dashed">
        <color indexed="22"/>
      </top>
      <bottom style="thin">
        <color indexed="22"/>
      </bottom>
      <diagonal/>
    </border>
    <border>
      <left style="thin">
        <color indexed="22"/>
      </left>
      <right style="thin">
        <color indexed="22"/>
      </right>
      <top/>
      <bottom/>
      <diagonal/>
    </border>
    <border>
      <left style="thin">
        <color indexed="22"/>
      </left>
      <right style="thin">
        <color indexed="22"/>
      </right>
      <top/>
      <bottom style="thin">
        <color indexed="22"/>
      </bottom>
      <diagonal/>
    </border>
    <border>
      <left style="thin">
        <color indexed="22"/>
      </left>
      <right style="thin">
        <color indexed="22"/>
      </right>
      <top style="thin">
        <color indexed="22"/>
      </top>
      <bottom style="dashed">
        <color indexed="22"/>
      </bottom>
      <diagonal/>
    </border>
    <border>
      <left style="thin">
        <color indexed="22"/>
      </left>
      <right style="thin">
        <color indexed="22"/>
      </right>
      <top style="thin">
        <color indexed="22"/>
      </top>
      <bottom/>
      <diagonal/>
    </border>
    <border>
      <left style="thin">
        <color indexed="55"/>
      </left>
      <right style="thin">
        <color indexed="55"/>
      </right>
      <top style="double">
        <color indexed="55"/>
      </top>
      <bottom style="thin">
        <color indexed="55"/>
      </bottom>
      <diagonal/>
    </border>
    <border>
      <left style="thin">
        <color auto="1"/>
      </left>
      <right style="thin">
        <color auto="1"/>
      </right>
      <top style="thin">
        <color auto="1"/>
      </top>
      <bottom style="thin">
        <color auto="1"/>
      </bottom>
      <diagonal/>
    </border>
    <border>
      <left style="thin">
        <color indexed="55"/>
      </left>
      <right style="dotted">
        <color indexed="55"/>
      </right>
      <top style="thin">
        <color indexed="55"/>
      </top>
      <bottom/>
      <diagonal/>
    </border>
    <border>
      <left style="dotted">
        <color indexed="55"/>
      </left>
      <right style="thin">
        <color indexed="55"/>
      </right>
      <top style="thin">
        <color indexed="55"/>
      </top>
      <bottom/>
      <diagonal/>
    </border>
    <border>
      <left style="thin">
        <color indexed="55"/>
      </left>
      <right style="dotted">
        <color indexed="55"/>
      </right>
      <top/>
      <bottom/>
      <diagonal/>
    </border>
    <border>
      <left style="dotted">
        <color indexed="55"/>
      </left>
      <right style="thin">
        <color indexed="55"/>
      </right>
      <top/>
      <bottom/>
      <diagonal/>
    </border>
    <border>
      <left/>
      <right/>
      <top style="medium">
        <color indexed="55"/>
      </top>
      <bottom/>
      <diagonal/>
    </border>
    <border>
      <left/>
      <right/>
      <top/>
      <bottom style="medium">
        <color indexed="55"/>
      </bottom>
      <diagonal/>
    </border>
    <border>
      <left style="medium">
        <color indexed="55"/>
      </left>
      <right style="thin">
        <color indexed="55"/>
      </right>
      <top style="medium">
        <color indexed="55"/>
      </top>
      <bottom/>
      <diagonal/>
    </border>
    <border>
      <left/>
      <right style="thin">
        <color indexed="55"/>
      </right>
      <top style="medium">
        <color indexed="55"/>
      </top>
      <bottom/>
      <diagonal/>
    </border>
    <border>
      <left style="thin">
        <color indexed="55"/>
      </left>
      <right style="thin">
        <color indexed="55"/>
      </right>
      <top style="medium">
        <color indexed="55"/>
      </top>
      <bottom/>
      <diagonal/>
    </border>
    <border>
      <left style="medium">
        <color indexed="55"/>
      </left>
      <right style="thin">
        <color indexed="55"/>
      </right>
      <top/>
      <bottom/>
      <diagonal/>
    </border>
    <border>
      <left style="medium">
        <color indexed="55"/>
      </left>
      <right style="thin">
        <color indexed="55"/>
      </right>
      <top/>
      <bottom style="double">
        <color indexed="55"/>
      </bottom>
      <diagonal/>
    </border>
    <border>
      <left/>
      <right/>
      <top/>
      <bottom style="double">
        <color indexed="55"/>
      </bottom>
      <diagonal/>
    </border>
    <border>
      <left/>
      <right/>
      <top style="double">
        <color indexed="55"/>
      </top>
      <bottom/>
      <diagonal/>
    </border>
    <border>
      <left style="dotted">
        <color indexed="55"/>
      </left>
      <right style="thin">
        <color indexed="55"/>
      </right>
      <top/>
      <bottom style="thin">
        <color indexed="55"/>
      </bottom>
      <diagonal/>
    </border>
    <border>
      <left style="dashed">
        <color indexed="55"/>
      </left>
      <right/>
      <top style="dashed">
        <color indexed="55"/>
      </top>
      <bottom/>
      <diagonal/>
    </border>
    <border>
      <left/>
      <right/>
      <top style="dashed">
        <color indexed="55"/>
      </top>
      <bottom/>
      <diagonal/>
    </border>
    <border>
      <left/>
      <right/>
      <top style="double">
        <color indexed="55"/>
      </top>
      <bottom style="double">
        <color indexed="55"/>
      </bottom>
      <diagonal/>
    </border>
    <border>
      <left style="dotted">
        <color theme="0" tint="-0.34998626667073579"/>
      </left>
      <right style="thin">
        <color theme="0" tint="-0.34998626667073579"/>
      </right>
      <top style="thin">
        <color theme="0" tint="-0.34998626667073579"/>
      </top>
      <bottom/>
      <diagonal/>
    </border>
    <border>
      <left style="dotted">
        <color theme="0" tint="-0.34998626667073579"/>
      </left>
      <right style="thin">
        <color theme="0" tint="-0.34998626667073579"/>
      </right>
      <top/>
      <bottom/>
      <diagonal/>
    </border>
    <border>
      <left style="dotted">
        <color theme="0" tint="-0.34998626667073579"/>
      </left>
      <right style="thin">
        <color theme="0" tint="-0.34998626667073579"/>
      </right>
      <top/>
      <bottom style="thin">
        <color theme="0" tint="-0.34998626667073579"/>
      </bottom>
      <diagonal/>
    </border>
    <border>
      <left style="thin">
        <color theme="0" tint="-0.34998626667073579"/>
      </left>
      <right style="dotted">
        <color theme="0" tint="-0.34998626667073579"/>
      </right>
      <top style="thin">
        <color theme="0" tint="-0.34998626667073579"/>
      </top>
      <bottom/>
      <diagonal/>
    </border>
    <border>
      <left style="thin">
        <color theme="0" tint="-0.34998626667073579"/>
      </left>
      <right style="dotted">
        <color theme="0" tint="-0.34998626667073579"/>
      </right>
      <top/>
      <bottom/>
      <diagonal/>
    </border>
    <border>
      <left style="thin">
        <color theme="0" tint="-0.34998626667073579"/>
      </left>
      <right style="dotted">
        <color theme="0" tint="-0.34998626667073579"/>
      </right>
      <top/>
      <bottom style="thin">
        <color theme="0" tint="-0.34998626667073579"/>
      </bottom>
      <diagonal/>
    </border>
  </borders>
  <cellStyleXfs count="7">
    <xf numFmtId="0" fontId="0" fillId="0" borderId="0"/>
    <xf numFmtId="0" fontId="4" fillId="0" borderId="0" applyNumberFormat="0" applyFill="0" applyBorder="0" applyAlignment="0" applyProtection="0">
      <alignment vertical="top"/>
      <protection locked="0"/>
    </xf>
    <xf numFmtId="0" fontId="35" fillId="0" borderId="0"/>
    <xf numFmtId="0" fontId="1" fillId="0" borderId="0"/>
    <xf numFmtId="0" fontId="1" fillId="0" borderId="0"/>
    <xf numFmtId="0" fontId="1" fillId="0" borderId="0"/>
    <xf numFmtId="0" fontId="1" fillId="0" borderId="0"/>
  </cellStyleXfs>
  <cellXfs count="432">
    <xf numFmtId="0" fontId="0" fillId="0" borderId="0" xfId="0"/>
    <xf numFmtId="0" fontId="2" fillId="0" borderId="0" xfId="0" applyFont="1" applyBorder="1" applyAlignment="1" applyProtection="1">
      <alignment vertical="center"/>
    </xf>
    <xf numFmtId="0" fontId="2" fillId="0" borderId="1" xfId="0" applyFont="1" applyBorder="1" applyAlignment="1" applyProtection="1">
      <alignment horizontal="left" vertical="center"/>
    </xf>
    <xf numFmtId="0" fontId="2" fillId="0" borderId="0" xfId="0" applyFont="1" applyBorder="1" applyAlignment="1" applyProtection="1">
      <alignment horizontal="center" vertical="center"/>
    </xf>
    <xf numFmtId="0" fontId="2" fillId="0" borderId="0" xfId="0" applyFont="1" applyAlignment="1" applyProtection="1">
      <alignment horizontal="centerContinuous" vertical="center"/>
    </xf>
    <xf numFmtId="0" fontId="2" fillId="0" borderId="0" xfId="0" applyFont="1" applyAlignment="1" applyProtection="1">
      <alignment vertical="center"/>
    </xf>
    <xf numFmtId="0" fontId="2" fillId="0" borderId="0" xfId="0" applyFont="1" applyAlignment="1" applyProtection="1">
      <alignment horizontal="right" vertical="center"/>
    </xf>
    <xf numFmtId="0" fontId="2" fillId="0" borderId="0" xfId="0" applyFont="1" applyAlignment="1" applyProtection="1">
      <alignment horizontal="left" vertical="center"/>
    </xf>
    <xf numFmtId="0" fontId="2" fillId="0" borderId="0" xfId="0" applyFont="1" applyBorder="1" applyAlignment="1" applyProtection="1">
      <alignment horizontal="left" vertical="center"/>
    </xf>
    <xf numFmtId="0" fontId="2" fillId="0" borderId="2" xfId="0" applyFont="1" applyBorder="1" applyAlignment="1" applyProtection="1">
      <alignment horizontal="left" vertical="center" wrapText="1"/>
    </xf>
    <xf numFmtId="0" fontId="2" fillId="0" borderId="3" xfId="0" applyFont="1" applyBorder="1" applyAlignment="1" applyProtection="1">
      <alignment horizontal="centerContinuous" vertical="center"/>
    </xf>
    <xf numFmtId="0" fontId="2" fillId="0" borderId="4" xfId="0" applyFont="1" applyBorder="1" applyAlignment="1" applyProtection="1">
      <alignment horizontal="left" vertical="center"/>
    </xf>
    <xf numFmtId="3" fontId="2" fillId="0" borderId="4" xfId="0" applyNumberFormat="1" applyFont="1" applyBorder="1" applyAlignment="1" applyProtection="1">
      <alignment horizontal="left" vertical="center"/>
    </xf>
    <xf numFmtId="0" fontId="2" fillId="0" borderId="0" xfId="0" applyFont="1" applyBorder="1" applyAlignment="1" applyProtection="1">
      <alignment horizontal="left" vertical="center" wrapText="1"/>
    </xf>
    <xf numFmtId="0" fontId="2" fillId="0" borderId="0" xfId="0" applyFont="1" applyBorder="1" applyAlignment="1" applyProtection="1">
      <alignment horizontal="left" vertical="center" indent="2"/>
    </xf>
    <xf numFmtId="0" fontId="2" fillId="0" borderId="5" xfId="0" applyFont="1" applyFill="1" applyBorder="1" applyAlignment="1" applyProtection="1">
      <alignment horizontal="center" vertical="center" wrapText="1"/>
    </xf>
    <xf numFmtId="3" fontId="2" fillId="0" borderId="0" xfId="0" applyNumberFormat="1" applyFont="1" applyBorder="1" applyAlignment="1" applyProtection="1">
      <alignment horizontal="left" vertical="center"/>
    </xf>
    <xf numFmtId="0" fontId="2" fillId="0" borderId="0" xfId="0" applyFont="1" applyAlignment="1" applyProtection="1">
      <alignment horizontal="center" vertical="center"/>
    </xf>
    <xf numFmtId="0" fontId="2" fillId="0" borderId="0" xfId="0" applyFont="1" applyProtection="1"/>
    <xf numFmtId="38" fontId="2" fillId="0" borderId="5" xfId="0" applyNumberFormat="1" applyFont="1" applyFill="1" applyBorder="1" applyAlignment="1" applyProtection="1">
      <alignment horizontal="center" vertical="center"/>
    </xf>
    <xf numFmtId="38" fontId="2" fillId="0" borderId="0" xfId="0" applyNumberFormat="1" applyFont="1" applyFill="1" applyBorder="1" applyAlignment="1" applyProtection="1">
      <alignment horizontal="center" vertical="center"/>
    </xf>
    <xf numFmtId="38" fontId="2" fillId="0" borderId="0" xfId="0" applyNumberFormat="1" applyFont="1" applyBorder="1" applyAlignment="1" applyProtection="1">
      <alignment horizontal="center" vertical="center"/>
    </xf>
    <xf numFmtId="164" fontId="2" fillId="0" borderId="0" xfId="0" applyNumberFormat="1" applyFont="1" applyBorder="1" applyAlignment="1" applyProtection="1">
      <alignment horizontal="center" vertical="center"/>
    </xf>
    <xf numFmtId="0" fontId="9" fillId="0" borderId="0" xfId="0" applyFont="1" applyProtection="1"/>
    <xf numFmtId="38" fontId="2" fillId="0" borderId="0" xfId="0" applyNumberFormat="1" applyFont="1" applyBorder="1" applyAlignment="1" applyProtection="1">
      <alignment horizontal="left" vertical="center" indent="4"/>
    </xf>
    <xf numFmtId="0" fontId="2" fillId="0" borderId="0" xfId="0" applyFont="1" applyBorder="1" applyAlignment="1" applyProtection="1">
      <alignment vertical="center" wrapText="1"/>
    </xf>
    <xf numFmtId="0" fontId="2" fillId="0" borderId="0" xfId="0" applyFont="1" applyAlignment="1" applyProtection="1">
      <alignment wrapText="1"/>
    </xf>
    <xf numFmtId="0" fontId="2" fillId="0" borderId="0" xfId="0" applyFont="1" applyAlignment="1" applyProtection="1"/>
    <xf numFmtId="0" fontId="2" fillId="0" borderId="6" xfId="3" applyFont="1" applyBorder="1" applyAlignment="1">
      <alignment horizontal="left" vertical="center" wrapText="1"/>
    </xf>
    <xf numFmtId="0" fontId="2" fillId="0" borderId="7" xfId="3" applyFont="1" applyBorder="1" applyAlignment="1">
      <alignment horizontal="center" vertical="center"/>
    </xf>
    <xf numFmtId="0" fontId="2" fillId="0" borderId="0" xfId="3" applyFont="1" applyBorder="1"/>
    <xf numFmtId="38" fontId="2" fillId="2" borderId="1" xfId="3" applyNumberFormat="1" applyFont="1" applyFill="1" applyBorder="1" applyAlignment="1">
      <alignment horizontal="left" vertical="top"/>
    </xf>
    <xf numFmtId="38" fontId="2" fillId="2" borderId="1" xfId="3" applyNumberFormat="1" applyFont="1" applyFill="1" applyBorder="1" applyAlignment="1">
      <alignment horizontal="right" vertical="top"/>
    </xf>
    <xf numFmtId="0" fontId="2" fillId="0" borderId="0" xfId="3" applyFont="1" applyFill="1" applyBorder="1" applyAlignment="1">
      <alignment vertical="top" wrapText="1"/>
    </xf>
    <xf numFmtId="0" fontId="2" fillId="0" borderId="8" xfId="3" applyFont="1" applyBorder="1" applyAlignment="1">
      <alignment vertical="center" wrapText="1"/>
    </xf>
    <xf numFmtId="0" fontId="2" fillId="0" borderId="1" xfId="3" applyFont="1" applyBorder="1" applyAlignment="1">
      <alignment vertical="center" wrapText="1"/>
    </xf>
    <xf numFmtId="0" fontId="2" fillId="0" borderId="0" xfId="3" applyFont="1" applyBorder="1" applyAlignment="1">
      <alignment vertical="top" wrapText="1"/>
    </xf>
    <xf numFmtId="0" fontId="2" fillId="0" borderId="8" xfId="3" applyFont="1" applyBorder="1" applyAlignment="1">
      <alignment horizontal="left" vertical="center" wrapText="1"/>
    </xf>
    <xf numFmtId="0" fontId="2" fillId="0" borderId="1" xfId="3" applyFont="1" applyBorder="1" applyAlignment="1">
      <alignment horizontal="center" vertical="center" wrapText="1"/>
    </xf>
    <xf numFmtId="0" fontId="2" fillId="0" borderId="8" xfId="3" applyFont="1" applyBorder="1" applyAlignment="1">
      <alignment horizontal="left" vertical="center"/>
    </xf>
    <xf numFmtId="0" fontId="2" fillId="0" borderId="1" xfId="3" applyFont="1" applyBorder="1" applyAlignment="1">
      <alignment horizontal="center" vertical="center"/>
    </xf>
    <xf numFmtId="0" fontId="2" fillId="0" borderId="8" xfId="3" applyFont="1" applyBorder="1" applyAlignment="1">
      <alignment vertical="center"/>
    </xf>
    <xf numFmtId="0" fontId="2" fillId="0" borderId="0" xfId="4" applyFont="1" applyBorder="1" applyAlignment="1">
      <alignment vertical="center" wrapText="1"/>
    </xf>
    <xf numFmtId="0" fontId="2" fillId="0" borderId="8" xfId="4" applyFont="1" applyBorder="1" applyAlignment="1">
      <alignment vertical="center" wrapText="1"/>
    </xf>
    <xf numFmtId="0" fontId="2" fillId="0" borderId="1" xfId="4" applyFont="1" applyBorder="1" applyAlignment="1">
      <alignment horizontal="center" vertical="center" wrapText="1"/>
    </xf>
    <xf numFmtId="0" fontId="2" fillId="0" borderId="8" xfId="4" applyFont="1" applyBorder="1" applyAlignment="1">
      <alignment horizontal="left" vertical="center" wrapText="1"/>
    </xf>
    <xf numFmtId="0" fontId="2" fillId="0" borderId="8" xfId="4" applyFont="1" applyBorder="1" applyAlignment="1">
      <alignment vertical="center"/>
    </xf>
    <xf numFmtId="0" fontId="2" fillId="0" borderId="1" xfId="4" applyFont="1" applyBorder="1" applyAlignment="1">
      <alignment horizontal="center" vertical="center"/>
    </xf>
    <xf numFmtId="0" fontId="2" fillId="0" borderId="9" xfId="6" applyFont="1" applyBorder="1" applyAlignment="1">
      <alignment horizontal="center" vertical="center"/>
    </xf>
    <xf numFmtId="0" fontId="10" fillId="0" borderId="0" xfId="3" applyFont="1" applyBorder="1"/>
    <xf numFmtId="3" fontId="2" fillId="0" borderId="0" xfId="3" applyNumberFormat="1" applyFont="1" applyBorder="1"/>
    <xf numFmtId="0" fontId="15" fillId="0" borderId="0" xfId="0" applyFont="1" applyBorder="1" applyAlignment="1" applyProtection="1">
      <alignment horizontal="left" vertical="center"/>
    </xf>
    <xf numFmtId="0" fontId="3" fillId="0" borderId="3" xfId="0" applyFont="1" applyBorder="1" applyAlignment="1" applyProtection="1">
      <alignment vertical="center"/>
    </xf>
    <xf numFmtId="0" fontId="2" fillId="0" borderId="9" xfId="0" applyFont="1" applyBorder="1" applyAlignment="1" applyProtection="1">
      <alignment vertical="center"/>
    </xf>
    <xf numFmtId="0" fontId="2" fillId="0" borderId="9" xfId="0" applyFont="1" applyBorder="1" applyAlignment="1" applyProtection="1">
      <alignment vertical="center" wrapText="1"/>
    </xf>
    <xf numFmtId="0" fontId="5" fillId="0" borderId="0" xfId="0" applyFont="1" applyBorder="1" applyAlignment="1" applyProtection="1">
      <alignment horizontal="left" vertical="center"/>
    </xf>
    <xf numFmtId="0" fontId="3" fillId="0" borderId="4" xfId="0" applyFont="1" applyBorder="1" applyAlignment="1" applyProtection="1">
      <alignment vertical="center"/>
    </xf>
    <xf numFmtId="0" fontId="3" fillId="0" borderId="9" xfId="0" applyFont="1" applyBorder="1" applyAlignment="1" applyProtection="1">
      <alignment vertical="center"/>
    </xf>
    <xf numFmtId="0" fontId="3" fillId="0" borderId="0" xfId="0" applyFont="1" applyBorder="1" applyAlignment="1">
      <alignment horizontal="left" vertical="center"/>
    </xf>
    <xf numFmtId="0" fontId="16" fillId="0" borderId="0" xfId="0" applyFont="1" applyBorder="1" applyAlignment="1" applyProtection="1">
      <alignment horizontal="left" vertical="center"/>
    </xf>
    <xf numFmtId="0" fontId="2" fillId="0" borderId="4" xfId="0" applyFont="1" applyBorder="1" applyAlignment="1" applyProtection="1">
      <alignment vertical="center"/>
    </xf>
    <xf numFmtId="0" fontId="2" fillId="0" borderId="4" xfId="0" applyFont="1" applyBorder="1" applyAlignment="1" applyProtection="1">
      <alignment vertical="center" wrapText="1"/>
    </xf>
    <xf numFmtId="0" fontId="2" fillId="0" borderId="9" xfId="0" applyFont="1" applyBorder="1" applyAlignment="1" applyProtection="1">
      <alignment horizontal="left" vertical="center"/>
    </xf>
    <xf numFmtId="0" fontId="13" fillId="0" borderId="0" xfId="0" applyFont="1" applyBorder="1" applyAlignment="1">
      <alignment horizontal="left" vertical="center"/>
    </xf>
    <xf numFmtId="0" fontId="7" fillId="0" borderId="0" xfId="0" applyFont="1" applyBorder="1" applyAlignment="1" applyProtection="1">
      <alignment horizontal="left"/>
    </xf>
    <xf numFmtId="164" fontId="2" fillId="0" borderId="4" xfId="0" applyNumberFormat="1" applyFont="1" applyBorder="1" applyAlignment="1" applyProtection="1">
      <alignment horizontal="left" vertical="center"/>
    </xf>
    <xf numFmtId="3" fontId="2" fillId="0" borderId="9" xfId="0" applyNumberFormat="1" applyFont="1" applyBorder="1" applyAlignment="1" applyProtection="1">
      <alignment horizontal="left" vertical="center"/>
    </xf>
    <xf numFmtId="164" fontId="2" fillId="0" borderId="9" xfId="0" applyNumberFormat="1" applyFont="1" applyBorder="1" applyAlignment="1" applyProtection="1">
      <alignment horizontal="left" vertical="center"/>
    </xf>
    <xf numFmtId="0" fontId="6" fillId="0" borderId="4" xfId="0" applyFont="1" applyBorder="1" applyAlignment="1" applyProtection="1">
      <alignment horizontal="left" vertical="center"/>
    </xf>
    <xf numFmtId="0" fontId="6" fillId="0" borderId="9" xfId="0" applyFont="1" applyBorder="1" applyAlignment="1" applyProtection="1">
      <alignment horizontal="left" vertical="center"/>
    </xf>
    <xf numFmtId="0" fontId="2" fillId="0" borderId="0" xfId="0" applyFont="1" applyAlignment="1" applyProtection="1">
      <alignment horizontal="right"/>
    </xf>
    <xf numFmtId="0" fontId="3" fillId="0" borderId="0" xfId="0" applyFont="1" applyAlignment="1" applyProtection="1">
      <alignment horizontal="right"/>
    </xf>
    <xf numFmtId="0" fontId="2" fillId="0" borderId="0" xfId="3" applyFont="1" applyFill="1" applyBorder="1"/>
    <xf numFmtId="0" fontId="0" fillId="0" borderId="10" xfId="0" applyBorder="1" applyAlignment="1">
      <alignment horizontal="left" vertical="center" wrapText="1"/>
    </xf>
    <xf numFmtId="0" fontId="0" fillId="0" borderId="0" xfId="0" applyBorder="1" applyAlignment="1">
      <alignment horizontal="left" vertical="center" wrapText="1"/>
    </xf>
    <xf numFmtId="0" fontId="2" fillId="0" borderId="11" xfId="0" applyFont="1" applyBorder="1" applyAlignment="1" applyProtection="1">
      <alignment vertical="center"/>
    </xf>
    <xf numFmtId="0" fontId="2" fillId="0" borderId="12" xfId="0" applyFont="1" applyBorder="1" applyAlignment="1" applyProtection="1">
      <alignment vertical="center"/>
    </xf>
    <xf numFmtId="0" fontId="2" fillId="0" borderId="13" xfId="0" applyFont="1" applyBorder="1" applyAlignment="1" applyProtection="1">
      <alignment horizontal="left" vertical="center" indent="10"/>
    </xf>
    <xf numFmtId="0" fontId="2" fillId="0" borderId="12" xfId="0" applyFont="1" applyBorder="1" applyAlignment="1" applyProtection="1">
      <alignment horizontal="left" vertical="center" indent="10"/>
    </xf>
    <xf numFmtId="0" fontId="2" fillId="0" borderId="0" xfId="0" applyFont="1" applyBorder="1" applyAlignment="1" applyProtection="1">
      <alignment horizontal="center" vertical="top"/>
    </xf>
    <xf numFmtId="37" fontId="2" fillId="0" borderId="0" xfId="0" applyNumberFormat="1" applyFont="1" applyBorder="1" applyAlignment="1" applyProtection="1">
      <alignment horizontal="right"/>
    </xf>
    <xf numFmtId="37" fontId="8" fillId="0" borderId="0" xfId="0" applyNumberFormat="1" applyFont="1" applyBorder="1" applyAlignment="1" applyProtection="1">
      <alignment horizontal="center"/>
    </xf>
    <xf numFmtId="0" fontId="0" fillId="0" borderId="0" xfId="0" applyProtection="1">
      <protection locked="0"/>
    </xf>
    <xf numFmtId="0" fontId="0" fillId="0" borderId="0" xfId="0" applyBorder="1" applyProtection="1">
      <protection locked="0"/>
    </xf>
    <xf numFmtId="0" fontId="24" fillId="0" borderId="0" xfId="0" applyFont="1" applyProtection="1">
      <protection locked="0"/>
    </xf>
    <xf numFmtId="0" fontId="26" fillId="0" borderId="0" xfId="0" applyFont="1" applyAlignment="1" applyProtection="1">
      <alignment horizontal="left" vertical="center"/>
      <protection locked="0"/>
    </xf>
    <xf numFmtId="0" fontId="17" fillId="0" borderId="0" xfId="0" applyFont="1" applyProtection="1">
      <protection locked="0"/>
    </xf>
    <xf numFmtId="165" fontId="17" fillId="0" borderId="0" xfId="0" applyNumberFormat="1" applyFont="1" applyAlignment="1" applyProtection="1">
      <alignment horizontal="left" vertical="center"/>
      <protection locked="0"/>
    </xf>
    <xf numFmtId="0" fontId="0" fillId="0" borderId="0" xfId="0" applyAlignment="1" applyProtection="1">
      <alignment horizontal="center"/>
      <protection locked="0"/>
    </xf>
    <xf numFmtId="0" fontId="2" fillId="0" borderId="0" xfId="0" applyFont="1" applyProtection="1">
      <protection locked="0"/>
    </xf>
    <xf numFmtId="38" fontId="27" fillId="0" borderId="0" xfId="0" applyNumberFormat="1" applyFont="1" applyAlignment="1" applyProtection="1">
      <alignment horizontal="right" vertical="center"/>
    </xf>
    <xf numFmtId="3" fontId="27" fillId="0" borderId="0" xfId="0" applyNumberFormat="1" applyFont="1" applyAlignment="1" applyProtection="1">
      <alignment horizontal="right" vertical="center"/>
    </xf>
    <xf numFmtId="0" fontId="28" fillId="0" borderId="0" xfId="0" applyFont="1" applyProtection="1">
      <protection locked="0"/>
    </xf>
    <xf numFmtId="0" fontId="24" fillId="0" borderId="0" xfId="0" applyFont="1" applyProtection="1"/>
    <xf numFmtId="0" fontId="0" fillId="0" borderId="0" xfId="0" applyProtection="1"/>
    <xf numFmtId="0" fontId="12" fillId="0" borderId="0" xfId="0" applyFont="1" applyAlignment="1" applyProtection="1">
      <alignment horizontal="left" vertical="center" wrapText="1"/>
    </xf>
    <xf numFmtId="0" fontId="12" fillId="0" borderId="0" xfId="0" applyFont="1" applyBorder="1" applyAlignment="1" applyProtection="1">
      <alignment horizontal="left" vertical="center" wrapText="1"/>
    </xf>
    <xf numFmtId="0" fontId="5" fillId="0" borderId="0" xfId="0" applyFont="1" applyAlignment="1" applyProtection="1">
      <alignment horizontal="left" vertical="top"/>
    </xf>
    <xf numFmtId="0" fontId="5" fillId="0" borderId="0" xfId="0" applyFont="1" applyAlignment="1" applyProtection="1">
      <alignment horizontal="center" vertical="top"/>
    </xf>
    <xf numFmtId="0" fontId="12" fillId="0" borderId="0" xfId="0" applyFont="1" applyAlignment="1" applyProtection="1">
      <alignment horizontal="left"/>
    </xf>
    <xf numFmtId="0" fontId="7" fillId="0" borderId="0" xfId="0" applyFont="1" applyAlignment="1" applyProtection="1">
      <alignment horizontal="left"/>
    </xf>
    <xf numFmtId="0" fontId="2" fillId="0" borderId="0" xfId="0" applyFont="1" applyAlignment="1" applyProtection="1">
      <alignment horizontal="left"/>
    </xf>
    <xf numFmtId="0" fontId="11" fillId="0" borderId="0" xfId="0" applyFont="1" applyProtection="1"/>
    <xf numFmtId="0" fontId="2" fillId="0" borderId="4" xfId="0" applyFont="1" applyBorder="1" applyAlignment="1" applyProtection="1">
      <alignment vertical="top"/>
    </xf>
    <xf numFmtId="0" fontId="2" fillId="0" borderId="9" xfId="0" applyFont="1" applyBorder="1" applyAlignment="1" applyProtection="1">
      <alignment vertical="top" wrapText="1"/>
    </xf>
    <xf numFmtId="0" fontId="2" fillId="0" borderId="1" xfId="0" applyFont="1" applyBorder="1" applyAlignment="1" applyProtection="1">
      <alignment horizontal="center" vertical="center" wrapText="1"/>
    </xf>
    <xf numFmtId="0" fontId="2" fillId="0" borderId="14" xfId="0" applyFont="1" applyBorder="1" applyAlignment="1" applyProtection="1">
      <alignment horizontal="center" vertical="top" wrapText="1"/>
    </xf>
    <xf numFmtId="0" fontId="2" fillId="0" borderId="0" xfId="0" applyFont="1" applyBorder="1" applyAlignment="1" applyProtection="1">
      <alignment vertical="top" wrapText="1"/>
    </xf>
    <xf numFmtId="38" fontId="2" fillId="0" borderId="0" xfId="0" applyNumberFormat="1" applyFont="1" applyBorder="1" applyAlignment="1" applyProtection="1">
      <alignment vertical="top" wrapText="1"/>
    </xf>
    <xf numFmtId="0" fontId="0" fillId="0" borderId="0" xfId="0" applyBorder="1" applyProtection="1"/>
    <xf numFmtId="0" fontId="0" fillId="0" borderId="0" xfId="0" applyAlignment="1" applyProtection="1"/>
    <xf numFmtId="0" fontId="2" fillId="0" borderId="0" xfId="0" applyFont="1" applyBorder="1" applyProtection="1"/>
    <xf numFmtId="38" fontId="2" fillId="2" borderId="2" xfId="5" applyNumberFormat="1" applyFont="1" applyFill="1" applyBorder="1" applyAlignment="1"/>
    <xf numFmtId="37" fontId="2" fillId="0" borderId="0" xfId="0" applyNumberFormat="1" applyFont="1" applyBorder="1" applyAlignment="1" applyProtection="1">
      <alignment horizontal="right" vertical="center"/>
    </xf>
    <xf numFmtId="38" fontId="12" fillId="0" borderId="1" xfId="3" applyNumberFormat="1" applyFont="1" applyBorder="1" applyAlignment="1" applyProtection="1">
      <alignment horizontal="right"/>
      <protection locked="0"/>
    </xf>
    <xf numFmtId="38" fontId="12" fillId="0" borderId="9" xfId="3" applyNumberFormat="1" applyFont="1" applyBorder="1" applyAlignment="1" applyProtection="1">
      <alignment horizontal="right"/>
      <protection locked="0"/>
    </xf>
    <xf numFmtId="38" fontId="12" fillId="3" borderId="15" xfId="4" applyNumberFormat="1" applyFont="1" applyFill="1" applyBorder="1" applyAlignment="1" applyProtection="1">
      <alignment horizontal="right"/>
    </xf>
    <xf numFmtId="38" fontId="12" fillId="2" borderId="2" xfId="4" applyNumberFormat="1" applyFont="1" applyFill="1" applyBorder="1" applyAlignment="1">
      <alignment horizontal="right"/>
    </xf>
    <xf numFmtId="38" fontId="12" fillId="2" borderId="2" xfId="4" applyNumberFormat="1" applyFont="1" applyFill="1" applyBorder="1" applyAlignment="1" applyProtection="1">
      <alignment horizontal="right"/>
    </xf>
    <xf numFmtId="38" fontId="12" fillId="0" borderId="1" xfId="4" applyNumberFormat="1" applyFont="1" applyBorder="1" applyAlignment="1" applyProtection="1">
      <alignment horizontal="right"/>
      <protection locked="0"/>
    </xf>
    <xf numFmtId="38" fontId="12" fillId="0" borderId="1" xfId="4" applyNumberFormat="1" applyFont="1" applyFill="1" applyBorder="1" applyAlignment="1" applyProtection="1">
      <alignment horizontal="right"/>
      <protection locked="0"/>
    </xf>
    <xf numFmtId="38" fontId="12" fillId="0" borderId="2" xfId="4" applyNumberFormat="1" applyFont="1" applyBorder="1" applyAlignment="1" applyProtection="1">
      <alignment horizontal="right"/>
      <protection locked="0"/>
    </xf>
    <xf numFmtId="38" fontId="12" fillId="0" borderId="1" xfId="5" applyNumberFormat="1" applyFont="1" applyBorder="1" applyAlignment="1" applyProtection="1">
      <alignment horizontal="right"/>
      <protection locked="0"/>
    </xf>
    <xf numFmtId="38" fontId="12" fillId="2" borderId="1" xfId="5" applyNumberFormat="1" applyFont="1" applyFill="1" applyBorder="1" applyAlignment="1" applyProtection="1">
      <alignment horizontal="right"/>
    </xf>
    <xf numFmtId="38" fontId="12" fillId="0" borderId="1" xfId="5" applyNumberFormat="1" applyFont="1" applyFill="1" applyBorder="1" applyAlignment="1" applyProtection="1">
      <alignment horizontal="right"/>
      <protection locked="0"/>
    </xf>
    <xf numFmtId="38" fontId="12" fillId="3" borderId="15" xfId="5" applyNumberFormat="1" applyFont="1" applyFill="1" applyBorder="1" applyAlignment="1" applyProtection="1">
      <alignment horizontal="right"/>
    </xf>
    <xf numFmtId="38" fontId="12" fillId="0" borderId="2" xfId="5" applyNumberFormat="1" applyFont="1" applyBorder="1" applyAlignment="1" applyProtection="1">
      <alignment horizontal="right"/>
      <protection locked="0"/>
    </xf>
    <xf numFmtId="38" fontId="12" fillId="2" borderId="2" xfId="5" applyNumberFormat="1" applyFont="1" applyFill="1" applyBorder="1" applyAlignment="1" applyProtection="1">
      <alignment horizontal="right"/>
    </xf>
    <xf numFmtId="38" fontId="12" fillId="3" borderId="16" xfId="5" applyNumberFormat="1" applyFont="1" applyFill="1" applyBorder="1" applyAlignment="1" applyProtection="1">
      <alignment horizontal="right"/>
    </xf>
    <xf numFmtId="38" fontId="12" fillId="2" borderId="2" xfId="5" applyNumberFormat="1" applyFont="1" applyFill="1" applyBorder="1" applyAlignment="1">
      <alignment horizontal="right"/>
    </xf>
    <xf numFmtId="38" fontId="12" fillId="3" borderId="2" xfId="5" applyNumberFormat="1" applyFont="1" applyFill="1" applyBorder="1" applyAlignment="1" applyProtection="1">
      <alignment horizontal="right"/>
    </xf>
    <xf numFmtId="38" fontId="12" fillId="2" borderId="17" xfId="5" applyNumberFormat="1" applyFont="1" applyFill="1" applyBorder="1" applyAlignment="1" applyProtection="1">
      <alignment horizontal="right"/>
    </xf>
    <xf numFmtId="38" fontId="12" fillId="3" borderId="17" xfId="5" applyNumberFormat="1" applyFont="1" applyFill="1" applyBorder="1" applyAlignment="1" applyProtection="1">
      <alignment horizontal="right"/>
    </xf>
    <xf numFmtId="38" fontId="12" fillId="0" borderId="15" xfId="5" applyNumberFormat="1" applyFont="1" applyFill="1" applyBorder="1" applyAlignment="1" applyProtection="1">
      <alignment horizontal="right"/>
      <protection locked="0"/>
    </xf>
    <xf numFmtId="38" fontId="12" fillId="0" borderId="16" xfId="5" applyNumberFormat="1" applyFont="1" applyFill="1" applyBorder="1" applyAlignment="1" applyProtection="1">
      <alignment horizontal="right"/>
      <protection locked="0"/>
    </xf>
    <xf numFmtId="38" fontId="12" fillId="0" borderId="16" xfId="6" applyNumberFormat="1" applyFont="1" applyFill="1" applyBorder="1" applyAlignment="1" applyProtection="1">
      <alignment horizontal="right"/>
      <protection locked="0"/>
    </xf>
    <xf numFmtId="38" fontId="12" fillId="3" borderId="18" xfId="6" applyNumberFormat="1" applyFont="1" applyFill="1" applyBorder="1" applyAlignment="1" applyProtection="1">
      <alignment horizontal="right"/>
    </xf>
    <xf numFmtId="38" fontId="12" fillId="3" borderId="15" xfId="6" applyNumberFormat="1" applyFont="1" applyFill="1" applyBorder="1" applyAlignment="1" applyProtection="1">
      <alignment horizontal="right"/>
    </xf>
    <xf numFmtId="38" fontId="12" fillId="0" borderId="1" xfId="0" applyNumberFormat="1" applyFont="1" applyBorder="1" applyAlignment="1" applyProtection="1">
      <alignment horizontal="right"/>
      <protection locked="0"/>
    </xf>
    <xf numFmtId="38" fontId="12" fillId="0" borderId="3" xfId="0" applyNumberFormat="1" applyFont="1" applyBorder="1" applyAlignment="1" applyProtection="1">
      <alignment horizontal="right"/>
      <protection locked="0"/>
    </xf>
    <xf numFmtId="38" fontId="12" fillId="0" borderId="9" xfId="0" applyNumberFormat="1" applyFont="1" applyFill="1" applyBorder="1" applyAlignment="1" applyProtection="1">
      <alignment horizontal="right"/>
      <protection locked="0"/>
    </xf>
    <xf numFmtId="38" fontId="12" fillId="0" borderId="9" xfId="0" applyNumberFormat="1" applyFont="1" applyBorder="1" applyAlignment="1" applyProtection="1">
      <alignment horizontal="right"/>
      <protection locked="0"/>
    </xf>
    <xf numFmtId="38" fontId="12" fillId="3" borderId="9" xfId="0" applyNumberFormat="1" applyFont="1" applyFill="1" applyBorder="1" applyAlignment="1" applyProtection="1">
      <alignment horizontal="right"/>
    </xf>
    <xf numFmtId="38" fontId="12" fillId="0" borderId="1" xfId="0" applyNumberFormat="1" applyFont="1" applyFill="1" applyBorder="1" applyAlignment="1" applyProtection="1">
      <alignment horizontal="right"/>
      <protection locked="0"/>
    </xf>
    <xf numFmtId="38" fontId="12" fillId="0" borderId="0" xfId="3" applyNumberFormat="1" applyFont="1" applyBorder="1" applyAlignment="1" applyProtection="1">
      <alignment horizontal="right"/>
      <protection locked="0"/>
    </xf>
    <xf numFmtId="38" fontId="12" fillId="3" borderId="17" xfId="0" applyNumberFormat="1" applyFont="1" applyFill="1" applyBorder="1" applyAlignment="1" applyProtection="1">
      <alignment horizontal="right" wrapText="1"/>
    </xf>
    <xf numFmtId="38" fontId="12" fillId="3" borderId="17" xfId="0" applyNumberFormat="1" applyFont="1" applyFill="1" applyBorder="1" applyAlignment="1" applyProtection="1">
      <alignment wrapText="1"/>
    </xf>
    <xf numFmtId="38" fontId="12" fillId="3" borderId="1" xfId="0" applyNumberFormat="1" applyFont="1" applyFill="1" applyBorder="1" applyAlignment="1" applyProtection="1">
      <alignment wrapText="1"/>
    </xf>
    <xf numFmtId="38" fontId="12" fillId="3" borderId="18" xfId="0" applyNumberFormat="1" applyFont="1" applyFill="1" applyBorder="1" applyAlignment="1" applyProtection="1">
      <alignment wrapText="1"/>
    </xf>
    <xf numFmtId="0" fontId="17" fillId="0" borderId="0" xfId="0" applyFont="1" applyAlignment="1" applyProtection="1">
      <alignment horizontal="left"/>
      <protection locked="0"/>
    </xf>
    <xf numFmtId="0" fontId="30" fillId="0" borderId="0" xfId="0" applyFont="1" applyAlignment="1" applyProtection="1">
      <alignment horizontal="left" vertical="center"/>
    </xf>
    <xf numFmtId="0" fontId="29" fillId="0" borderId="0" xfId="0" applyFont="1" applyAlignment="1" applyProtection="1">
      <alignment horizontal="left" vertical="center" indent="3"/>
    </xf>
    <xf numFmtId="0" fontId="29" fillId="0" borderId="0" xfId="0" applyFont="1" applyProtection="1">
      <protection locked="0"/>
    </xf>
    <xf numFmtId="166" fontId="12" fillId="0" borderId="1" xfId="0" applyNumberFormat="1" applyFont="1" applyBorder="1" applyAlignment="1" applyProtection="1">
      <alignment horizontal="right"/>
      <protection locked="0"/>
    </xf>
    <xf numFmtId="49" fontId="11" fillId="0" borderId="12" xfId="0" applyNumberFormat="1" applyFont="1" applyBorder="1" applyAlignment="1" applyProtection="1">
      <alignment horizontal="center" wrapText="1"/>
      <protection locked="0"/>
    </xf>
    <xf numFmtId="0" fontId="6" fillId="3" borderId="4" xfId="0" applyFont="1" applyFill="1" applyBorder="1" applyAlignment="1" applyProtection="1">
      <alignment horizontal="left" vertical="center" indent="2"/>
    </xf>
    <xf numFmtId="0" fontId="6" fillId="3" borderId="9" xfId="0" applyFont="1" applyFill="1" applyBorder="1" applyAlignment="1" applyProtection="1">
      <alignment horizontal="left" vertical="center" indent="2"/>
    </xf>
    <xf numFmtId="0" fontId="6" fillId="3" borderId="19" xfId="0" applyFont="1" applyFill="1" applyBorder="1" applyAlignment="1" applyProtection="1">
      <alignment horizontal="left" vertical="center" wrapText="1" indent="2"/>
    </xf>
    <xf numFmtId="0" fontId="6" fillId="3" borderId="20" xfId="0" applyFont="1" applyFill="1" applyBorder="1" applyAlignment="1" applyProtection="1">
      <alignment horizontal="left" vertical="center" wrapText="1" indent="2"/>
    </xf>
    <xf numFmtId="38" fontId="12" fillId="3" borderId="20" xfId="0" applyNumberFormat="1" applyFont="1" applyFill="1" applyBorder="1" applyAlignment="1" applyProtection="1">
      <alignment horizontal="right"/>
    </xf>
    <xf numFmtId="0" fontId="6" fillId="3" borderId="21" xfId="0" applyFont="1" applyFill="1" applyBorder="1" applyAlignment="1" applyProtection="1">
      <alignment horizontal="left" vertical="center" indent="2"/>
    </xf>
    <xf numFmtId="0" fontId="6" fillId="3" borderId="22" xfId="0" applyFont="1" applyFill="1" applyBorder="1" applyAlignment="1" applyProtection="1">
      <alignment horizontal="left" vertical="center" indent="2"/>
    </xf>
    <xf numFmtId="38" fontId="12" fillId="3" borderId="22" xfId="0" applyNumberFormat="1" applyFont="1" applyFill="1" applyBorder="1" applyAlignment="1" applyProtection="1">
      <alignment horizontal="right"/>
    </xf>
    <xf numFmtId="0" fontId="16" fillId="3" borderId="19" xfId="0" applyFont="1" applyFill="1" applyBorder="1" applyAlignment="1" applyProtection="1">
      <alignment horizontal="left" vertical="center" indent="2"/>
    </xf>
    <xf numFmtId="0" fontId="3" fillId="3" borderId="20" xfId="0" applyFont="1" applyFill="1" applyBorder="1" applyAlignment="1" applyProtection="1">
      <alignment vertical="center"/>
    </xf>
    <xf numFmtId="38" fontId="12" fillId="3" borderId="15" xfId="0" applyNumberFormat="1" applyFont="1" applyFill="1" applyBorder="1" applyAlignment="1" applyProtection="1">
      <alignment horizontal="right"/>
    </xf>
    <xf numFmtId="0" fontId="2" fillId="3" borderId="20" xfId="3" applyFont="1" applyFill="1" applyBorder="1" applyAlignment="1">
      <alignment horizontal="center" vertical="center"/>
    </xf>
    <xf numFmtId="0" fontId="2" fillId="0" borderId="12" xfId="4" applyFont="1" applyBorder="1" applyAlignment="1">
      <alignment vertical="center"/>
    </xf>
    <xf numFmtId="0" fontId="2" fillId="0" borderId="17" xfId="4" applyFont="1" applyBorder="1" applyAlignment="1">
      <alignment horizontal="center" vertical="center"/>
    </xf>
    <xf numFmtId="0" fontId="2" fillId="3" borderId="20" xfId="4" applyFont="1" applyFill="1" applyBorder="1" applyAlignment="1">
      <alignment horizontal="center" vertical="center"/>
    </xf>
    <xf numFmtId="0" fontId="6" fillId="3" borderId="23" xfId="4" applyFont="1" applyFill="1" applyBorder="1" applyAlignment="1">
      <alignment vertical="center"/>
    </xf>
    <xf numFmtId="0" fontId="8" fillId="0" borderId="12" xfId="5" applyFont="1" applyBorder="1" applyAlignment="1">
      <alignment vertical="center" wrapText="1"/>
    </xf>
    <xf numFmtId="0" fontId="22" fillId="0" borderId="14" xfId="3" applyFont="1" applyBorder="1" applyAlignment="1">
      <alignment horizontal="center" vertical="top" wrapText="1"/>
    </xf>
    <xf numFmtId="0" fontId="2" fillId="3" borderId="20" xfId="5" applyFont="1" applyFill="1" applyBorder="1" applyAlignment="1">
      <alignment horizontal="center" vertical="center" wrapText="1"/>
    </xf>
    <xf numFmtId="0" fontId="2" fillId="3" borderId="20" xfId="0" applyFont="1" applyFill="1" applyBorder="1" applyAlignment="1">
      <alignment horizontal="left" vertical="center"/>
    </xf>
    <xf numFmtId="0" fontId="8" fillId="0" borderId="12" xfId="5" applyFont="1" applyBorder="1" applyAlignment="1">
      <alignment horizontal="left" vertical="center" wrapText="1"/>
    </xf>
    <xf numFmtId="49" fontId="2" fillId="0" borderId="12" xfId="5" applyNumberFormat="1" applyFont="1" applyBorder="1" applyAlignment="1">
      <alignment horizontal="left" vertical="top" wrapText="1"/>
    </xf>
    <xf numFmtId="0" fontId="2" fillId="0" borderId="14" xfId="6" applyFont="1" applyBorder="1" applyAlignment="1">
      <alignment horizontal="center" vertical="center"/>
    </xf>
    <xf numFmtId="0" fontId="2" fillId="3" borderId="20" xfId="5" applyFont="1" applyFill="1" applyBorder="1" applyAlignment="1">
      <alignment horizontal="center" vertical="center"/>
    </xf>
    <xf numFmtId="0" fontId="2" fillId="3" borderId="20" xfId="0" applyFont="1" applyFill="1" applyBorder="1" applyAlignment="1">
      <alignment vertical="center"/>
    </xf>
    <xf numFmtId="0" fontId="21" fillId="3" borderId="20" xfId="0" applyFont="1" applyFill="1" applyBorder="1" applyAlignment="1">
      <alignment horizontal="center" vertical="center"/>
    </xf>
    <xf numFmtId="0" fontId="6" fillId="3" borderId="23" xfId="6" applyFont="1" applyFill="1" applyBorder="1" applyAlignment="1" applyProtection="1">
      <alignment vertical="center"/>
    </xf>
    <xf numFmtId="0" fontId="2" fillId="3" borderId="20" xfId="6" applyFont="1" applyFill="1" applyBorder="1" applyAlignment="1">
      <alignment horizontal="center" vertical="center"/>
    </xf>
    <xf numFmtId="0" fontId="2" fillId="0" borderId="24" xfId="0" applyFont="1" applyBorder="1" applyAlignment="1" applyProtection="1">
      <alignment horizontal="left" vertical="center"/>
    </xf>
    <xf numFmtId="0" fontId="2" fillId="0" borderId="12" xfId="0" applyFont="1" applyBorder="1" applyAlignment="1" applyProtection="1">
      <alignment vertical="top" wrapText="1"/>
    </xf>
    <xf numFmtId="0" fontId="16" fillId="3" borderId="19" xfId="0" applyFont="1" applyFill="1" applyBorder="1" applyAlignment="1" applyProtection="1">
      <alignment horizontal="left" vertical="center" indent="1"/>
    </xf>
    <xf numFmtId="0" fontId="2" fillId="3" borderId="23" xfId="0" applyFont="1" applyFill="1" applyBorder="1" applyAlignment="1" applyProtection="1">
      <alignment vertical="top" wrapText="1"/>
    </xf>
    <xf numFmtId="0" fontId="2" fillId="3" borderId="20" xfId="0" applyFont="1" applyFill="1" applyBorder="1" applyAlignment="1" applyProtection="1">
      <alignment vertical="top" wrapText="1"/>
    </xf>
    <xf numFmtId="0" fontId="2" fillId="0" borderId="14" xfId="0" applyFont="1" applyBorder="1" applyAlignment="1" applyProtection="1">
      <alignment vertical="top" wrapText="1"/>
    </xf>
    <xf numFmtId="0" fontId="16" fillId="3" borderId="19" xfId="0" applyFont="1" applyFill="1" applyBorder="1" applyAlignment="1" applyProtection="1">
      <alignment horizontal="left" vertical="center"/>
    </xf>
    <xf numFmtId="38" fontId="12" fillId="3" borderId="16" xfId="6" applyNumberFormat="1" applyFont="1" applyFill="1" applyBorder="1" applyAlignment="1" applyProtection="1">
      <alignment horizontal="right"/>
    </xf>
    <xf numFmtId="0" fontId="0" fillId="0" borderId="0" xfId="0" applyAlignment="1" applyProtection="1">
      <alignment horizontal="left" vertical="center" indent="2"/>
      <protection locked="0"/>
    </xf>
    <xf numFmtId="0" fontId="2" fillId="0" borderId="0" xfId="0" applyFont="1" applyAlignment="1" applyProtection="1">
      <alignment horizontal="left" vertical="center" indent="2"/>
    </xf>
    <xf numFmtId="0" fontId="6" fillId="4" borderId="8" xfId="3" applyFont="1" applyFill="1" applyBorder="1" applyAlignment="1">
      <alignment vertical="center" wrapText="1"/>
    </xf>
    <xf numFmtId="0" fontId="2" fillId="4" borderId="9" xfId="3" applyFont="1" applyFill="1" applyBorder="1" applyAlignment="1">
      <alignment horizontal="center" wrapText="1"/>
    </xf>
    <xf numFmtId="0" fontId="6" fillId="4" borderId="12" xfId="4" applyFont="1" applyFill="1" applyBorder="1" applyAlignment="1">
      <alignment horizontal="left" vertical="center" wrapText="1"/>
    </xf>
    <xf numFmtId="0" fontId="2" fillId="4" borderId="14" xfId="4" applyFont="1" applyFill="1" applyBorder="1" applyAlignment="1">
      <alignment vertical="center" wrapText="1"/>
    </xf>
    <xf numFmtId="0" fontId="6" fillId="4" borderId="8" xfId="4" applyFont="1" applyFill="1" applyBorder="1" applyAlignment="1">
      <alignment vertical="center" wrapText="1"/>
    </xf>
    <xf numFmtId="0" fontId="2" fillId="4" borderId="9" xfId="4" applyFont="1" applyFill="1" applyBorder="1" applyAlignment="1">
      <alignment horizontal="center" wrapText="1"/>
    </xf>
    <xf numFmtId="0" fontId="6" fillId="4" borderId="8" xfId="5" applyFont="1" applyFill="1" applyBorder="1" applyAlignment="1">
      <alignment horizontal="left" vertical="center" wrapText="1"/>
    </xf>
    <xf numFmtId="0" fontId="2" fillId="4" borderId="9" xfId="5" applyFont="1" applyFill="1" applyBorder="1" applyAlignment="1">
      <alignment horizontal="center" vertical="center" wrapText="1"/>
    </xf>
    <xf numFmtId="0" fontId="6" fillId="4" borderId="12" xfId="5" applyFont="1" applyFill="1" applyBorder="1" applyAlignment="1">
      <alignment horizontal="left" vertical="center" wrapText="1"/>
    </xf>
    <xf numFmtId="0" fontId="2" fillId="4" borderId="17" xfId="5" applyFont="1" applyFill="1" applyBorder="1" applyAlignment="1">
      <alignment horizontal="center" vertical="center" wrapText="1"/>
    </xf>
    <xf numFmtId="0" fontId="2" fillId="5" borderId="8" xfId="5" applyFont="1" applyFill="1" applyBorder="1" applyAlignment="1">
      <alignment vertical="center" wrapText="1"/>
    </xf>
    <xf numFmtId="0" fontId="2" fillId="5" borderId="1" xfId="5" applyFont="1" applyFill="1" applyBorder="1" applyAlignment="1">
      <alignment horizontal="center" vertical="center" wrapText="1"/>
    </xf>
    <xf numFmtId="0" fontId="2" fillId="5" borderId="8" xfId="5" applyFont="1" applyFill="1" applyBorder="1" applyAlignment="1">
      <alignment horizontal="left" vertical="center" wrapText="1"/>
    </xf>
    <xf numFmtId="0" fontId="2" fillId="5" borderId="8" xfId="5" applyFont="1" applyFill="1" applyBorder="1" applyAlignment="1">
      <alignment horizontal="left" vertical="center"/>
    </xf>
    <xf numFmtId="0" fontId="2" fillId="5" borderId="8" xfId="5" applyFont="1" applyFill="1" applyBorder="1" applyAlignment="1">
      <alignment vertical="center"/>
    </xf>
    <xf numFmtId="0" fontId="2" fillId="5" borderId="1" xfId="0" applyFont="1" applyFill="1" applyBorder="1" applyAlignment="1">
      <alignment horizontal="center" vertical="center"/>
    </xf>
    <xf numFmtId="0" fontId="2" fillId="5" borderId="1" xfId="5" applyFont="1" applyFill="1" applyBorder="1" applyAlignment="1">
      <alignment horizontal="centerContinuous" vertical="center"/>
    </xf>
    <xf numFmtId="0" fontId="2" fillId="5" borderId="1" xfId="5" applyFont="1" applyFill="1" applyBorder="1" applyAlignment="1">
      <alignment horizontal="centerContinuous" vertical="center" wrapText="1"/>
    </xf>
    <xf numFmtId="0" fontId="6" fillId="4" borderId="8" xfId="0" applyFont="1" applyFill="1" applyBorder="1" applyAlignment="1">
      <alignment vertical="center"/>
    </xf>
    <xf numFmtId="0" fontId="2" fillId="4" borderId="1" xfId="0" applyFont="1" applyFill="1" applyBorder="1" applyAlignment="1">
      <alignment horizontal="centerContinuous" vertical="center"/>
    </xf>
    <xf numFmtId="0" fontId="6" fillId="4" borderId="8" xfId="6" applyFont="1" applyFill="1" applyBorder="1" applyAlignment="1">
      <alignment vertical="center" wrapText="1"/>
    </xf>
    <xf numFmtId="0" fontId="2" fillId="4" borderId="1" xfId="6" applyFont="1" applyFill="1" applyBorder="1" applyAlignment="1">
      <alignment horizontal="centerContinuous"/>
    </xf>
    <xf numFmtId="0" fontId="2" fillId="5" borderId="24" xfId="0" applyFont="1" applyFill="1" applyBorder="1" applyAlignment="1" applyProtection="1">
      <alignment vertical="top"/>
    </xf>
    <xf numFmtId="0" fontId="2" fillId="5" borderId="9" xfId="0" applyFont="1" applyFill="1" applyBorder="1" applyAlignment="1" applyProtection="1">
      <alignment vertical="top" wrapText="1"/>
    </xf>
    <xf numFmtId="0" fontId="2" fillId="5" borderId="14" xfId="0" applyFont="1" applyFill="1" applyBorder="1" applyAlignment="1" applyProtection="1">
      <alignment horizontal="center" vertical="top" wrapText="1"/>
    </xf>
    <xf numFmtId="0" fontId="6" fillId="4" borderId="4" xfId="0" applyFont="1" applyFill="1" applyBorder="1" applyAlignment="1" applyProtection="1">
      <alignment horizontal="center" vertical="center"/>
    </xf>
    <xf numFmtId="0" fontId="6" fillId="4" borderId="9" xfId="0" applyFont="1" applyFill="1" applyBorder="1" applyAlignment="1" applyProtection="1">
      <alignment horizontal="center" vertical="center"/>
    </xf>
    <xf numFmtId="0" fontId="6" fillId="4" borderId="4" xfId="0" applyFont="1" applyFill="1" applyBorder="1" applyAlignment="1" applyProtection="1">
      <alignment horizontal="center" vertical="center" wrapText="1"/>
    </xf>
    <xf numFmtId="0" fontId="6" fillId="4" borderId="25" xfId="0" applyFont="1" applyFill="1" applyBorder="1" applyAlignment="1" applyProtection="1">
      <alignment horizontal="left" indent="1"/>
    </xf>
    <xf numFmtId="0" fontId="6" fillId="4" borderId="26" xfId="0" applyFont="1" applyFill="1" applyBorder="1" applyAlignment="1" applyProtection="1">
      <alignment horizontal="left" indent="1"/>
    </xf>
    <xf numFmtId="0" fontId="2" fillId="4" borderId="27" xfId="0" applyFont="1" applyFill="1" applyBorder="1" applyAlignment="1" applyProtection="1">
      <alignment horizontal="center"/>
    </xf>
    <xf numFmtId="0" fontId="6" fillId="4" borderId="4" xfId="0" applyFont="1" applyFill="1" applyBorder="1" applyAlignment="1" applyProtection="1">
      <alignment horizontal="left" indent="1"/>
    </xf>
    <xf numFmtId="0" fontId="6" fillId="4" borderId="8" xfId="0" applyFont="1" applyFill="1" applyBorder="1" applyAlignment="1" applyProtection="1">
      <alignment horizontal="left" indent="1"/>
    </xf>
    <xf numFmtId="0" fontId="2" fillId="4" borderId="9" xfId="0" applyFont="1" applyFill="1" applyBorder="1" applyAlignment="1" applyProtection="1">
      <alignment horizontal="centerContinuous" vertical="center"/>
    </xf>
    <xf numFmtId="0" fontId="2" fillId="4" borderId="9" xfId="0" applyFont="1" applyFill="1" applyBorder="1" applyAlignment="1" applyProtection="1">
      <alignment vertical="center"/>
    </xf>
    <xf numFmtId="0" fontId="14" fillId="0" borderId="0" xfId="0" applyFont="1" applyAlignment="1" applyProtection="1">
      <alignment horizontal="center"/>
    </xf>
    <xf numFmtId="0" fontId="30" fillId="0" borderId="0" xfId="0" applyFont="1" applyAlignment="1" applyProtection="1">
      <alignment vertical="center"/>
      <protection locked="0"/>
    </xf>
    <xf numFmtId="0" fontId="2" fillId="0" borderId="0" xfId="0" applyFont="1" applyAlignment="1" applyProtection="1">
      <alignment vertical="center"/>
      <protection locked="0"/>
    </xf>
    <xf numFmtId="0" fontId="30" fillId="0" borderId="0" xfId="0" applyFont="1" applyAlignment="1" applyProtection="1">
      <alignment horizontal="center" vertical="center"/>
      <protection locked="0"/>
    </xf>
    <xf numFmtId="0" fontId="6" fillId="0" borderId="0" xfId="0" applyFont="1" applyAlignment="1" applyProtection="1">
      <alignment horizontal="center" vertical="center"/>
      <protection locked="0"/>
    </xf>
    <xf numFmtId="0" fontId="30" fillId="0" borderId="0" xfId="0" applyFont="1" applyAlignment="1" applyProtection="1">
      <alignment horizontal="left" vertical="center"/>
      <protection locked="0"/>
    </xf>
    <xf numFmtId="0" fontId="30" fillId="0" borderId="0" xfId="0" applyFont="1" applyAlignment="1" applyProtection="1">
      <alignment horizontal="left" vertical="center" indent="3"/>
      <protection locked="0"/>
    </xf>
    <xf numFmtId="0" fontId="29" fillId="0" borderId="0" xfId="0" applyFont="1" applyAlignment="1" applyProtection="1">
      <alignment horizontal="left" vertical="center" indent="3"/>
      <protection locked="0"/>
    </xf>
    <xf numFmtId="0" fontId="30" fillId="0" borderId="0" xfId="0" applyFont="1" applyProtection="1">
      <protection locked="0"/>
    </xf>
    <xf numFmtId="0" fontId="13" fillId="0" borderId="0" xfId="0" applyFont="1" applyAlignment="1">
      <alignment horizontal="center" vertical="center"/>
    </xf>
    <xf numFmtId="0" fontId="13" fillId="0" borderId="0" xfId="0" applyFont="1"/>
    <xf numFmtId="0" fontId="13" fillId="0" borderId="0" xfId="0" applyFont="1" applyAlignment="1">
      <alignment horizontal="left" vertical="center" wrapText="1"/>
    </xf>
    <xf numFmtId="0" fontId="13" fillId="0" borderId="0" xfId="0" applyFont="1" applyAlignment="1">
      <alignment horizontal="center"/>
    </xf>
    <xf numFmtId="0" fontId="5" fillId="0" borderId="28" xfId="0" applyFont="1" applyBorder="1" applyAlignment="1">
      <alignment horizontal="center" vertical="top"/>
    </xf>
    <xf numFmtId="38" fontId="5" fillId="0" borderId="29" xfId="0" applyNumberFormat="1" applyFont="1" applyBorder="1" applyAlignment="1">
      <alignment horizontal="center" vertical="top"/>
    </xf>
    <xf numFmtId="38" fontId="5" fillId="0" borderId="28" xfId="0" applyNumberFormat="1" applyFont="1" applyBorder="1" applyAlignment="1">
      <alignment horizontal="center" vertical="top"/>
    </xf>
    <xf numFmtId="38" fontId="5" fillId="0" borderId="30" xfId="0" applyNumberFormat="1" applyFont="1" applyBorder="1" applyAlignment="1">
      <alignment horizontal="center" vertical="top"/>
    </xf>
    <xf numFmtId="0" fontId="13" fillId="0" borderId="30" xfId="0" applyFont="1" applyBorder="1" applyAlignment="1">
      <alignment horizontal="left" vertical="center" wrapText="1"/>
    </xf>
    <xf numFmtId="38" fontId="13" fillId="0" borderId="31" xfId="0" applyNumberFormat="1" applyFont="1" applyBorder="1" applyAlignment="1" applyProtection="1">
      <alignment horizontal="center"/>
      <protection locked="0"/>
    </xf>
    <xf numFmtId="38" fontId="13" fillId="0" borderId="32" xfId="0" applyNumberFormat="1" applyFont="1" applyBorder="1" applyAlignment="1" applyProtection="1">
      <alignment horizontal="center"/>
      <protection locked="0"/>
    </xf>
    <xf numFmtId="0" fontId="13" fillId="0" borderId="0" xfId="0" applyFont="1" applyAlignment="1">
      <alignment horizontal="left" vertical="center" wrapText="1" indent="1"/>
    </xf>
    <xf numFmtId="0" fontId="13" fillId="0" borderId="0" xfId="0" applyFont="1" applyAlignment="1">
      <alignment horizontal="left" indent="1"/>
    </xf>
    <xf numFmtId="0" fontId="32" fillId="0" borderId="0" xfId="0" applyFont="1" applyAlignment="1">
      <alignment horizontal="left" indent="1"/>
    </xf>
    <xf numFmtId="0" fontId="13" fillId="0" borderId="32" xfId="0" applyFont="1" applyBorder="1" applyAlignment="1">
      <alignment horizontal="left" vertical="center" wrapText="1" indent="1"/>
    </xf>
    <xf numFmtId="0" fontId="13" fillId="0" borderId="29" xfId="0" applyFont="1" applyBorder="1" applyAlignment="1">
      <alignment horizontal="left" vertical="center" wrapText="1" indent="1"/>
    </xf>
    <xf numFmtId="0" fontId="13" fillId="0" borderId="0" xfId="0" applyFont="1" applyAlignment="1" applyProtection="1">
      <alignment horizontal="left" vertical="center" wrapText="1" indent="1"/>
      <protection locked="0"/>
    </xf>
    <xf numFmtId="0" fontId="13" fillId="0" borderId="0" xfId="0" applyFont="1" applyAlignment="1" applyProtection="1">
      <alignment horizontal="left" indent="1"/>
      <protection locked="0"/>
    </xf>
    <xf numFmtId="0" fontId="5" fillId="0" borderId="0" xfId="0" applyFont="1" applyAlignment="1" applyProtection="1">
      <alignment vertical="center"/>
    </xf>
    <xf numFmtId="38" fontId="12" fillId="0" borderId="2" xfId="3" applyNumberFormat="1" applyFont="1" applyFill="1" applyBorder="1" applyAlignment="1" applyProtection="1">
      <alignment horizontal="right"/>
      <protection locked="0"/>
    </xf>
    <xf numFmtId="38" fontId="12" fillId="0" borderId="1" xfId="3" applyNumberFormat="1" applyFont="1" applyFill="1" applyBorder="1" applyAlignment="1" applyProtection="1">
      <alignment horizontal="right"/>
      <protection locked="0"/>
    </xf>
    <xf numFmtId="0" fontId="16" fillId="3" borderId="9" xfId="4" applyFont="1" applyFill="1" applyBorder="1" applyAlignment="1">
      <alignment horizontal="center" vertical="center" wrapText="1"/>
    </xf>
    <xf numFmtId="0" fontId="6" fillId="3" borderId="23" xfId="5" applyFont="1" applyFill="1" applyBorder="1" applyAlignment="1">
      <alignment horizontal="left" vertical="center" wrapText="1" indent="2"/>
    </xf>
    <xf numFmtId="0" fontId="6" fillId="3" borderId="23" xfId="5" applyFont="1" applyFill="1" applyBorder="1" applyAlignment="1">
      <alignment horizontal="left" vertical="center" indent="2"/>
    </xf>
    <xf numFmtId="0" fontId="6" fillId="3" borderId="23" xfId="3" applyFont="1" applyFill="1" applyBorder="1" applyAlignment="1">
      <alignment horizontal="left" vertical="center" indent="2"/>
    </xf>
    <xf numFmtId="0" fontId="16" fillId="3" borderId="8" xfId="4" applyFont="1" applyFill="1" applyBorder="1" applyAlignment="1">
      <alignment horizontal="left" vertical="center" wrapText="1" indent="2"/>
    </xf>
    <xf numFmtId="0" fontId="6" fillId="3" borderId="23" xfId="4" applyFont="1" applyFill="1" applyBorder="1" applyAlignment="1">
      <alignment horizontal="left" vertical="center" wrapText="1" indent="2"/>
    </xf>
    <xf numFmtId="38" fontId="12" fillId="0" borderId="2" xfId="4" applyNumberFormat="1" applyFont="1" applyFill="1" applyBorder="1" applyAlignment="1" applyProtection="1">
      <alignment horizontal="right"/>
      <protection locked="0"/>
    </xf>
    <xf numFmtId="38" fontId="12" fillId="6" borderId="1" xfId="4" applyNumberFormat="1" applyFont="1" applyFill="1" applyBorder="1" applyAlignment="1" applyProtection="1">
      <alignment horizontal="right"/>
      <protection locked="0"/>
    </xf>
    <xf numFmtId="0" fontId="16" fillId="0" borderId="7" xfId="3" applyFont="1" applyBorder="1" applyAlignment="1">
      <alignment horizontal="center" vertical="center"/>
    </xf>
    <xf numFmtId="49" fontId="16" fillId="0" borderId="7" xfId="3" applyNumberFormat="1" applyFont="1" applyBorder="1" applyAlignment="1">
      <alignment horizontal="center" vertical="center"/>
    </xf>
    <xf numFmtId="0" fontId="16" fillId="0" borderId="17" xfId="3" applyFont="1" applyBorder="1" applyAlignment="1">
      <alignment horizontal="center" vertical="center" wrapText="1"/>
    </xf>
    <xf numFmtId="49" fontId="16" fillId="0" borderId="2" xfId="3" applyNumberFormat="1" applyFont="1" applyBorder="1" applyAlignment="1">
      <alignment horizontal="center" vertical="center"/>
    </xf>
    <xf numFmtId="49" fontId="16" fillId="0" borderId="2" xfId="3" applyNumberFormat="1" applyFont="1" applyBorder="1" applyAlignment="1">
      <alignment horizontal="center" vertical="center" wrapText="1"/>
    </xf>
    <xf numFmtId="0" fontId="16" fillId="0" borderId="0" xfId="3" applyFont="1" applyBorder="1" applyAlignment="1">
      <alignment horizontal="center" vertical="center" wrapText="1"/>
    </xf>
    <xf numFmtId="0" fontId="2" fillId="0" borderId="9" xfId="4" applyFont="1" applyBorder="1" applyAlignment="1">
      <alignment horizontal="center" vertical="center"/>
    </xf>
    <xf numFmtId="38" fontId="12" fillId="2" borderId="17" xfId="4" applyNumberFormat="1" applyFont="1" applyFill="1" applyBorder="1" applyAlignment="1" applyProtection="1">
      <alignment horizontal="right"/>
    </xf>
    <xf numFmtId="0" fontId="2" fillId="0" borderId="33" xfId="3" applyFont="1" applyBorder="1" applyAlignment="1">
      <alignment horizontal="center" vertical="center"/>
    </xf>
    <xf numFmtId="0" fontId="6" fillId="3" borderId="23" xfId="6" applyFont="1" applyFill="1" applyBorder="1" applyAlignment="1">
      <alignment horizontal="left" vertical="center" indent="2"/>
    </xf>
    <xf numFmtId="0" fontId="2" fillId="0" borderId="8" xfId="6" applyFont="1" applyBorder="1" applyAlignment="1">
      <alignment vertical="center" wrapText="1"/>
    </xf>
    <xf numFmtId="0" fontId="11" fillId="0" borderId="0" xfId="0" applyFont="1" applyAlignment="1" applyProtection="1">
      <alignment horizontal="center" vertical="center"/>
    </xf>
    <xf numFmtId="0" fontId="6" fillId="0" borderId="0" xfId="0" applyFont="1" applyAlignment="1" applyProtection="1">
      <alignment horizontal="left" vertical="center"/>
      <protection locked="0"/>
    </xf>
    <xf numFmtId="0" fontId="12" fillId="0" borderId="0" xfId="0" applyFont="1" applyProtection="1"/>
    <xf numFmtId="0" fontId="33" fillId="0" borderId="0" xfId="0" applyFont="1" applyAlignment="1" applyProtection="1">
      <alignment horizontal="center" vertical="center"/>
      <protection locked="0"/>
    </xf>
    <xf numFmtId="0" fontId="11" fillId="0" borderId="0" xfId="0" applyFont="1" applyAlignment="1" applyProtection="1">
      <alignment horizontal="center"/>
      <protection locked="0"/>
    </xf>
    <xf numFmtId="0" fontId="34" fillId="0" borderId="0" xfId="0" applyFont="1" applyAlignment="1" applyProtection="1">
      <alignment horizontal="center"/>
      <protection locked="0"/>
    </xf>
    <xf numFmtId="0" fontId="34" fillId="0" borderId="0" xfId="0" applyFont="1" applyAlignment="1" applyProtection="1">
      <alignment horizontal="center" vertical="center"/>
      <protection locked="0"/>
    </xf>
    <xf numFmtId="0" fontId="6" fillId="0" borderId="12" xfId="6" applyFont="1" applyBorder="1" applyAlignment="1" applyProtection="1">
      <alignment vertical="center"/>
      <protection locked="0"/>
    </xf>
    <xf numFmtId="38" fontId="12" fillId="2" borderId="17" xfId="4" applyNumberFormat="1" applyFont="1" applyFill="1" applyBorder="1" applyAlignment="1" applyProtection="1">
      <alignment horizontal="right"/>
      <protection locked="0"/>
    </xf>
    <xf numFmtId="38" fontId="12" fillId="6" borderId="15" xfId="4" applyNumberFormat="1" applyFont="1" applyFill="1" applyBorder="1" applyAlignment="1" applyProtection="1">
      <alignment horizontal="right"/>
    </xf>
    <xf numFmtId="38" fontId="16" fillId="0" borderId="4" xfId="0" applyNumberFormat="1" applyFont="1" applyBorder="1" applyAlignment="1" applyProtection="1">
      <alignment vertical="center"/>
    </xf>
    <xf numFmtId="0" fontId="0" fillId="0" borderId="9" xfId="0" applyBorder="1" applyAlignment="1">
      <alignment vertical="center"/>
    </xf>
    <xf numFmtId="0" fontId="13" fillId="0" borderId="0" xfId="1" applyFont="1" applyBorder="1" applyAlignment="1" applyProtection="1">
      <alignment horizontal="right" vertical="center"/>
    </xf>
    <xf numFmtId="0" fontId="13" fillId="0" borderId="0" xfId="0" applyFont="1" applyAlignment="1">
      <alignment horizontal="right" vertical="center"/>
    </xf>
    <xf numFmtId="38" fontId="12" fillId="7" borderId="17" xfId="0" applyNumberFormat="1" applyFont="1" applyFill="1" applyBorder="1" applyAlignment="1" applyProtection="1">
      <alignment horizontal="right" wrapText="1"/>
    </xf>
    <xf numFmtId="38" fontId="12" fillId="3" borderId="16" xfId="0" applyNumberFormat="1" applyFont="1" applyFill="1" applyBorder="1" applyAlignment="1" applyProtection="1">
      <alignment vertical="center" wrapText="1"/>
    </xf>
    <xf numFmtId="38" fontId="12" fillId="7" borderId="16" xfId="0" applyNumberFormat="1" applyFont="1" applyFill="1" applyBorder="1" applyAlignment="1" applyProtection="1">
      <alignment vertical="center" wrapText="1"/>
    </xf>
    <xf numFmtId="0" fontId="3" fillId="0" borderId="0" xfId="0" applyFont="1" applyAlignment="1" applyProtection="1">
      <alignment horizontal="center" vertical="center"/>
    </xf>
    <xf numFmtId="165" fontId="17" fillId="0" borderId="0" xfId="0" applyNumberFormat="1" applyFont="1" applyBorder="1" applyAlignment="1" applyProtection="1"/>
    <xf numFmtId="0" fontId="0" fillId="0" borderId="9" xfId="0" applyBorder="1" applyAlignment="1" applyProtection="1">
      <alignment vertical="center"/>
    </xf>
    <xf numFmtId="38" fontId="12" fillId="0" borderId="1" xfId="0" applyNumberFormat="1" applyFont="1" applyFill="1" applyBorder="1" applyAlignment="1" applyProtection="1">
      <alignment horizontal="right"/>
    </xf>
    <xf numFmtId="0" fontId="13" fillId="0" borderId="0" xfId="0" applyFont="1" applyBorder="1" applyAlignment="1" applyProtection="1"/>
    <xf numFmtId="0" fontId="2" fillId="0" borderId="34" xfId="0" applyFont="1" applyBorder="1" applyAlignment="1" applyProtection="1">
      <alignment horizontal="center" vertical="center"/>
      <protection locked="0"/>
    </xf>
    <xf numFmtId="10" fontId="12" fillId="0" borderId="1" xfId="0" applyNumberFormat="1" applyFont="1" applyFill="1" applyBorder="1" applyAlignment="1" applyProtection="1">
      <alignment horizontal="right" vertical="center"/>
    </xf>
    <xf numFmtId="0" fontId="7" fillId="0" borderId="0" xfId="0" applyFont="1" applyProtection="1"/>
    <xf numFmtId="0" fontId="35" fillId="0" borderId="0" xfId="2" applyBorder="1" applyProtection="1">
      <protection locked="0"/>
    </xf>
    <xf numFmtId="0" fontId="35" fillId="0" borderId="0" xfId="2"/>
    <xf numFmtId="0" fontId="9" fillId="0" borderId="35" xfId="2" applyFont="1" applyBorder="1" applyAlignment="1" applyProtection="1">
      <alignment horizontal="center"/>
      <protection locked="0"/>
    </xf>
    <xf numFmtId="0" fontId="9" fillId="0" borderId="36" xfId="2" applyFont="1" applyBorder="1" applyAlignment="1" applyProtection="1">
      <alignment horizontal="center"/>
      <protection locked="0"/>
    </xf>
    <xf numFmtId="0" fontId="2" fillId="0" borderId="0" xfId="2" applyFont="1" applyProtection="1">
      <protection locked="0"/>
    </xf>
    <xf numFmtId="0" fontId="2" fillId="0" borderId="37" xfId="2" applyFont="1" applyBorder="1" applyProtection="1">
      <protection locked="0"/>
    </xf>
    <xf numFmtId="0" fontId="2" fillId="0" borderId="38" xfId="2" applyFont="1" applyBorder="1" applyProtection="1">
      <protection locked="0"/>
    </xf>
    <xf numFmtId="0" fontId="35" fillId="0" borderId="0" xfId="2" applyProtection="1">
      <protection locked="0"/>
    </xf>
    <xf numFmtId="0" fontId="35" fillId="0" borderId="0" xfId="2" applyAlignment="1" applyProtection="1">
      <alignment horizontal="left" vertical="center" indent="2"/>
      <protection locked="0"/>
    </xf>
    <xf numFmtId="0" fontId="6" fillId="0" borderId="0" xfId="2" applyFont="1" applyAlignment="1">
      <alignment horizontal="center" vertical="center"/>
    </xf>
    <xf numFmtId="0" fontId="29" fillId="0" borderId="0" xfId="2" applyFont="1" applyProtection="1">
      <protection locked="0"/>
    </xf>
    <xf numFmtId="0" fontId="2" fillId="0" borderId="0" xfId="2" applyFont="1" applyAlignment="1">
      <alignment horizontal="right" vertical="top"/>
    </xf>
    <xf numFmtId="0" fontId="25" fillId="0" borderId="0" xfId="2" applyFont="1"/>
    <xf numFmtId="0" fontId="12" fillId="0" borderId="0" xfId="2" applyFont="1"/>
    <xf numFmtId="0" fontId="11" fillId="0" borderId="0" xfId="2" applyFont="1" applyAlignment="1">
      <alignment horizontal="left" vertical="center"/>
    </xf>
    <xf numFmtId="0" fontId="12" fillId="0" borderId="0" xfId="2" applyFont="1" applyAlignment="1">
      <alignment horizontal="right" vertical="top"/>
    </xf>
    <xf numFmtId="165" fontId="11" fillId="0" borderId="0" xfId="2" applyNumberFormat="1" applyFont="1" applyAlignment="1">
      <alignment horizontal="left" vertical="center"/>
    </xf>
    <xf numFmtId="0" fontId="2" fillId="0" borderId="39" xfId="2" applyFont="1" applyBorder="1" applyAlignment="1">
      <alignment horizontal="left" vertical="center"/>
    </xf>
    <xf numFmtId="0" fontId="2" fillId="0" borderId="0" xfId="2" applyFont="1" applyBorder="1" applyAlignment="1">
      <alignment horizontal="left" vertical="center"/>
    </xf>
    <xf numFmtId="0" fontId="2" fillId="0" borderId="39" xfId="2" applyFont="1" applyBorder="1"/>
    <xf numFmtId="0" fontId="2" fillId="0" borderId="39" xfId="2" applyFont="1" applyBorder="1" applyAlignment="1">
      <alignment horizontal="left" textRotation="180"/>
    </xf>
    <xf numFmtId="0" fontId="6" fillId="0" borderId="40" xfId="2" applyFont="1" applyBorder="1" applyAlignment="1">
      <alignment horizontal="left" wrapText="1"/>
    </xf>
    <xf numFmtId="165" fontId="6" fillId="0" borderId="0" xfId="2" applyNumberFormat="1" applyFont="1" applyBorder="1" applyAlignment="1">
      <alignment horizontal="left" vertical="center" indent="1"/>
    </xf>
    <xf numFmtId="165" fontId="6" fillId="0" borderId="40" xfId="2" applyNumberFormat="1" applyFont="1" applyBorder="1" applyAlignment="1">
      <alignment horizontal="left"/>
    </xf>
    <xf numFmtId="0" fontId="2" fillId="0" borderId="40" xfId="2" applyFont="1" applyBorder="1" applyAlignment="1">
      <alignment horizontal="left" textRotation="180"/>
    </xf>
    <xf numFmtId="0" fontId="2" fillId="0" borderId="40" xfId="2" applyFont="1" applyBorder="1"/>
    <xf numFmtId="0" fontId="9" fillId="0" borderId="41" xfId="2" applyFont="1" applyBorder="1" applyAlignment="1">
      <alignment horizontal="center"/>
    </xf>
    <xf numFmtId="0" fontId="9" fillId="0" borderId="42" xfId="2" applyFont="1" applyBorder="1" applyAlignment="1">
      <alignment horizontal="center"/>
    </xf>
    <xf numFmtId="0" fontId="9" fillId="0" borderId="2" xfId="2" applyFont="1" applyBorder="1" applyAlignment="1">
      <alignment horizontal="center"/>
    </xf>
    <xf numFmtId="0" fontId="9" fillId="0" borderId="43" xfId="2" applyFont="1" applyBorder="1" applyAlignment="1">
      <alignment horizontal="center"/>
    </xf>
    <xf numFmtId="0" fontId="2" fillId="0" borderId="0" xfId="2" applyFont="1" applyBorder="1" applyProtection="1">
      <protection locked="0"/>
    </xf>
    <xf numFmtId="0" fontId="2" fillId="0" borderId="2" xfId="2" applyFont="1" applyBorder="1" applyProtection="1">
      <protection locked="0"/>
    </xf>
    <xf numFmtId="0" fontId="2" fillId="0" borderId="44" xfId="2" applyFont="1" applyBorder="1" applyAlignment="1" applyProtection="1">
      <alignment horizontal="left" vertical="center" indent="1"/>
      <protection locked="0"/>
    </xf>
    <xf numFmtId="0" fontId="2" fillId="0" borderId="0" xfId="2" applyFont="1" applyBorder="1" applyAlignment="1" applyProtection="1">
      <alignment horizontal="left" indent="1"/>
      <protection locked="0"/>
    </xf>
    <xf numFmtId="0" fontId="2" fillId="0" borderId="44" xfId="2" applyFont="1" applyBorder="1" applyAlignment="1" applyProtection="1">
      <alignment horizontal="left" vertical="center"/>
      <protection locked="0"/>
    </xf>
    <xf numFmtId="0" fontId="9" fillId="0" borderId="44" xfId="2" applyFont="1" applyBorder="1" applyAlignment="1" applyProtection="1">
      <alignment horizontal="left" vertical="center"/>
      <protection locked="0"/>
    </xf>
    <xf numFmtId="0" fontId="9" fillId="0" borderId="0" xfId="2" applyFont="1" applyBorder="1" applyAlignment="1" applyProtection="1">
      <alignment horizontal="left"/>
      <protection locked="0"/>
    </xf>
    <xf numFmtId="49" fontId="2" fillId="0" borderId="44" xfId="2" applyNumberFormat="1" applyFont="1" applyBorder="1" applyAlignment="1" applyProtection="1">
      <alignment horizontal="left" vertical="center" indent="1"/>
      <protection locked="0"/>
    </xf>
    <xf numFmtId="49" fontId="2" fillId="0" borderId="0" xfId="2" applyNumberFormat="1" applyFont="1" applyBorder="1" applyAlignment="1" applyProtection="1">
      <alignment horizontal="left" indent="1"/>
      <protection locked="0"/>
    </xf>
    <xf numFmtId="0" fontId="2" fillId="0" borderId="45" xfId="2" applyFont="1" applyBorder="1" applyAlignment="1" applyProtection="1">
      <alignment horizontal="left" vertical="center" indent="1"/>
      <protection locked="0"/>
    </xf>
    <xf numFmtId="0" fontId="2" fillId="0" borderId="46" xfId="2" applyFont="1" applyBorder="1" applyAlignment="1" applyProtection="1">
      <alignment horizontal="left" indent="1"/>
      <protection locked="0"/>
    </xf>
    <xf numFmtId="0" fontId="2" fillId="0" borderId="18" xfId="2" applyFont="1" applyBorder="1" applyProtection="1">
      <protection locked="0"/>
    </xf>
    <xf numFmtId="0" fontId="2" fillId="0" borderId="0" xfId="2" applyFont="1" applyBorder="1" applyAlignment="1" applyProtection="1">
      <alignment horizontal="left" vertical="center" indent="1"/>
      <protection locked="0"/>
    </xf>
    <xf numFmtId="0" fontId="6" fillId="0" borderId="0" xfId="2" applyFont="1" applyBorder="1" applyAlignment="1">
      <alignment horizontal="center" vertical="center"/>
    </xf>
    <xf numFmtId="0" fontId="2" fillId="0" borderId="0" xfId="2" applyFont="1" applyBorder="1" applyAlignment="1">
      <alignment horizontal="center" vertical="center"/>
    </xf>
    <xf numFmtId="0" fontId="2" fillId="0" borderId="5" xfId="2" applyFont="1" applyBorder="1"/>
    <xf numFmtId="0" fontId="2" fillId="0" borderId="44" xfId="2" applyFont="1" applyBorder="1" applyAlignment="1"/>
    <xf numFmtId="0" fontId="2" fillId="0" borderId="2" xfId="2" applyFont="1" applyBorder="1" applyAlignment="1"/>
    <xf numFmtId="0" fontId="2" fillId="0" borderId="5" xfId="2" applyFont="1" applyBorder="1" applyAlignment="1"/>
    <xf numFmtId="0" fontId="9" fillId="0" borderId="44" xfId="2" applyFont="1" applyBorder="1" applyAlignment="1">
      <alignment horizontal="left"/>
    </xf>
    <xf numFmtId="0" fontId="9" fillId="0" borderId="2" xfId="2" applyFont="1" applyBorder="1" applyAlignment="1">
      <alignment horizontal="left"/>
    </xf>
    <xf numFmtId="49" fontId="2" fillId="0" borderId="45" xfId="2" applyNumberFormat="1" applyFont="1" applyBorder="1" applyAlignment="1" applyProtection="1">
      <alignment horizontal="left"/>
      <protection locked="0"/>
    </xf>
    <xf numFmtId="49" fontId="2" fillId="0" borderId="18" xfId="2" applyNumberFormat="1" applyFont="1" applyBorder="1" applyAlignment="1" applyProtection="1">
      <alignment horizontal="left"/>
      <protection locked="0"/>
    </xf>
    <xf numFmtId="0" fontId="2" fillId="0" borderId="18" xfId="2" applyFont="1" applyBorder="1" applyAlignment="1"/>
    <xf numFmtId="49" fontId="2" fillId="0" borderId="47" xfId="2" applyNumberFormat="1" applyFont="1" applyBorder="1" applyAlignment="1" applyProtection="1">
      <alignment horizontal="left"/>
      <protection locked="0"/>
    </xf>
    <xf numFmtId="0" fontId="2" fillId="0" borderId="47" xfId="2" applyFont="1" applyBorder="1" applyAlignment="1"/>
    <xf numFmtId="0" fontId="2" fillId="0" borderId="0" xfId="2" applyFont="1" applyAlignment="1"/>
    <xf numFmtId="0" fontId="35" fillId="0" borderId="24" xfId="2" applyBorder="1" applyProtection="1">
      <protection locked="0"/>
    </xf>
    <xf numFmtId="0" fontId="35" fillId="0" borderId="48" xfId="2" applyBorder="1" applyProtection="1">
      <protection locked="0"/>
    </xf>
    <xf numFmtId="4" fontId="9" fillId="0" borderId="52" xfId="2" applyNumberFormat="1" applyFont="1" applyBorder="1" applyAlignment="1" applyProtection="1">
      <alignment horizontal="center" vertical="center"/>
      <protection locked="0"/>
    </xf>
    <xf numFmtId="38" fontId="2" fillId="0" borderId="53" xfId="2" applyNumberFormat="1" applyFont="1" applyBorder="1" applyAlignment="1" applyProtection="1">
      <protection locked="0"/>
    </xf>
    <xf numFmtId="38" fontId="2" fillId="0" borderId="54" xfId="2" applyNumberFormat="1" applyFont="1" applyBorder="1" applyAlignment="1" applyProtection="1">
      <protection locked="0"/>
    </xf>
    <xf numFmtId="0" fontId="9" fillId="0" borderId="55" xfId="2" applyFont="1" applyBorder="1" applyAlignment="1" applyProtection="1">
      <alignment horizontal="center" vertical="center"/>
      <protection locked="0"/>
    </xf>
    <xf numFmtId="0" fontId="2" fillId="0" borderId="56" xfId="2" applyFont="1" applyBorder="1" applyAlignment="1" applyProtection="1">
      <alignment horizontal="left" vertical="center" indent="1"/>
      <protection locked="0"/>
    </xf>
    <xf numFmtId="0" fontId="2" fillId="0" borderId="57" xfId="2" applyFont="1" applyBorder="1" applyAlignment="1" applyProtection="1">
      <alignment horizontal="left" vertical="center" indent="1"/>
      <protection locked="0"/>
    </xf>
    <xf numFmtId="38" fontId="2" fillId="0" borderId="1" xfId="0" applyNumberFormat="1" applyFont="1" applyFill="1" applyBorder="1" applyAlignment="1" applyProtection="1">
      <alignment horizontal="right" vertical="center" wrapText="1"/>
    </xf>
    <xf numFmtId="0" fontId="7" fillId="0" borderId="0" xfId="0" applyFont="1" applyAlignment="1" applyProtection="1">
      <alignment horizontal="center" vertical="center"/>
    </xf>
    <xf numFmtId="0" fontId="6" fillId="0" borderId="4" xfId="0" applyFont="1" applyBorder="1" applyAlignment="1" applyProtection="1">
      <alignment vertical="center"/>
    </xf>
    <xf numFmtId="0" fontId="0" fillId="0" borderId="0" xfId="0" applyAlignment="1">
      <alignment horizontal="left" vertical="center"/>
    </xf>
    <xf numFmtId="0" fontId="36" fillId="0" borderId="0" xfId="2" applyFont="1" applyAlignment="1" applyProtection="1">
      <alignment horizontal="left" vertical="center"/>
      <protection locked="0"/>
    </xf>
    <xf numFmtId="0" fontId="36" fillId="0" borderId="0" xfId="0" applyFont="1"/>
    <xf numFmtId="0" fontId="17" fillId="0" borderId="0" xfId="0" applyFont="1" applyAlignment="1" applyProtection="1">
      <alignment horizontal="left" vertical="center"/>
      <protection locked="0"/>
    </xf>
    <xf numFmtId="38" fontId="12" fillId="8" borderId="1" xfId="5" applyNumberFormat="1" applyFont="1" applyFill="1" applyBorder="1" applyAlignment="1" applyProtection="1">
      <alignment horizontal="right"/>
      <protection locked="0"/>
    </xf>
    <xf numFmtId="0" fontId="2" fillId="0" borderId="0" xfId="0" applyFont="1"/>
    <xf numFmtId="0" fontId="2" fillId="0" borderId="44" xfId="2" applyFont="1" applyBorder="1" applyAlignment="1">
      <alignment horizontal="left"/>
    </xf>
    <xf numFmtId="0" fontId="2" fillId="0" borderId="24" xfId="2" applyFont="1" applyBorder="1" applyProtection="1">
      <protection locked="0"/>
    </xf>
    <xf numFmtId="0" fontId="2" fillId="0" borderId="48" xfId="2" applyFont="1" applyBorder="1" applyProtection="1">
      <protection locked="0"/>
    </xf>
    <xf numFmtId="0" fontId="11" fillId="0" borderId="0" xfId="0" applyFont="1" applyAlignment="1" applyProtection="1">
      <alignment horizontal="center" vertical="center"/>
    </xf>
    <xf numFmtId="0" fontId="12" fillId="0" borderId="0" xfId="0" applyFont="1" applyAlignment="1" applyProtection="1">
      <alignment horizontal="center" vertical="center"/>
    </xf>
    <xf numFmtId="0" fontId="6" fillId="0" borderId="4" xfId="0" applyFont="1" applyBorder="1" applyAlignment="1" applyProtection="1">
      <alignment horizontal="left" vertical="center" wrapText="1"/>
    </xf>
    <xf numFmtId="0" fontId="0" fillId="0" borderId="9" xfId="0" applyBorder="1" applyAlignment="1" applyProtection="1">
      <alignment horizontal="left" vertical="center" wrapText="1"/>
    </xf>
    <xf numFmtId="0" fontId="17" fillId="0" borderId="8" xfId="0" applyFont="1" applyBorder="1" applyAlignment="1" applyProtection="1">
      <alignment horizontal="left" indent="1"/>
      <protection locked="0"/>
    </xf>
    <xf numFmtId="0" fontId="13" fillId="0" borderId="8" xfId="0" applyFont="1" applyBorder="1" applyAlignment="1" applyProtection="1">
      <alignment horizontal="left" indent="1"/>
      <protection locked="0"/>
    </xf>
    <xf numFmtId="165" fontId="17" fillId="0" borderId="8" xfId="0" applyNumberFormat="1" applyFont="1" applyBorder="1" applyAlignment="1" applyProtection="1">
      <alignment horizontal="left" indent="1"/>
      <protection locked="0"/>
    </xf>
    <xf numFmtId="0" fontId="13" fillId="0" borderId="8" xfId="0" applyFont="1" applyBorder="1" applyAlignment="1" applyProtection="1">
      <alignment horizontal="left"/>
      <protection locked="0"/>
    </xf>
    <xf numFmtId="0" fontId="3" fillId="0" borderId="4" xfId="0" applyFont="1" applyBorder="1" applyAlignment="1" applyProtection="1">
      <alignment vertical="center" wrapText="1"/>
    </xf>
    <xf numFmtId="0" fontId="0" fillId="0" borderId="9" xfId="0" applyBorder="1" applyAlignment="1">
      <alignment vertical="center" wrapText="1"/>
    </xf>
    <xf numFmtId="0" fontId="11" fillId="0" borderId="12" xfId="2" applyFont="1" applyBorder="1" applyAlignment="1" applyProtection="1">
      <alignment horizontal="center" wrapText="1"/>
      <protection locked="0"/>
    </xf>
    <xf numFmtId="0" fontId="0" fillId="0" borderId="9" xfId="0" applyBorder="1" applyAlignment="1">
      <alignment horizontal="left" vertical="center" wrapText="1"/>
    </xf>
    <xf numFmtId="0" fontId="11" fillId="0" borderId="0" xfId="0" applyFont="1" applyAlignment="1" applyProtection="1">
      <alignment horizontal="center"/>
    </xf>
    <xf numFmtId="0" fontId="34" fillId="0" borderId="0" xfId="0" applyFont="1" applyAlignment="1" applyProtection="1">
      <alignment horizontal="center"/>
    </xf>
    <xf numFmtId="0" fontId="2" fillId="0" borderId="0" xfId="0" applyFont="1" applyAlignment="1" applyProtection="1">
      <alignment horizontal="center" vertical="center"/>
    </xf>
    <xf numFmtId="0" fontId="0" fillId="0" borderId="0" xfId="0" applyAlignment="1">
      <alignment horizontal="center" vertical="center"/>
    </xf>
    <xf numFmtId="167" fontId="34" fillId="0" borderId="0" xfId="0" applyNumberFormat="1" applyFont="1" applyAlignment="1" applyProtection="1">
      <alignment horizontal="center" vertical="center"/>
      <protection locked="0"/>
    </xf>
    <xf numFmtId="167" fontId="0" fillId="0" borderId="0" xfId="0" applyNumberFormat="1" applyAlignment="1">
      <alignment horizontal="center" vertical="center"/>
    </xf>
    <xf numFmtId="0" fontId="6" fillId="0" borderId="4" xfId="0" applyFont="1" applyBorder="1" applyAlignment="1" applyProtection="1">
      <alignment horizontal="left" vertical="center"/>
    </xf>
    <xf numFmtId="0" fontId="0" fillId="0" borderId="9" xfId="0" applyBorder="1" applyAlignment="1">
      <alignment horizontal="left" vertical="center"/>
    </xf>
    <xf numFmtId="0" fontId="3" fillId="0" borderId="49" xfId="0" applyFont="1" applyBorder="1" applyAlignment="1">
      <alignment horizontal="left" vertical="center" wrapText="1"/>
    </xf>
    <xf numFmtId="0" fontId="0" fillId="0" borderId="50" xfId="0" applyBorder="1" applyAlignment="1">
      <alignment horizontal="left" vertical="center" wrapText="1"/>
    </xf>
    <xf numFmtId="0" fontId="11" fillId="0" borderId="0" xfId="0" applyFont="1" applyAlignment="1" applyProtection="1">
      <alignment horizontal="center" vertical="center"/>
      <protection locked="0"/>
    </xf>
    <xf numFmtId="0" fontId="2" fillId="3" borderId="23" xfId="6" applyFont="1" applyFill="1" applyBorder="1" applyAlignment="1">
      <alignment vertical="center" wrapText="1"/>
    </xf>
    <xf numFmtId="0" fontId="2" fillId="3" borderId="20" xfId="0" applyFont="1" applyFill="1" applyBorder="1" applyAlignment="1">
      <alignment vertical="center" wrapText="1"/>
    </xf>
    <xf numFmtId="0" fontId="33" fillId="0" borderId="0" xfId="0" applyFont="1" applyAlignment="1" applyProtection="1">
      <alignment horizontal="center" vertical="center"/>
      <protection locked="0"/>
    </xf>
    <xf numFmtId="0" fontId="12" fillId="0" borderId="0" xfId="0" applyFont="1" applyAlignment="1" applyProtection="1">
      <alignment horizontal="center" vertical="center"/>
      <protection locked="0"/>
    </xf>
    <xf numFmtId="0" fontId="0" fillId="0" borderId="0" xfId="0" applyAlignment="1" applyProtection="1">
      <alignment horizontal="center" vertical="center"/>
      <protection locked="0"/>
    </xf>
    <xf numFmtId="0" fontId="16" fillId="3" borderId="21" xfId="0" applyFont="1" applyFill="1" applyBorder="1" applyAlignment="1" applyProtection="1">
      <alignment horizontal="left" vertical="center" wrapText="1" indent="1"/>
    </xf>
    <xf numFmtId="0" fontId="0" fillId="3" borderId="51" xfId="0" applyFill="1" applyBorder="1" applyAlignment="1">
      <alignment horizontal="left" wrapText="1" indent="1"/>
    </xf>
    <xf numFmtId="0" fontId="0" fillId="3" borderId="22" xfId="0" applyFill="1" applyBorder="1" applyAlignment="1">
      <alignment horizontal="left" wrapText="1" indent="1"/>
    </xf>
    <xf numFmtId="0" fontId="11" fillId="0" borderId="12" xfId="0" applyFont="1" applyBorder="1" applyAlignment="1" applyProtection="1">
      <alignment horizontal="center" wrapText="1"/>
      <protection locked="0"/>
    </xf>
    <xf numFmtId="49" fontId="11" fillId="0" borderId="12" xfId="0" applyNumberFormat="1" applyFont="1" applyBorder="1" applyAlignment="1" applyProtection="1">
      <alignment horizontal="center"/>
      <protection locked="0"/>
    </xf>
    <xf numFmtId="0" fontId="2" fillId="0" borderId="0" xfId="0" applyFont="1" applyAlignment="1" applyProtection="1">
      <alignment horizontal="left" vertical="center" wrapText="1"/>
    </xf>
    <xf numFmtId="0" fontId="5" fillId="0" borderId="6" xfId="0" applyFont="1" applyBorder="1" applyAlignment="1" applyProtection="1">
      <alignment horizontal="center" vertical="top"/>
    </xf>
    <xf numFmtId="0" fontId="0" fillId="0" borderId="6" xfId="0" applyBorder="1" applyAlignment="1" applyProtection="1">
      <alignment horizontal="center" vertical="top"/>
    </xf>
    <xf numFmtId="0" fontId="11" fillId="0" borderId="12" xfId="0" applyFont="1" applyBorder="1" applyAlignment="1" applyProtection="1">
      <alignment horizontal="center" shrinkToFit="1"/>
      <protection locked="0"/>
    </xf>
    <xf numFmtId="0" fontId="3" fillId="0" borderId="0" xfId="0" applyFont="1" applyAlignment="1" applyProtection="1">
      <alignment horizontal="left" vertical="center" wrapText="1"/>
    </xf>
    <xf numFmtId="0" fontId="2" fillId="5" borderId="4" xfId="0" applyFont="1" applyFill="1" applyBorder="1" applyAlignment="1" applyProtection="1">
      <alignment horizontal="left" vertical="center" wrapText="1"/>
    </xf>
    <xf numFmtId="0" fontId="7" fillId="0" borderId="40" xfId="2" applyFont="1" applyBorder="1" applyAlignment="1">
      <alignment horizontal="left" vertical="center"/>
    </xf>
    <xf numFmtId="0" fontId="9" fillId="0" borderId="40" xfId="2" applyFont="1" applyBorder="1" applyAlignment="1">
      <alignment horizontal="left"/>
    </xf>
    <xf numFmtId="0" fontId="7" fillId="0" borderId="0" xfId="2" applyFont="1" applyBorder="1" applyAlignment="1">
      <alignment horizontal="left" vertical="center"/>
    </xf>
    <xf numFmtId="0" fontId="9" fillId="0" borderId="0" xfId="2" applyFont="1" applyBorder="1" applyAlignment="1">
      <alignment horizontal="left" vertical="center"/>
    </xf>
    <xf numFmtId="0" fontId="6" fillId="0" borderId="0" xfId="2" applyFont="1" applyAlignment="1">
      <alignment horizontal="center" vertical="center"/>
    </xf>
    <xf numFmtId="0" fontId="26" fillId="0" borderId="0" xfId="2" applyFont="1" applyAlignment="1" applyProtection="1">
      <alignment horizontal="left" vertical="center"/>
      <protection locked="0"/>
    </xf>
    <xf numFmtId="0" fontId="35" fillId="0" borderId="0" xfId="2" applyAlignment="1">
      <alignment horizontal="left" vertical="center"/>
    </xf>
    <xf numFmtId="0" fontId="26" fillId="0" borderId="0" xfId="0" applyFont="1" applyAlignment="1" applyProtection="1">
      <alignment horizontal="left" vertical="center"/>
      <protection locked="0"/>
    </xf>
    <xf numFmtId="0" fontId="0" fillId="0" borderId="0" xfId="0" applyAlignment="1">
      <alignment horizontal="left" vertical="center"/>
    </xf>
    <xf numFmtId="0" fontId="11" fillId="0" borderId="0" xfId="0" applyFont="1" applyAlignment="1">
      <alignment horizontal="center" vertical="center" wrapText="1"/>
    </xf>
    <xf numFmtId="0" fontId="34" fillId="0" borderId="0" xfId="0" applyFont="1" applyAlignment="1">
      <alignment horizontal="center" vertical="center" wrapText="1"/>
    </xf>
    <xf numFmtId="0" fontId="32" fillId="0" borderId="0" xfId="0" applyFont="1" applyAlignment="1">
      <alignment horizontal="left" vertical="center" wrapText="1" indent="1"/>
    </xf>
    <xf numFmtId="0" fontId="13" fillId="0" borderId="0" xfId="0" applyFont="1" applyAlignment="1">
      <alignment horizontal="left" vertical="center" wrapText="1" indent="1"/>
    </xf>
    <xf numFmtId="0" fontId="31" fillId="0" borderId="0" xfId="0" applyFont="1" applyAlignment="1">
      <alignment horizontal="left" vertical="center" wrapText="1" indent="1"/>
    </xf>
  </cellXfs>
  <cellStyles count="7">
    <cellStyle name="Hyperlink" xfId="1" builtinId="8"/>
    <cellStyle name="Normal" xfId="0" builtinId="0"/>
    <cellStyle name="Normal 2" xfId="2"/>
    <cellStyle name="Normal_AFRPG3" xfId="3"/>
    <cellStyle name="Normal_AFRPG5" xfId="4"/>
    <cellStyle name="Normal_AFRPG7" xfId="5"/>
    <cellStyle name="Normal_AFRPG8" xfId="6"/>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DDDDDD"/>
      <rgbColor rgb="0000FFFF"/>
      <rgbColor rgb="00800000"/>
      <rgbColor rgb="00008000"/>
      <rgbColor rgb="00000080"/>
      <rgbColor rgb="00808000"/>
      <rgbColor rgb="00800080"/>
      <rgbColor rgb="00008080"/>
      <rgbColor rgb="00C0C0C0"/>
      <rgbColor rgb="00808080"/>
      <rgbColor rgb="00000000"/>
      <rgbColor rgb="00993366"/>
      <rgbColor rgb="00FFFFCC"/>
      <rgbColor rgb="00CCFFFF"/>
      <rgbColor rgb="00660066"/>
      <rgbColor rgb="00FF8080"/>
      <rgbColor rgb="000066CC"/>
      <rgbColor rgb="00CCCCFF"/>
      <rgbColor rgb="00DDDDDD"/>
      <rgbColor rgb="00FF00FF"/>
      <rgbColor rgb="00FFFF00"/>
      <rgbColor rgb="0000FFFF"/>
      <rgbColor rgb="00800080"/>
      <rgbColor rgb="00800000"/>
      <rgbColor rgb="00008080"/>
      <rgbColor rgb="000000FF"/>
      <rgbColor rgb="0000CCFF"/>
      <rgbColor rgb="00CCFFFF"/>
      <rgbColor rgb="00E1FFE1"/>
      <rgbColor rgb="00FFFFCC"/>
      <rgbColor rgb="0099CCFF"/>
      <rgbColor rgb="00CCFFFF"/>
      <rgbColor rgb="00CC99FF"/>
      <rgbColor rgb="00FFE1C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 Type="http://schemas.openxmlformats.org/officeDocument/2006/relationships/styles" Target="styles.xml"/><Relationship Id="rId12" Type="http://schemas.openxmlformats.org/officeDocument/2006/relationships/sharedStrings" Target="sharedStrings.xml"/><Relationship Id="rId13" Type="http://schemas.openxmlformats.org/officeDocument/2006/relationships/calcChain" Target="calcChain.xml"/><Relationship Id="rId14" Type="http://schemas.openxmlformats.org/officeDocument/2006/relationships/customXml" Target="../customXml/item1.xml"/><Relationship Id="rId15" Type="http://schemas.openxmlformats.org/officeDocument/2006/relationships/customXml" Target="../customXml/item2.xml"/><Relationship Id="rId16" Type="http://schemas.openxmlformats.org/officeDocument/2006/relationships/customXml" Target="../customXml/item3.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1</xdr:col>
      <xdr:colOff>76200</xdr:colOff>
      <xdr:row>16</xdr:row>
      <xdr:rowOff>63500</xdr:rowOff>
    </xdr:from>
    <xdr:to>
      <xdr:col>1</xdr:col>
      <xdr:colOff>215900</xdr:colOff>
      <xdr:row>16</xdr:row>
      <xdr:rowOff>177800</xdr:rowOff>
    </xdr:to>
    <xdr:sp macro="" textlink="">
      <xdr:nvSpPr>
        <xdr:cNvPr id="13314" name="CheckBox1" hidden="1">
          <a:extLst>
            <a:ext uri="{63B3BB69-23CF-44E3-9099-C40C66FF867C}">
              <a14:compatExt xmlns:a14="http://schemas.microsoft.com/office/drawing/2010/main" spid="_x0000_s13314"/>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xdr:col>
      <xdr:colOff>76200</xdr:colOff>
      <xdr:row>16</xdr:row>
      <xdr:rowOff>63500</xdr:rowOff>
    </xdr:from>
    <xdr:to>
      <xdr:col>1</xdr:col>
      <xdr:colOff>215900</xdr:colOff>
      <xdr:row>16</xdr:row>
      <xdr:rowOff>177800</xdr:rowOff>
    </xdr:to>
    <xdr:pic>
      <xdr:nvPicPr>
        <xdr:cNvPr id="2" name="CheckBox1"/>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5900" y="2806700"/>
          <a:ext cx="139700" cy="11430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8</xdr:row>
      <xdr:rowOff>0</xdr:rowOff>
    </xdr:from>
    <xdr:to>
      <xdr:col>0</xdr:col>
      <xdr:colOff>0</xdr:colOff>
      <xdr:row>9</xdr:row>
      <xdr:rowOff>0</xdr:rowOff>
    </xdr:to>
    <xdr:sp macro="" textlink="">
      <xdr:nvSpPr>
        <xdr:cNvPr id="3097" name="Text 20"/>
        <xdr:cNvSpPr txBox="1">
          <a:spLocks noChangeArrowheads="1"/>
        </xdr:cNvSpPr>
      </xdr:nvSpPr>
      <xdr:spPr bwMode="auto">
        <a:xfrm>
          <a:off x="0" y="1524000"/>
          <a:ext cx="0" cy="152400"/>
        </a:xfrm>
        <a:prstGeom prst="rect">
          <a:avLst/>
        </a:prstGeom>
        <a:solidFill>
          <a:srgbClr val="FFFFFF"/>
        </a:solidFill>
        <a:ln w="9525">
          <a:solidFill>
            <a:srgbClr val="000000"/>
          </a:solid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3</xdr:row>
      <xdr:rowOff>0</xdr:rowOff>
    </xdr:from>
    <xdr:to>
      <xdr:col>0</xdr:col>
      <xdr:colOff>0</xdr:colOff>
      <xdr:row>3</xdr:row>
      <xdr:rowOff>0</xdr:rowOff>
    </xdr:to>
    <xdr:sp macro="" textlink="">
      <xdr:nvSpPr>
        <xdr:cNvPr id="17415" name="Text 20"/>
        <xdr:cNvSpPr txBox="1">
          <a:spLocks noChangeArrowheads="1"/>
        </xdr:cNvSpPr>
      </xdr:nvSpPr>
      <xdr:spPr bwMode="auto">
        <a:xfrm>
          <a:off x="0" y="457200"/>
          <a:ext cx="0" cy="0"/>
        </a:xfrm>
        <a:prstGeom prst="rect">
          <a:avLst/>
        </a:prstGeom>
        <a:solidFill>
          <a:srgbClr val="FFFFFF"/>
        </a:solidFill>
        <a:ln w="9525">
          <a:solidFill>
            <a:srgbClr val="000000"/>
          </a:solidFill>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2603500</xdr:colOff>
          <xdr:row>6</xdr:row>
          <xdr:rowOff>139700</xdr:rowOff>
        </xdr:from>
        <xdr:to>
          <xdr:col>0</xdr:col>
          <xdr:colOff>3517900</xdr:colOff>
          <xdr:row>7</xdr:row>
          <xdr:rowOff>0</xdr:rowOff>
        </xdr:to>
        <xdr:sp macro="" textlink="">
          <xdr:nvSpPr>
            <xdr:cNvPr id="16390" name="Object 6" hidden="1">
              <a:extLst>
                <a:ext uri="{63B3BB69-23CF-44E3-9099-C40C66FF867C}">
                  <a14:compatExt spid="_x0000_s16390"/>
                </a:ext>
              </a:extLst>
            </xdr:cNvPr>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4" Type="http://schemas.openxmlformats.org/officeDocument/2006/relationships/comments" Target="../comments1.xml"/><Relationship Id="rId1" Type="http://schemas.openxmlformats.org/officeDocument/2006/relationships/printerSettings" Target="../printerSettings/printerSettings1.bin"/><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4" Type="http://schemas.openxmlformats.org/officeDocument/2006/relationships/comments" Target="../comments2.xml"/><Relationship Id="rId1" Type="http://schemas.openxmlformats.org/officeDocument/2006/relationships/printerSettings" Target="../printerSettings/printerSettings2.bin"/><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4" Type="http://schemas.openxmlformats.org/officeDocument/2006/relationships/comments" Target="../comments3.xml"/><Relationship Id="rId1" Type="http://schemas.openxmlformats.org/officeDocument/2006/relationships/printerSettings" Target="../printerSettings/printerSettings3.bin"/><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 Id="rId2" Type="http://schemas.openxmlformats.org/officeDocument/2006/relationships/vmlDrawing" Target="../drawings/vmlDrawing4.vml"/><Relationship Id="rId3" Type="http://schemas.openxmlformats.org/officeDocument/2006/relationships/comments" Target="../comments4.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5.vml"/><Relationship Id="rId4" Type="http://schemas.openxmlformats.org/officeDocument/2006/relationships/oleObject" Target="../embeddings/oleObject1.bin"/><Relationship Id="rId5" Type="http://schemas.openxmlformats.org/officeDocument/2006/relationships/image" Target="../media/image2.emf"/><Relationship Id="rId1" Type="http://schemas.openxmlformats.org/officeDocument/2006/relationships/printerSettings" Target="../printerSettings/printerSettings9.bin"/><Relationship Id="rId2"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enableFormatConditionsCalculation="0"/>
  <dimension ref="A1:L53"/>
  <sheetViews>
    <sheetView showGridLines="0" topLeftCell="A16" workbookViewId="0">
      <selection activeCell="H47" sqref="H47"/>
    </sheetView>
  </sheetViews>
  <sheetFormatPr baseColWidth="10" defaultColWidth="8.83203125" defaultRowHeight="11" x14ac:dyDescent="0.15"/>
  <cols>
    <col min="1" max="1" width="1.83203125" style="5" customWidth="1"/>
    <col min="2" max="2" width="32" style="5" customWidth="1"/>
    <col min="3" max="3" width="16.5" style="5" customWidth="1"/>
    <col min="4" max="4" width="19.6640625" style="5" customWidth="1"/>
    <col min="5" max="5" width="2.83203125" style="5" customWidth="1"/>
    <col min="6" max="6" width="18.83203125" style="5" customWidth="1"/>
    <col min="7" max="7" width="28.5" style="5" customWidth="1"/>
    <col min="8" max="8" width="19.6640625" style="5" customWidth="1"/>
    <col min="9" max="9" width="2.1640625" style="5" customWidth="1"/>
    <col min="10" max="10" width="5.5" style="5" customWidth="1"/>
    <col min="11" max="11" width="8.83203125" style="5"/>
    <col min="12" max="12" width="6.6640625" style="5" customWidth="1"/>
    <col min="13" max="16384" width="8.83203125" style="5"/>
  </cols>
  <sheetData>
    <row r="1" spans="1:12" ht="13" x14ac:dyDescent="0.15">
      <c r="A1" s="229" t="s">
        <v>126</v>
      </c>
      <c r="B1" s="230"/>
      <c r="C1" s="230"/>
      <c r="G1" s="229" t="s">
        <v>186</v>
      </c>
      <c r="H1" s="230"/>
    </row>
    <row r="2" spans="1:12" ht="13" x14ac:dyDescent="0.15">
      <c r="A2" s="229" t="s">
        <v>112</v>
      </c>
      <c r="B2" s="231"/>
      <c r="C2" s="232"/>
      <c r="D2" s="379" t="s">
        <v>188</v>
      </c>
      <c r="E2" s="379"/>
      <c r="F2" s="379"/>
      <c r="G2" s="234" t="s">
        <v>187</v>
      </c>
      <c r="H2" s="235"/>
      <c r="I2" s="17"/>
      <c r="J2" s="17"/>
      <c r="K2" s="17"/>
      <c r="L2" s="17"/>
    </row>
    <row r="3" spans="1:12" ht="17.25" customHeight="1" x14ac:dyDescent="0.15">
      <c r="A3" s="233" t="s">
        <v>111</v>
      </c>
      <c r="B3" s="233"/>
      <c r="C3" s="278"/>
      <c r="D3" s="380" t="s">
        <v>189</v>
      </c>
      <c r="E3" s="380"/>
      <c r="F3" s="380"/>
      <c r="G3" s="7"/>
      <c r="H3" s="151"/>
      <c r="I3" s="17"/>
      <c r="J3" s="17"/>
      <c r="K3" s="17"/>
      <c r="L3" s="17"/>
    </row>
    <row r="4" spans="1:12" ht="10.5" customHeight="1" x14ac:dyDescent="0.15">
      <c r="D4" s="380" t="s">
        <v>190</v>
      </c>
      <c r="E4" s="380"/>
      <c r="F4" s="380"/>
      <c r="K4" s="228"/>
      <c r="L4" s="228"/>
    </row>
    <row r="5" spans="1:12" ht="14" x14ac:dyDescent="0.15">
      <c r="A5" s="391" t="s">
        <v>176</v>
      </c>
      <c r="B5" s="392"/>
      <c r="C5" s="392"/>
      <c r="D5" s="392"/>
      <c r="E5" s="392"/>
      <c r="F5" s="392"/>
      <c r="G5" s="392"/>
      <c r="H5" s="392"/>
      <c r="I5" s="392"/>
      <c r="J5" s="392"/>
      <c r="K5" s="228"/>
      <c r="L5" s="228"/>
    </row>
    <row r="6" spans="1:12" ht="14" x14ac:dyDescent="0.15">
      <c r="A6" s="281"/>
      <c r="B6" s="282"/>
      <c r="D6" s="395">
        <v>43281</v>
      </c>
      <c r="E6" s="396"/>
      <c r="F6" s="396"/>
      <c r="G6" s="283"/>
      <c r="H6" s="282"/>
      <c r="I6" s="282"/>
      <c r="J6" s="282"/>
      <c r="K6" s="228"/>
      <c r="L6" s="228"/>
    </row>
    <row r="7" spans="1:12" ht="13.5" customHeight="1" x14ac:dyDescent="0.15">
      <c r="A7" s="393" t="s">
        <v>114</v>
      </c>
      <c r="B7" s="394"/>
      <c r="C7" s="394"/>
      <c r="D7" s="394"/>
      <c r="E7" s="394"/>
      <c r="F7" s="394"/>
      <c r="G7" s="394"/>
      <c r="H7" s="394"/>
      <c r="I7" s="394"/>
      <c r="J7" s="394"/>
      <c r="K7" s="17"/>
      <c r="L7" s="17"/>
    </row>
    <row r="8" spans="1:12" ht="6.75" customHeight="1" x14ac:dyDescent="0.15">
      <c r="B8" s="17"/>
      <c r="C8" s="17"/>
      <c r="D8" s="17"/>
      <c r="E8" s="17"/>
      <c r="F8" s="17"/>
      <c r="G8" s="17"/>
      <c r="H8" s="17"/>
      <c r="I8" s="17"/>
      <c r="J8" s="17"/>
      <c r="K8" s="17"/>
      <c r="L8" s="17"/>
    </row>
    <row r="9" spans="1:12" ht="12" x14ac:dyDescent="0.15">
      <c r="B9" s="70" t="s">
        <v>166</v>
      </c>
      <c r="C9" s="389" t="s">
        <v>209</v>
      </c>
      <c r="D9" s="389"/>
      <c r="E9" s="389"/>
      <c r="F9" s="389"/>
      <c r="G9" s="3"/>
      <c r="H9" s="368" t="s">
        <v>185</v>
      </c>
      <c r="I9" s="17"/>
      <c r="J9" s="17"/>
      <c r="K9" s="17"/>
      <c r="L9" s="17"/>
    </row>
    <row r="10" spans="1:12" ht="13" x14ac:dyDescent="0.15">
      <c r="B10" s="70" t="s">
        <v>88</v>
      </c>
      <c r="C10" s="385">
        <v>5016035002</v>
      </c>
      <c r="D10" s="385"/>
      <c r="E10" s="385"/>
      <c r="F10" s="386"/>
      <c r="G10" s="71"/>
      <c r="H10" s="294" t="s">
        <v>182</v>
      </c>
      <c r="I10" s="299" t="s">
        <v>799</v>
      </c>
      <c r="J10" s="295"/>
      <c r="K10" s="298"/>
      <c r="L10" s="17"/>
    </row>
    <row r="11" spans="1:12" ht="13" x14ac:dyDescent="0.15">
      <c r="B11" s="70" t="s">
        <v>89</v>
      </c>
      <c r="C11" s="383" t="s">
        <v>210</v>
      </c>
      <c r="D11" s="384"/>
      <c r="E11" s="384"/>
      <c r="F11" s="384"/>
      <c r="G11" s="290"/>
      <c r="H11" s="294" t="s">
        <v>183</v>
      </c>
      <c r="I11" s="299"/>
      <c r="J11" s="17"/>
      <c r="K11" s="17"/>
      <c r="L11" s="17"/>
    </row>
    <row r="12" spans="1:12" ht="13" x14ac:dyDescent="0.15">
      <c r="B12" s="70" t="s">
        <v>90</v>
      </c>
      <c r="C12" s="383" t="s">
        <v>211</v>
      </c>
      <c r="D12" s="383"/>
      <c r="E12" s="383"/>
      <c r="F12" s="384"/>
      <c r="G12" s="289"/>
      <c r="H12" s="294" t="s">
        <v>184</v>
      </c>
      <c r="I12" s="299"/>
    </row>
    <row r="13" spans="1:12" ht="13" x14ac:dyDescent="0.15">
      <c r="A13" s="1"/>
      <c r="B13" s="70" t="s">
        <v>191</v>
      </c>
      <c r="C13" s="383" t="s">
        <v>212</v>
      </c>
      <c r="D13" s="383"/>
      <c r="E13" s="383"/>
      <c r="F13" s="384"/>
      <c r="G13" s="1"/>
    </row>
    <row r="14" spans="1:12" ht="4.5" customHeight="1" x14ac:dyDescent="0.15">
      <c r="A14" s="1"/>
      <c r="B14" s="6"/>
    </row>
    <row r="15" spans="1:12" ht="12" x14ac:dyDescent="0.15">
      <c r="A15" s="1"/>
      <c r="B15" s="59" t="s">
        <v>99</v>
      </c>
      <c r="C15" s="51"/>
      <c r="H15" s="4"/>
      <c r="I15" s="4"/>
    </row>
    <row r="16" spans="1:12" ht="36.5" customHeight="1" x14ac:dyDescent="0.15">
      <c r="A16" s="1"/>
      <c r="B16" s="399" t="s">
        <v>96</v>
      </c>
      <c r="C16" s="400"/>
      <c r="D16" s="400"/>
      <c r="E16" s="73"/>
      <c r="F16" s="74"/>
      <c r="G16" s="74"/>
      <c r="H16" s="74"/>
      <c r="I16" s="63"/>
      <c r="J16" s="63"/>
      <c r="K16" s="58"/>
    </row>
    <row r="17" spans="1:12" ht="17" customHeight="1" x14ac:dyDescent="0.15">
      <c r="A17" s="1"/>
      <c r="B17" s="75" t="s">
        <v>97</v>
      </c>
      <c r="C17" s="76"/>
      <c r="D17" s="77"/>
      <c r="E17" s="7"/>
      <c r="F17" s="7"/>
      <c r="G17" s="7"/>
      <c r="H17" s="8"/>
      <c r="I17" s="8"/>
    </row>
    <row r="18" spans="1:12" ht="3.75" customHeight="1" x14ac:dyDescent="0.15">
      <c r="A18" s="1"/>
      <c r="B18" s="76"/>
      <c r="C18" s="76"/>
      <c r="D18" s="78"/>
      <c r="E18" s="7"/>
      <c r="F18" s="7"/>
      <c r="G18" s="7"/>
      <c r="H18" s="8"/>
      <c r="I18" s="8"/>
    </row>
    <row r="19" spans="1:12" ht="13" x14ac:dyDescent="0.15">
      <c r="B19" s="218" t="s">
        <v>80</v>
      </c>
      <c r="C19" s="219"/>
      <c r="D19" s="220" t="s">
        <v>87</v>
      </c>
      <c r="E19" s="9"/>
      <c r="F19" s="397" t="s">
        <v>53</v>
      </c>
      <c r="G19" s="398"/>
      <c r="H19" s="138">
        <v>4</v>
      </c>
      <c r="I19" s="15"/>
    </row>
    <row r="20" spans="1:12" ht="12" x14ac:dyDescent="0.15">
      <c r="B20" s="56" t="s">
        <v>137</v>
      </c>
      <c r="C20" s="57"/>
      <c r="D20" s="138">
        <v>0</v>
      </c>
      <c r="E20" s="10"/>
      <c r="F20" s="68" t="s">
        <v>54</v>
      </c>
      <c r="G20" s="69"/>
      <c r="H20" s="138">
        <v>3</v>
      </c>
      <c r="I20" s="19"/>
    </row>
    <row r="21" spans="1:12" ht="13" x14ac:dyDescent="0.15">
      <c r="B21" s="56" t="s">
        <v>71</v>
      </c>
      <c r="C21" s="52"/>
      <c r="D21" s="139">
        <v>846968</v>
      </c>
      <c r="E21" s="8"/>
      <c r="F21" s="397" t="s">
        <v>169</v>
      </c>
      <c r="G21" s="398"/>
      <c r="H21" s="140">
        <v>1139</v>
      </c>
      <c r="I21" s="20"/>
    </row>
    <row r="22" spans="1:12" ht="13.5" customHeight="1" x14ac:dyDescent="0.15">
      <c r="B22" s="387" t="s">
        <v>138</v>
      </c>
      <c r="C22" s="388"/>
      <c r="D22" s="138">
        <v>31785555</v>
      </c>
      <c r="E22" s="16"/>
      <c r="F22" s="224" t="s">
        <v>52</v>
      </c>
      <c r="G22" s="225"/>
      <c r="H22" s="226"/>
      <c r="I22" s="20"/>
    </row>
    <row r="23" spans="1:12" ht="13" x14ac:dyDescent="0.15">
      <c r="B23" s="387" t="s">
        <v>139</v>
      </c>
      <c r="C23" s="388"/>
      <c r="D23" s="138">
        <v>0</v>
      </c>
      <c r="F23" s="11" t="s">
        <v>55</v>
      </c>
      <c r="G23" s="62"/>
      <c r="H23" s="138">
        <v>136</v>
      </c>
      <c r="I23" s="1"/>
      <c r="L23" s="21"/>
    </row>
    <row r="24" spans="1:12" ht="12" x14ac:dyDescent="0.15">
      <c r="B24" s="56" t="s">
        <v>140</v>
      </c>
      <c r="C24" s="57"/>
      <c r="D24" s="138">
        <v>7205342</v>
      </c>
      <c r="E24" s="1"/>
      <c r="F24" s="12" t="s">
        <v>56</v>
      </c>
      <c r="G24" s="66"/>
      <c r="H24" s="138">
        <v>10</v>
      </c>
      <c r="I24" s="1"/>
      <c r="L24" s="21"/>
    </row>
    <row r="25" spans="1:12" ht="12" x14ac:dyDescent="0.15">
      <c r="B25" s="56" t="s">
        <v>79</v>
      </c>
      <c r="C25" s="57"/>
      <c r="D25" s="138">
        <v>2117645</v>
      </c>
      <c r="E25" s="1"/>
      <c r="F25" s="224" t="s">
        <v>51</v>
      </c>
      <c r="G25" s="225"/>
      <c r="H25" s="226"/>
      <c r="I25" s="1"/>
      <c r="L25" s="21"/>
    </row>
    <row r="26" spans="1:12" ht="13" thickBot="1" x14ac:dyDescent="0.2">
      <c r="B26" s="163" t="s">
        <v>115</v>
      </c>
      <c r="C26" s="164"/>
      <c r="D26" s="165">
        <f>SUM(D20:D25)</f>
        <v>41955510</v>
      </c>
      <c r="E26" s="13"/>
      <c r="F26" s="11" t="s">
        <v>55</v>
      </c>
      <c r="G26" s="62"/>
      <c r="H26" s="138">
        <v>59</v>
      </c>
    </row>
    <row r="27" spans="1:12" ht="14" customHeight="1" thickTop="1" thickBot="1" x14ac:dyDescent="0.2">
      <c r="F27" s="12" t="s">
        <v>56</v>
      </c>
      <c r="G27" s="66"/>
      <c r="H27" s="138">
        <v>15</v>
      </c>
      <c r="I27" s="1"/>
      <c r="J27" s="16"/>
      <c r="K27" s="113"/>
    </row>
    <row r="28" spans="1:12" ht="13.5" customHeight="1" thickTop="1" x14ac:dyDescent="0.15">
      <c r="B28" s="221" t="s">
        <v>98</v>
      </c>
      <c r="C28" s="222"/>
      <c r="D28" s="223"/>
      <c r="E28" s="13"/>
      <c r="F28" s="224" t="s">
        <v>103</v>
      </c>
      <c r="G28" s="225"/>
      <c r="H28" s="227"/>
      <c r="I28" s="1"/>
      <c r="J28" s="64"/>
      <c r="K28" s="18"/>
    </row>
    <row r="29" spans="1:12" ht="12" x14ac:dyDescent="0.15">
      <c r="B29" s="11" t="s">
        <v>57</v>
      </c>
      <c r="C29" s="62"/>
      <c r="D29" s="141">
        <v>9</v>
      </c>
      <c r="F29" s="11" t="s">
        <v>3</v>
      </c>
      <c r="G29" s="62"/>
      <c r="H29" s="153">
        <v>2.3620999999999999</v>
      </c>
      <c r="I29" s="3"/>
      <c r="J29" s="79"/>
      <c r="K29" s="18"/>
    </row>
    <row r="30" spans="1:12" ht="14" customHeight="1" x14ac:dyDescent="0.15">
      <c r="B30" s="11" t="s">
        <v>58</v>
      </c>
      <c r="C30" s="62"/>
      <c r="D30" s="141">
        <v>120</v>
      </c>
      <c r="F30" s="2" t="s">
        <v>43</v>
      </c>
      <c r="G30" s="2"/>
      <c r="H30" s="153">
        <v>0.25480000000000003</v>
      </c>
      <c r="I30" s="3"/>
      <c r="J30" s="1"/>
      <c r="K30" s="18"/>
    </row>
    <row r="31" spans="1:12" ht="12" x14ac:dyDescent="0.15">
      <c r="B31" s="11" t="s">
        <v>59</v>
      </c>
      <c r="C31" s="62"/>
      <c r="D31" s="141">
        <v>123</v>
      </c>
      <c r="F31" s="65" t="s">
        <v>170</v>
      </c>
      <c r="G31" s="67"/>
      <c r="H31" s="153">
        <v>0.17929999999999999</v>
      </c>
      <c r="I31" s="1"/>
      <c r="J31" s="1"/>
      <c r="K31" s="81"/>
    </row>
    <row r="32" spans="1:12" ht="12" x14ac:dyDescent="0.15">
      <c r="B32" s="11" t="s">
        <v>60</v>
      </c>
      <c r="C32" s="62"/>
      <c r="D32" s="141">
        <v>150</v>
      </c>
      <c r="F32" s="11" t="s">
        <v>4</v>
      </c>
      <c r="G32" s="62"/>
      <c r="H32" s="153">
        <v>6.25E-2</v>
      </c>
      <c r="I32" s="22"/>
      <c r="J32" s="1"/>
      <c r="K32" s="80"/>
    </row>
    <row r="33" spans="2:12" ht="12" x14ac:dyDescent="0.15">
      <c r="B33" s="11" t="s">
        <v>61</v>
      </c>
      <c r="C33" s="62"/>
      <c r="D33" s="141">
        <v>126</v>
      </c>
      <c r="F33" s="11" t="s">
        <v>45</v>
      </c>
      <c r="G33" s="62"/>
      <c r="H33" s="153">
        <v>1.9099999999999999E-2</v>
      </c>
      <c r="I33" s="3"/>
      <c r="J33" s="1"/>
      <c r="K33" s="80"/>
    </row>
    <row r="34" spans="2:12" ht="12" x14ac:dyDescent="0.15">
      <c r="B34" s="11" t="s">
        <v>62</v>
      </c>
      <c r="C34" s="62"/>
      <c r="D34" s="141">
        <v>119</v>
      </c>
      <c r="F34" s="11" t="s">
        <v>46</v>
      </c>
      <c r="G34" s="62"/>
      <c r="H34" s="153">
        <v>4.87E-2</v>
      </c>
      <c r="I34" s="3"/>
      <c r="J34" s="1"/>
      <c r="K34" s="80"/>
    </row>
    <row r="35" spans="2:12" ht="14" customHeight="1" x14ac:dyDescent="0.15">
      <c r="B35" s="11" t="s">
        <v>63</v>
      </c>
      <c r="C35" s="62"/>
      <c r="D35" s="141">
        <v>150</v>
      </c>
      <c r="F35" s="11" t="s">
        <v>44</v>
      </c>
      <c r="G35" s="62"/>
      <c r="H35" s="153">
        <v>0</v>
      </c>
      <c r="I35" s="3"/>
      <c r="J35" s="1"/>
      <c r="K35" s="1"/>
    </row>
    <row r="36" spans="2:12" ht="12" x14ac:dyDescent="0.15">
      <c r="B36" s="11" t="s">
        <v>64</v>
      </c>
      <c r="C36" s="62"/>
      <c r="D36" s="141">
        <v>114</v>
      </c>
      <c r="F36" s="2" t="s">
        <v>47</v>
      </c>
      <c r="G36" s="2"/>
      <c r="H36" s="153">
        <v>0</v>
      </c>
      <c r="I36" s="22"/>
      <c r="J36" s="64"/>
    </row>
    <row r="37" spans="2:12" ht="12" x14ac:dyDescent="0.15">
      <c r="B37" s="11" t="s">
        <v>65</v>
      </c>
      <c r="C37" s="62"/>
      <c r="D37" s="141">
        <v>124</v>
      </c>
      <c r="F37" s="65" t="s">
        <v>5</v>
      </c>
      <c r="G37" s="67"/>
      <c r="H37" s="153">
        <v>2.0199999999999999E-2</v>
      </c>
      <c r="I37" s="3"/>
      <c r="J37" s="79"/>
      <c r="K37" s="23"/>
    </row>
    <row r="38" spans="2:12" ht="12" x14ac:dyDescent="0.15">
      <c r="B38" s="11" t="s">
        <v>66</v>
      </c>
      <c r="C38" s="62"/>
      <c r="D38" s="141">
        <v>146</v>
      </c>
      <c r="F38" s="11" t="s">
        <v>167</v>
      </c>
      <c r="G38" s="62"/>
      <c r="H38" s="153">
        <v>0</v>
      </c>
      <c r="I38" s="3"/>
      <c r="J38" s="1"/>
      <c r="K38" s="18"/>
    </row>
    <row r="39" spans="2:12" ht="12" x14ac:dyDescent="0.15">
      <c r="B39" s="11" t="s">
        <v>74</v>
      </c>
      <c r="C39" s="62"/>
      <c r="D39" s="141">
        <v>0</v>
      </c>
      <c r="F39" s="11" t="s">
        <v>48</v>
      </c>
      <c r="G39" s="62"/>
      <c r="H39" s="153">
        <v>7.4999999999999997E-3</v>
      </c>
      <c r="I39" s="1"/>
      <c r="J39" s="1"/>
      <c r="K39" s="18"/>
    </row>
    <row r="40" spans="2:12" ht="12" x14ac:dyDescent="0.15">
      <c r="B40" s="155" t="s">
        <v>116</v>
      </c>
      <c r="C40" s="156"/>
      <c r="D40" s="142">
        <f>SUM(D29:D39)</f>
        <v>1181</v>
      </c>
      <c r="F40" s="11" t="s">
        <v>6</v>
      </c>
      <c r="G40" s="62"/>
      <c r="H40" s="153">
        <v>0</v>
      </c>
      <c r="I40" s="22"/>
      <c r="J40" s="1"/>
      <c r="K40" s="81"/>
    </row>
    <row r="41" spans="2:12" ht="12" x14ac:dyDescent="0.15">
      <c r="B41" s="60" t="s">
        <v>67</v>
      </c>
      <c r="C41" s="53"/>
      <c r="D41" s="141">
        <v>0</v>
      </c>
      <c r="F41" s="65" t="s">
        <v>7</v>
      </c>
      <c r="G41" s="67"/>
      <c r="H41" s="153">
        <v>0</v>
      </c>
      <c r="I41" s="1"/>
      <c r="J41" s="1"/>
      <c r="K41" s="80"/>
    </row>
    <row r="42" spans="2:12" ht="12" x14ac:dyDescent="0.15">
      <c r="B42" s="60" t="s">
        <v>68</v>
      </c>
      <c r="C42" s="53"/>
      <c r="D42" s="141">
        <v>0</v>
      </c>
      <c r="F42" s="11" t="s">
        <v>7</v>
      </c>
      <c r="G42" s="62"/>
      <c r="H42" s="153">
        <v>0</v>
      </c>
      <c r="I42" s="24"/>
      <c r="J42" s="1"/>
      <c r="K42" s="80"/>
    </row>
    <row r="43" spans="2:12" ht="13" x14ac:dyDescent="0.15">
      <c r="B43" s="60" t="s">
        <v>69</v>
      </c>
      <c r="C43" s="53"/>
      <c r="D43" s="141">
        <v>0</v>
      </c>
      <c r="F43" s="287" t="s">
        <v>168</v>
      </c>
      <c r="G43" s="288"/>
      <c r="H43" s="143">
        <v>929743324</v>
      </c>
      <c r="I43" s="14"/>
      <c r="J43" s="1"/>
      <c r="K43" s="80"/>
      <c r="L43" s="18"/>
    </row>
    <row r="44" spans="2:12" ht="13" x14ac:dyDescent="0.15">
      <c r="B44" s="61" t="s">
        <v>70</v>
      </c>
      <c r="C44" s="54"/>
      <c r="D44" s="141">
        <v>0</v>
      </c>
      <c r="F44" s="287" t="s">
        <v>72</v>
      </c>
      <c r="G44" s="288"/>
      <c r="H44" s="297">
        <f>(H43/H21)</f>
        <v>816280.35469710268</v>
      </c>
      <c r="I44" s="24"/>
      <c r="J44" s="90" t="str">
        <f>MID(C10,10,1)</f>
        <v>2</v>
      </c>
      <c r="K44" s="1"/>
      <c r="L44" s="18"/>
    </row>
    <row r="45" spans="2:12" ht="13" x14ac:dyDescent="0.15">
      <c r="B45" s="60" t="s">
        <v>73</v>
      </c>
      <c r="C45" s="53"/>
      <c r="D45" s="141">
        <v>0</v>
      </c>
      <c r="F45" s="369" t="s">
        <v>192</v>
      </c>
      <c r="G45" s="296"/>
      <c r="H45" s="367">
        <f>IF(I10="x",H43*0.069,IF(I11="x",H43*0.069,IF(I12="x",H43*0.138,"Please Check District Type")))</f>
        <v>64152289.356000006</v>
      </c>
      <c r="I45" s="25"/>
      <c r="J45" s="90">
        <f>IF(J44="2",(H43*1.38),(H43*0.069))</f>
        <v>1283045787.1199999</v>
      </c>
    </row>
    <row r="46" spans="2:12" ht="14" thickBot="1" x14ac:dyDescent="0.2">
      <c r="B46" s="157" t="s">
        <v>117</v>
      </c>
      <c r="C46" s="158"/>
      <c r="D46" s="159">
        <f>SUM(D41:D45)</f>
        <v>0</v>
      </c>
      <c r="F46" s="381" t="s">
        <v>197</v>
      </c>
      <c r="G46" s="382"/>
      <c r="H46" s="143">
        <v>14238319</v>
      </c>
      <c r="J46" s="91"/>
    </row>
    <row r="47" spans="2:12" ht="15" thickTop="1" thickBot="1" x14ac:dyDescent="0.2">
      <c r="B47" s="160" t="s">
        <v>118</v>
      </c>
      <c r="C47" s="161"/>
      <c r="D47" s="162">
        <f>SUM(D40,D46)</f>
        <v>1181</v>
      </c>
      <c r="F47" s="381" t="s">
        <v>193</v>
      </c>
      <c r="G47" s="390"/>
      <c r="H47" s="300">
        <f>(H46/H45)</f>
        <v>0.22194561009331032</v>
      </c>
      <c r="I47" s="26"/>
      <c r="L47" s="26"/>
    </row>
    <row r="48" spans="2:12" ht="12" thickTop="1" x14ac:dyDescent="0.15">
      <c r="C48" s="55"/>
    </row>
    <row r="49" spans="2:12" ht="9.5" customHeight="1" x14ac:dyDescent="0.15">
      <c r="B49" s="55" t="s">
        <v>196</v>
      </c>
      <c r="I49" s="27"/>
      <c r="L49" s="27"/>
    </row>
    <row r="50" spans="2:12" ht="10.25" customHeight="1" x14ac:dyDescent="0.15">
      <c r="B50" s="255"/>
    </row>
    <row r="51" spans="2:12" ht="10" customHeight="1" x14ac:dyDescent="0.15"/>
    <row r="52" spans="2:12" ht="10" customHeight="1" x14ac:dyDescent="0.15"/>
    <row r="53" spans="2:12" ht="17.25" customHeight="1" x14ac:dyDescent="0.15"/>
  </sheetData>
  <sheetProtection algorithmName="SHA-512" hashValue="9XqhQs6p1aaBi8T8kM1RYN1wXv+PvGCXIg+7jW6T+usCLLMYGp+fuAga+RJFpYcIyAVUrknkQDQOh4OfKO4EPA==" saltValue="VkDmdwzcNiBUnMXo8r5VhQ==" spinCount="100000" sheet="1" objects="1" scenarios="1"/>
  <mergeCells count="19">
    <mergeCell ref="F47:G47"/>
    <mergeCell ref="A5:J5"/>
    <mergeCell ref="A7:J7"/>
    <mergeCell ref="D6:F6"/>
    <mergeCell ref="C12:F12"/>
    <mergeCell ref="C13:F13"/>
    <mergeCell ref="B22:C22"/>
    <mergeCell ref="F21:G21"/>
    <mergeCell ref="F19:G19"/>
    <mergeCell ref="B16:D16"/>
    <mergeCell ref="D2:F2"/>
    <mergeCell ref="D3:F3"/>
    <mergeCell ref="D4:F4"/>
    <mergeCell ref="F46:G46"/>
    <mergeCell ref="C11:F11"/>
    <mergeCell ref="C10:F10"/>
    <mergeCell ref="B23:C23"/>
    <mergeCell ref="C9:D9"/>
    <mergeCell ref="E9:F9"/>
  </mergeCells>
  <phoneticPr fontId="2" type="noConversion"/>
  <printOptions headings="1"/>
  <pageMargins left="0.35" right="0.25" top="0.43" bottom="0.21" header="0.22" footer="0.17"/>
  <pageSetup scale="88" orientation="landscape" useFirstPageNumber="1" r:id="rId1"/>
  <headerFooter alignWithMargins="0">
    <oddHeader>&amp;L&amp;8Page &amp;P&amp;R&amp;8Page &amp;P</oddHeader>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enableFormatConditionsCalculation="0"/>
  <dimension ref="A1:K35"/>
  <sheetViews>
    <sheetView showGridLines="0" workbookViewId="0">
      <pane ySplit="5" topLeftCell="A7" activePane="bottomLeft" state="frozenSplit"/>
      <selection sqref="A1:B1"/>
      <selection pane="bottomLeft" activeCell="J33" sqref="J33"/>
    </sheetView>
  </sheetViews>
  <sheetFormatPr baseColWidth="10" defaultColWidth="8.6640625" defaultRowHeight="11" x14ac:dyDescent="0.15"/>
  <cols>
    <col min="1" max="1" width="32.6640625" style="30" customWidth="1"/>
    <col min="2" max="2" width="4.5" style="30" customWidth="1"/>
    <col min="3" max="9" width="13.6640625" style="30" customWidth="1"/>
    <col min="10" max="11" width="13.6640625" style="50" customWidth="1"/>
    <col min="12" max="12" width="3.33203125" style="30" customWidth="1"/>
    <col min="13" max="13" width="4.5" style="30" customWidth="1"/>
    <col min="14" max="14" width="6.33203125" style="30" customWidth="1"/>
    <col min="15" max="16384" width="8.6640625" style="30"/>
  </cols>
  <sheetData>
    <row r="1" spans="1:11" ht="12" x14ac:dyDescent="0.15">
      <c r="A1" s="379" t="s">
        <v>179</v>
      </c>
      <c r="B1" s="379"/>
      <c r="C1" s="379"/>
      <c r="D1" s="379"/>
      <c r="E1" s="379"/>
      <c r="F1" s="379"/>
      <c r="G1" s="379"/>
      <c r="H1" s="379"/>
      <c r="I1" s="379"/>
      <c r="J1" s="379"/>
      <c r="K1" s="379"/>
    </row>
    <row r="2" spans="1:11" ht="12" x14ac:dyDescent="0.15">
      <c r="A2" s="401" t="s">
        <v>198</v>
      </c>
      <c r="B2" s="401"/>
      <c r="C2" s="401"/>
      <c r="D2" s="401"/>
      <c r="E2" s="401"/>
      <c r="F2" s="401"/>
      <c r="G2" s="401"/>
      <c r="H2" s="401"/>
      <c r="I2" s="401"/>
      <c r="J2" s="401"/>
      <c r="K2" s="401"/>
    </row>
    <row r="3" spans="1:11" ht="12" x14ac:dyDescent="0.15">
      <c r="A3" s="277"/>
      <c r="B3" s="277"/>
      <c r="C3" s="277"/>
      <c r="D3" s="277"/>
      <c r="E3" s="277"/>
      <c r="F3" s="277"/>
      <c r="G3" s="277"/>
      <c r="H3" s="277"/>
      <c r="I3" s="277"/>
      <c r="J3" s="277"/>
      <c r="K3" s="277"/>
    </row>
    <row r="4" spans="1:11" ht="11.5" customHeight="1" x14ac:dyDescent="0.15">
      <c r="A4" s="28"/>
      <c r="B4" s="266"/>
      <c r="C4" s="267" t="s">
        <v>30</v>
      </c>
      <c r="D4" s="267" t="s">
        <v>31</v>
      </c>
      <c r="E4" s="267" t="s">
        <v>32</v>
      </c>
      <c r="F4" s="267" t="s">
        <v>33</v>
      </c>
      <c r="G4" s="267" t="s">
        <v>34</v>
      </c>
      <c r="H4" s="267" t="s">
        <v>35</v>
      </c>
      <c r="I4" s="267" t="s">
        <v>36</v>
      </c>
      <c r="J4" s="267" t="s">
        <v>37</v>
      </c>
      <c r="K4" s="267" t="s">
        <v>38</v>
      </c>
    </row>
    <row r="5" spans="1:11" ht="33" x14ac:dyDescent="0.15">
      <c r="A5" s="271" t="s">
        <v>1</v>
      </c>
      <c r="B5" s="268" t="s">
        <v>158</v>
      </c>
      <c r="C5" s="269" t="s">
        <v>10</v>
      </c>
      <c r="D5" s="270" t="s">
        <v>50</v>
      </c>
      <c r="E5" s="269" t="s">
        <v>141</v>
      </c>
      <c r="F5" s="269" t="s">
        <v>11</v>
      </c>
      <c r="G5" s="270" t="s">
        <v>40</v>
      </c>
      <c r="H5" s="270" t="s">
        <v>142</v>
      </c>
      <c r="I5" s="269" t="s">
        <v>41</v>
      </c>
      <c r="J5" s="269" t="s">
        <v>143</v>
      </c>
      <c r="K5" s="270" t="s">
        <v>42</v>
      </c>
    </row>
    <row r="6" spans="1:11" s="33" customFormat="1" ht="13.5" customHeight="1" x14ac:dyDescent="0.15">
      <c r="A6" s="193" t="s">
        <v>29</v>
      </c>
      <c r="B6" s="194"/>
      <c r="C6" s="31"/>
      <c r="D6" s="32"/>
      <c r="E6" s="32"/>
      <c r="F6" s="32"/>
      <c r="G6" s="32"/>
      <c r="H6" s="32"/>
      <c r="I6" s="32"/>
      <c r="J6" s="32"/>
      <c r="K6" s="32"/>
    </row>
    <row r="7" spans="1:11" s="36" customFormat="1" ht="14" customHeight="1" x14ac:dyDescent="0.15">
      <c r="A7" s="34" t="s">
        <v>144</v>
      </c>
      <c r="B7" s="35" t="s">
        <v>0</v>
      </c>
      <c r="C7" s="114">
        <v>34971850</v>
      </c>
      <c r="D7" s="114">
        <v>0</v>
      </c>
      <c r="E7" s="114">
        <v>1017672</v>
      </c>
      <c r="F7" s="114">
        <v>649942</v>
      </c>
      <c r="G7" s="114">
        <v>1065762</v>
      </c>
      <c r="H7" s="114"/>
      <c r="I7" s="114"/>
      <c r="J7" s="114">
        <v>402370</v>
      </c>
      <c r="K7" s="114"/>
    </row>
    <row r="8" spans="1:11" s="36" customFormat="1" ht="12" x14ac:dyDescent="0.15">
      <c r="A8" s="34" t="s">
        <v>15</v>
      </c>
      <c r="B8" s="40">
        <v>120</v>
      </c>
      <c r="C8" s="114">
        <v>290191</v>
      </c>
      <c r="D8" s="114">
        <v>0</v>
      </c>
      <c r="E8" s="114">
        <v>6498</v>
      </c>
      <c r="F8" s="114">
        <v>5430</v>
      </c>
      <c r="G8" s="114">
        <v>8845</v>
      </c>
      <c r="H8" s="114"/>
      <c r="I8" s="114"/>
      <c r="J8" s="114">
        <v>3339</v>
      </c>
      <c r="K8" s="115"/>
    </row>
    <row r="9" spans="1:11" s="36" customFormat="1" ht="12" x14ac:dyDescent="0.15">
      <c r="A9" s="37" t="s">
        <v>127</v>
      </c>
      <c r="B9" s="38">
        <v>130</v>
      </c>
      <c r="C9" s="114">
        <v>10610902</v>
      </c>
      <c r="D9" s="114">
        <v>1140976</v>
      </c>
      <c r="E9" s="114">
        <v>802862</v>
      </c>
      <c r="F9" s="114">
        <v>279870</v>
      </c>
      <c r="G9" s="114">
        <v>303603</v>
      </c>
      <c r="H9" s="114"/>
      <c r="I9" s="114"/>
      <c r="J9" s="114">
        <v>90454</v>
      </c>
      <c r="K9" s="115"/>
    </row>
    <row r="10" spans="1:11" s="36" customFormat="1" ht="12" x14ac:dyDescent="0.15">
      <c r="A10" s="37" t="s">
        <v>145</v>
      </c>
      <c r="B10" s="38">
        <v>140</v>
      </c>
      <c r="C10" s="114">
        <v>620316</v>
      </c>
      <c r="D10" s="114">
        <v>0</v>
      </c>
      <c r="E10" s="256">
        <v>0</v>
      </c>
      <c r="F10" s="114">
        <v>0</v>
      </c>
      <c r="G10" s="144">
        <v>0</v>
      </c>
      <c r="H10" s="114"/>
      <c r="I10" s="143"/>
      <c r="J10" s="257">
        <v>0</v>
      </c>
      <c r="K10" s="257"/>
    </row>
    <row r="11" spans="1:11" s="36" customFormat="1" ht="12" x14ac:dyDescent="0.15">
      <c r="A11" s="37" t="s">
        <v>146</v>
      </c>
      <c r="B11" s="38">
        <v>150</v>
      </c>
      <c r="C11" s="256">
        <v>75506</v>
      </c>
      <c r="D11" s="114">
        <v>0</v>
      </c>
      <c r="E11" s="257">
        <v>0</v>
      </c>
      <c r="F11" s="114">
        <v>63739</v>
      </c>
      <c r="G11" s="257">
        <v>0</v>
      </c>
      <c r="H11" s="257"/>
      <c r="I11" s="143"/>
      <c r="J11" s="257">
        <v>0</v>
      </c>
      <c r="K11" s="257"/>
    </row>
    <row r="12" spans="1:11" ht="12" x14ac:dyDescent="0.15">
      <c r="A12" s="39" t="s">
        <v>147</v>
      </c>
      <c r="B12" s="38">
        <v>160</v>
      </c>
      <c r="C12" s="114">
        <v>0</v>
      </c>
      <c r="D12" s="256">
        <v>28632</v>
      </c>
      <c r="E12" s="257">
        <v>0</v>
      </c>
      <c r="F12" s="114">
        <v>0</v>
      </c>
      <c r="G12" s="257">
        <v>0</v>
      </c>
      <c r="H12" s="257"/>
      <c r="I12" s="114"/>
      <c r="J12" s="257">
        <v>0</v>
      </c>
      <c r="K12" s="257"/>
    </row>
    <row r="13" spans="1:11" ht="12" x14ac:dyDescent="0.15">
      <c r="A13" s="37" t="s">
        <v>14</v>
      </c>
      <c r="B13" s="40">
        <v>170</v>
      </c>
      <c r="C13" s="114">
        <v>0</v>
      </c>
      <c r="D13" s="114">
        <v>0</v>
      </c>
      <c r="E13" s="257">
        <v>0</v>
      </c>
      <c r="F13" s="256">
        <v>0</v>
      </c>
      <c r="G13" s="257">
        <v>0</v>
      </c>
      <c r="H13" s="257"/>
      <c r="I13" s="114"/>
      <c r="J13" s="257">
        <v>0</v>
      </c>
      <c r="K13" s="257"/>
    </row>
    <row r="14" spans="1:11" ht="12" x14ac:dyDescent="0.15">
      <c r="A14" s="41" t="s">
        <v>148</v>
      </c>
      <c r="B14" s="40">
        <v>180</v>
      </c>
      <c r="C14" s="114">
        <v>0</v>
      </c>
      <c r="D14" s="114">
        <v>0</v>
      </c>
      <c r="E14" s="256">
        <v>0</v>
      </c>
      <c r="F14" s="114">
        <v>0</v>
      </c>
      <c r="G14" s="257">
        <v>0</v>
      </c>
      <c r="H14" s="257"/>
      <c r="I14" s="114"/>
      <c r="J14" s="257">
        <v>0</v>
      </c>
      <c r="K14" s="257"/>
    </row>
    <row r="15" spans="1:11" ht="12" x14ac:dyDescent="0.15">
      <c r="A15" s="41" t="s">
        <v>16</v>
      </c>
      <c r="B15" s="40">
        <v>190</v>
      </c>
      <c r="C15" s="114">
        <v>0</v>
      </c>
      <c r="D15" s="114">
        <v>0</v>
      </c>
      <c r="E15" s="114">
        <v>0</v>
      </c>
      <c r="F15" s="114">
        <v>0</v>
      </c>
      <c r="G15" s="114">
        <v>0</v>
      </c>
      <c r="H15" s="114"/>
      <c r="I15" s="114"/>
      <c r="J15" s="114">
        <v>0</v>
      </c>
      <c r="K15" s="114"/>
    </row>
    <row r="16" spans="1:11" ht="13" thickBot="1" x14ac:dyDescent="0.2">
      <c r="A16" s="261" t="s">
        <v>119</v>
      </c>
      <c r="B16" s="166"/>
      <c r="C16" s="116">
        <f t="shared" ref="C16:K16" si="0">SUM(C7:C15)</f>
        <v>46568765</v>
      </c>
      <c r="D16" s="116">
        <f t="shared" si="0"/>
        <v>1169608</v>
      </c>
      <c r="E16" s="116">
        <f t="shared" si="0"/>
        <v>1827032</v>
      </c>
      <c r="F16" s="116">
        <f t="shared" si="0"/>
        <v>998981</v>
      </c>
      <c r="G16" s="116">
        <f t="shared" si="0"/>
        <v>1378210</v>
      </c>
      <c r="H16" s="116">
        <f t="shared" si="0"/>
        <v>0</v>
      </c>
      <c r="I16" s="116">
        <f t="shared" si="0"/>
        <v>0</v>
      </c>
      <c r="J16" s="116">
        <f t="shared" si="0"/>
        <v>496163</v>
      </c>
      <c r="K16" s="116">
        <f t="shared" si="0"/>
        <v>0</v>
      </c>
    </row>
    <row r="17" spans="1:11" ht="13.5" customHeight="1" thickTop="1" x14ac:dyDescent="0.15">
      <c r="A17" s="195" t="s">
        <v>28</v>
      </c>
      <c r="B17" s="196"/>
      <c r="C17" s="117"/>
      <c r="D17" s="117"/>
      <c r="E17" s="117"/>
      <c r="F17" s="117"/>
      <c r="G17" s="117"/>
      <c r="H17" s="117"/>
      <c r="I17" s="117"/>
      <c r="J17" s="118"/>
      <c r="K17" s="117"/>
    </row>
    <row r="18" spans="1:11" ht="12" x14ac:dyDescent="0.15">
      <c r="A18" s="42" t="s">
        <v>149</v>
      </c>
      <c r="B18" s="40">
        <v>410</v>
      </c>
      <c r="C18" s="119">
        <v>0</v>
      </c>
      <c r="D18" s="119">
        <v>620316</v>
      </c>
      <c r="E18" s="119">
        <v>0</v>
      </c>
      <c r="F18" s="119">
        <v>0</v>
      </c>
      <c r="G18" s="119">
        <v>0</v>
      </c>
      <c r="H18" s="119"/>
      <c r="I18" s="118"/>
      <c r="J18" s="119">
        <v>0</v>
      </c>
      <c r="K18" s="119"/>
    </row>
    <row r="19" spans="1:11" ht="12" x14ac:dyDescent="0.15">
      <c r="A19" s="43" t="s">
        <v>150</v>
      </c>
      <c r="B19" s="44">
        <v>420</v>
      </c>
      <c r="C19" s="119">
        <v>0</v>
      </c>
      <c r="D19" s="119">
        <v>0</v>
      </c>
      <c r="E19" s="119">
        <v>0</v>
      </c>
      <c r="F19" s="119">
        <v>0</v>
      </c>
      <c r="G19" s="119">
        <v>0</v>
      </c>
      <c r="H19" s="264"/>
      <c r="I19" s="120"/>
      <c r="J19" s="119">
        <v>0</v>
      </c>
      <c r="K19" s="119"/>
    </row>
    <row r="20" spans="1:11" ht="12" x14ac:dyDescent="0.15">
      <c r="A20" s="43" t="s">
        <v>152</v>
      </c>
      <c r="B20" s="44">
        <v>430</v>
      </c>
      <c r="C20" s="119">
        <v>15392</v>
      </c>
      <c r="D20" s="119">
        <v>427487</v>
      </c>
      <c r="E20" s="119">
        <v>0</v>
      </c>
      <c r="F20" s="119">
        <v>0</v>
      </c>
      <c r="G20" s="119">
        <v>0</v>
      </c>
      <c r="H20" s="120"/>
      <c r="I20" s="120"/>
      <c r="J20" s="120">
        <v>0</v>
      </c>
      <c r="K20" s="119"/>
    </row>
    <row r="21" spans="1:11" ht="12" x14ac:dyDescent="0.15">
      <c r="A21" s="43" t="s">
        <v>151</v>
      </c>
      <c r="B21" s="44">
        <v>440</v>
      </c>
      <c r="C21" s="119">
        <v>0</v>
      </c>
      <c r="D21" s="119">
        <v>148684</v>
      </c>
      <c r="E21" s="119">
        <v>0</v>
      </c>
      <c r="F21" s="119">
        <v>0</v>
      </c>
      <c r="G21" s="119">
        <v>0</v>
      </c>
      <c r="H21" s="120"/>
      <c r="I21" s="120"/>
      <c r="J21" s="120">
        <v>0</v>
      </c>
      <c r="K21" s="119"/>
    </row>
    <row r="22" spans="1:11" ht="12" x14ac:dyDescent="0.15">
      <c r="A22" s="43" t="s">
        <v>153</v>
      </c>
      <c r="B22" s="44">
        <v>460</v>
      </c>
      <c r="C22" s="119">
        <v>0</v>
      </c>
      <c r="D22" s="119">
        <v>0</v>
      </c>
      <c r="E22" s="264">
        <v>0</v>
      </c>
      <c r="F22" s="119">
        <v>0</v>
      </c>
      <c r="G22" s="264">
        <v>0</v>
      </c>
      <c r="H22" s="264"/>
      <c r="I22" s="120"/>
      <c r="J22" s="120">
        <v>0</v>
      </c>
      <c r="K22" s="120"/>
    </row>
    <row r="23" spans="1:11" ht="12" x14ac:dyDescent="0.15">
      <c r="A23" s="45" t="s">
        <v>154</v>
      </c>
      <c r="B23" s="44">
        <v>470</v>
      </c>
      <c r="C23" s="119">
        <v>0</v>
      </c>
      <c r="D23" s="119">
        <v>1226</v>
      </c>
      <c r="E23" s="119">
        <v>0</v>
      </c>
      <c r="F23" s="119">
        <v>0</v>
      </c>
      <c r="G23" s="119">
        <v>0</v>
      </c>
      <c r="H23" s="120"/>
      <c r="I23" s="120"/>
      <c r="J23" s="119">
        <v>0</v>
      </c>
      <c r="K23" s="120"/>
    </row>
    <row r="24" spans="1:11" ht="12" x14ac:dyDescent="0.15">
      <c r="A24" s="46" t="s">
        <v>155</v>
      </c>
      <c r="B24" s="47">
        <v>480</v>
      </c>
      <c r="C24" s="264">
        <v>38624</v>
      </c>
      <c r="D24" s="119">
        <v>-2473</v>
      </c>
      <c r="E24" s="120">
        <v>0</v>
      </c>
      <c r="F24" s="119">
        <v>707</v>
      </c>
      <c r="G24" s="120">
        <v>-5598</v>
      </c>
      <c r="H24" s="120"/>
      <c r="I24" s="120"/>
      <c r="J24" s="120">
        <v>0</v>
      </c>
      <c r="K24" s="119"/>
    </row>
    <row r="25" spans="1:11" ht="12" x14ac:dyDescent="0.15">
      <c r="A25" s="46" t="s">
        <v>156</v>
      </c>
      <c r="B25" s="47">
        <v>490</v>
      </c>
      <c r="C25" s="119">
        <v>10902120</v>
      </c>
      <c r="D25" s="264">
        <v>1140976</v>
      </c>
      <c r="E25" s="120">
        <v>808893</v>
      </c>
      <c r="F25" s="119">
        <v>402671</v>
      </c>
      <c r="G25" s="120">
        <v>311812</v>
      </c>
      <c r="H25" s="120"/>
      <c r="I25" s="120"/>
      <c r="J25" s="120">
        <v>93553</v>
      </c>
      <c r="K25" s="119"/>
    </row>
    <row r="26" spans="1:11" ht="12" x14ac:dyDescent="0.15">
      <c r="A26" s="46" t="s">
        <v>39</v>
      </c>
      <c r="B26" s="47">
        <v>493</v>
      </c>
      <c r="C26" s="119"/>
      <c r="D26" s="119">
        <v>0</v>
      </c>
      <c r="E26" s="120">
        <v>0</v>
      </c>
      <c r="F26" s="264">
        <v>0</v>
      </c>
      <c r="G26" s="120">
        <v>0</v>
      </c>
      <c r="H26" s="120"/>
      <c r="I26" s="120"/>
      <c r="J26" s="120">
        <v>0</v>
      </c>
      <c r="K26" s="119"/>
    </row>
    <row r="27" spans="1:11" ht="12" x14ac:dyDescent="0.15">
      <c r="A27" s="262" t="s">
        <v>157</v>
      </c>
      <c r="B27" s="258"/>
      <c r="C27" s="265">
        <f>SUM(C18:C26)</f>
        <v>10956136</v>
      </c>
      <c r="D27" s="265">
        <f t="shared" ref="D27:K27" si="1">SUM(D18:D26)</f>
        <v>2336216</v>
      </c>
      <c r="E27" s="265">
        <f t="shared" si="1"/>
        <v>808893</v>
      </c>
      <c r="F27" s="265">
        <f t="shared" si="1"/>
        <v>403378</v>
      </c>
      <c r="G27" s="265">
        <f t="shared" si="1"/>
        <v>306214</v>
      </c>
      <c r="H27" s="265">
        <f t="shared" si="1"/>
        <v>0</v>
      </c>
      <c r="I27" s="265">
        <f t="shared" si="1"/>
        <v>0</v>
      </c>
      <c r="J27" s="265">
        <f t="shared" si="1"/>
        <v>93553</v>
      </c>
      <c r="K27" s="265">
        <f t="shared" si="1"/>
        <v>0</v>
      </c>
    </row>
    <row r="28" spans="1:11" ht="13.5" customHeight="1" x14ac:dyDescent="0.15">
      <c r="A28" s="197" t="s">
        <v>17</v>
      </c>
      <c r="B28" s="198"/>
      <c r="C28" s="117"/>
      <c r="D28" s="118"/>
      <c r="E28" s="118"/>
      <c r="F28" s="118"/>
      <c r="G28" s="118"/>
      <c r="H28" s="118"/>
      <c r="I28" s="118"/>
      <c r="J28" s="118"/>
      <c r="K28" s="118"/>
    </row>
    <row r="29" spans="1:11" ht="12" x14ac:dyDescent="0.15">
      <c r="A29" s="43" t="s">
        <v>178</v>
      </c>
      <c r="B29" s="44">
        <v>511</v>
      </c>
      <c r="C29" s="273"/>
      <c r="D29" s="273"/>
      <c r="E29" s="273"/>
      <c r="F29" s="273"/>
      <c r="G29" s="273"/>
      <c r="H29" s="273"/>
      <c r="I29" s="118"/>
      <c r="J29" s="285"/>
      <c r="K29" s="285"/>
    </row>
    <row r="30" spans="1:11" ht="14" customHeight="1" thickBot="1" x14ac:dyDescent="0.2">
      <c r="A30" s="263" t="s">
        <v>120</v>
      </c>
      <c r="B30" s="169"/>
      <c r="C30" s="116">
        <f t="shared" ref="C30:H30" si="2">SUM(C27:C29)</f>
        <v>10956136</v>
      </c>
      <c r="D30" s="116">
        <f t="shared" si="2"/>
        <v>2336216</v>
      </c>
      <c r="E30" s="116">
        <f t="shared" si="2"/>
        <v>808893</v>
      </c>
      <c r="F30" s="116">
        <f t="shared" si="2"/>
        <v>403378</v>
      </c>
      <c r="G30" s="116">
        <f t="shared" si="2"/>
        <v>306214</v>
      </c>
      <c r="H30" s="116">
        <f t="shared" si="2"/>
        <v>0</v>
      </c>
      <c r="I30" s="286">
        <f>I27</f>
        <v>0</v>
      </c>
      <c r="J30" s="116">
        <f>SUM(J27:J29)</f>
        <v>93553</v>
      </c>
      <c r="K30" s="116">
        <f>SUM(K27:K29)</f>
        <v>0</v>
      </c>
    </row>
    <row r="31" spans="1:11" ht="13" thickTop="1" x14ac:dyDescent="0.15">
      <c r="A31" s="167" t="s">
        <v>18</v>
      </c>
      <c r="B31" s="168">
        <v>714</v>
      </c>
      <c r="C31" s="121">
        <v>0</v>
      </c>
      <c r="D31" s="121">
        <v>0</v>
      </c>
      <c r="E31" s="121">
        <v>0</v>
      </c>
      <c r="F31" s="121">
        <v>0</v>
      </c>
      <c r="G31" s="121">
        <v>0</v>
      </c>
      <c r="H31" s="121"/>
      <c r="I31" s="121"/>
      <c r="J31" s="121">
        <v>402610</v>
      </c>
      <c r="K31" s="121"/>
    </row>
    <row r="32" spans="1:11" ht="12" x14ac:dyDescent="0.15">
      <c r="A32" s="46" t="s">
        <v>19</v>
      </c>
      <c r="B32" s="47">
        <v>730</v>
      </c>
      <c r="C32" s="119">
        <v>35612629</v>
      </c>
      <c r="D32" s="119">
        <v>-1166608</v>
      </c>
      <c r="E32" s="119">
        <v>1018139</v>
      </c>
      <c r="F32" s="119">
        <v>595603</v>
      </c>
      <c r="G32" s="119">
        <v>1071996</v>
      </c>
      <c r="H32" s="119"/>
      <c r="I32" s="119"/>
      <c r="J32" s="119">
        <v>0</v>
      </c>
      <c r="K32" s="119"/>
    </row>
    <row r="33" spans="1:11" ht="12" x14ac:dyDescent="0.15">
      <c r="A33" s="46" t="s">
        <v>20</v>
      </c>
      <c r="B33" s="272"/>
      <c r="C33" s="117"/>
      <c r="D33" s="118"/>
      <c r="E33" s="118"/>
      <c r="F33" s="118"/>
      <c r="G33" s="118"/>
      <c r="H33" s="118"/>
      <c r="I33" s="118"/>
      <c r="J33" s="118"/>
      <c r="K33" s="118"/>
    </row>
    <row r="34" spans="1:11" ht="13" thickBot="1" x14ac:dyDescent="0.2">
      <c r="A34" s="170" t="s">
        <v>121</v>
      </c>
      <c r="B34" s="169"/>
      <c r="C34" s="116">
        <f>SUM(C30:C32)</f>
        <v>46568765</v>
      </c>
      <c r="D34" s="116">
        <f t="shared" ref="D34:K34" si="3">SUM(D30:D32)</f>
        <v>1169608</v>
      </c>
      <c r="E34" s="116">
        <f t="shared" si="3"/>
        <v>1827032</v>
      </c>
      <c r="F34" s="116">
        <f t="shared" si="3"/>
        <v>998981</v>
      </c>
      <c r="G34" s="116">
        <f t="shared" si="3"/>
        <v>1378210</v>
      </c>
      <c r="H34" s="116">
        <f t="shared" si="3"/>
        <v>0</v>
      </c>
      <c r="I34" s="116">
        <f t="shared" si="3"/>
        <v>0</v>
      </c>
      <c r="J34" s="116">
        <f t="shared" si="3"/>
        <v>496163</v>
      </c>
      <c r="K34" s="116">
        <f t="shared" si="3"/>
        <v>0</v>
      </c>
    </row>
    <row r="35" spans="1:11" ht="14" customHeight="1" thickTop="1" x14ac:dyDescent="0.15">
      <c r="A35" s="49"/>
    </row>
  </sheetData>
  <sheetProtection algorithmName="SHA-512" hashValue="10VvkRP1NcnpbqJJcAIf0E2ZG4si3nLaK9l128ig/nNQIYNdaqpd6iOs3gwiVutYiDnccqyx1wgtr5FWbqi+iA==" saltValue="ZaZIxLifdQ5K0c0RzJi7aA==" spinCount="100000" sheet="1" objects="1" scenarios="1"/>
  <mergeCells count="2">
    <mergeCell ref="A1:K1"/>
    <mergeCell ref="A2:K2"/>
  </mergeCells>
  <phoneticPr fontId="2" type="noConversion"/>
  <printOptions headings="1"/>
  <pageMargins left="0" right="0" top="0.72" bottom="0.47" header="0.22" footer="0.17"/>
  <pageSetup scale="82" firstPageNumber="5" orientation="landscape" r:id="rId1"/>
  <headerFooter alignWithMargins="0">
    <oddHeader>&amp;L&amp;8Page &amp;P&amp;R&amp;8Page &amp;P</oddHead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enableFormatConditionsCalculation="0"/>
  <dimension ref="A1:K31"/>
  <sheetViews>
    <sheetView showGridLines="0" workbookViewId="0">
      <pane ySplit="3" topLeftCell="A4" activePane="bottomLeft" state="frozenSplit"/>
      <selection sqref="A1:B1"/>
      <selection pane="bottomLeft" activeCell="J29" sqref="J29"/>
    </sheetView>
  </sheetViews>
  <sheetFormatPr baseColWidth="10" defaultColWidth="8.6640625" defaultRowHeight="11" x14ac:dyDescent="0.15"/>
  <cols>
    <col min="1" max="1" width="36" style="30" customWidth="1"/>
    <col min="2" max="2" width="4.6640625" style="30" customWidth="1"/>
    <col min="3" max="9" width="13.6640625" style="30" customWidth="1"/>
    <col min="10" max="11" width="13.6640625" style="50" customWidth="1"/>
    <col min="12" max="12" width="3.33203125" style="30" customWidth="1"/>
    <col min="13" max="13" width="4.5" style="30" customWidth="1"/>
    <col min="14" max="16384" width="8.6640625" style="30"/>
  </cols>
  <sheetData>
    <row r="1" spans="1:11" ht="12" x14ac:dyDescent="0.15">
      <c r="A1" s="379" t="s">
        <v>171</v>
      </c>
      <c r="B1" s="379"/>
      <c r="C1" s="379"/>
      <c r="D1" s="379"/>
      <c r="E1" s="379"/>
      <c r="F1" s="379"/>
      <c r="G1" s="379"/>
      <c r="H1" s="379"/>
      <c r="I1" s="379"/>
      <c r="J1" s="379"/>
      <c r="K1" s="379"/>
    </row>
    <row r="2" spans="1:11" ht="12" x14ac:dyDescent="0.15">
      <c r="A2" s="401" t="s">
        <v>199</v>
      </c>
      <c r="B2" s="401"/>
      <c r="C2" s="401"/>
      <c r="D2" s="401"/>
      <c r="E2" s="401"/>
      <c r="F2" s="401"/>
      <c r="G2" s="401"/>
      <c r="H2" s="401"/>
      <c r="I2" s="401"/>
      <c r="J2" s="401"/>
      <c r="K2" s="401"/>
    </row>
    <row r="3" spans="1:11" ht="12" x14ac:dyDescent="0.15">
      <c r="A3" s="277"/>
      <c r="B3" s="277"/>
      <c r="C3" s="277"/>
      <c r="D3" s="277"/>
      <c r="E3" s="277"/>
      <c r="F3" s="277"/>
      <c r="G3" s="277"/>
      <c r="H3" s="277"/>
      <c r="I3" s="277"/>
      <c r="J3" s="277"/>
      <c r="K3" s="277"/>
    </row>
    <row r="4" spans="1:11" s="72" customFormat="1" ht="12.25" customHeight="1" x14ac:dyDescent="0.15">
      <c r="A4" s="28"/>
      <c r="B4" s="29"/>
      <c r="C4" s="267" t="s">
        <v>30</v>
      </c>
      <c r="D4" s="267" t="s">
        <v>31</v>
      </c>
      <c r="E4" s="267" t="s">
        <v>32</v>
      </c>
      <c r="F4" s="267" t="s">
        <v>33</v>
      </c>
      <c r="G4" s="267" t="s">
        <v>34</v>
      </c>
      <c r="H4" s="267" t="s">
        <v>35</v>
      </c>
      <c r="I4" s="267" t="s">
        <v>36</v>
      </c>
      <c r="J4" s="267" t="s">
        <v>37</v>
      </c>
      <c r="K4" s="267" t="s">
        <v>38</v>
      </c>
    </row>
    <row r="5" spans="1:11" ht="33" x14ac:dyDescent="0.15">
      <c r="A5" s="271" t="s">
        <v>1</v>
      </c>
      <c r="B5" s="268" t="s">
        <v>158</v>
      </c>
      <c r="C5" s="269" t="s">
        <v>10</v>
      </c>
      <c r="D5" s="270" t="s">
        <v>50</v>
      </c>
      <c r="E5" s="269" t="s">
        <v>141</v>
      </c>
      <c r="F5" s="269" t="s">
        <v>11</v>
      </c>
      <c r="G5" s="270" t="s">
        <v>40</v>
      </c>
      <c r="H5" s="270" t="s">
        <v>142</v>
      </c>
      <c r="I5" s="269" t="s">
        <v>41</v>
      </c>
      <c r="J5" s="269" t="s">
        <v>143</v>
      </c>
      <c r="K5" s="270" t="s">
        <v>42</v>
      </c>
    </row>
    <row r="6" spans="1:11" ht="13.5" customHeight="1" x14ac:dyDescent="0.15">
      <c r="A6" s="199" t="s">
        <v>13</v>
      </c>
      <c r="B6" s="200"/>
      <c r="C6" s="112"/>
      <c r="D6" s="112"/>
      <c r="E6" s="112"/>
      <c r="F6" s="112"/>
      <c r="G6" s="112"/>
      <c r="H6" s="112"/>
      <c r="I6" s="112"/>
      <c r="J6" s="112"/>
      <c r="K6" s="112"/>
    </row>
    <row r="7" spans="1:11" ht="14" customHeight="1" x14ac:dyDescent="0.15">
      <c r="A7" s="203" t="s">
        <v>21</v>
      </c>
      <c r="B7" s="204">
        <v>1000</v>
      </c>
      <c r="C7" s="122">
        <v>21639062</v>
      </c>
      <c r="D7" s="122">
        <v>2502690</v>
      </c>
      <c r="E7" s="122">
        <v>1618267</v>
      </c>
      <c r="F7" s="122">
        <v>695799</v>
      </c>
      <c r="G7" s="122">
        <v>656047</v>
      </c>
      <c r="H7" s="122"/>
      <c r="I7" s="122"/>
      <c r="J7" s="122">
        <v>210851</v>
      </c>
      <c r="K7" s="122"/>
    </row>
    <row r="8" spans="1:11" ht="22" x14ac:dyDescent="0.15">
      <c r="A8" s="205" t="s">
        <v>172</v>
      </c>
      <c r="B8" s="204">
        <v>2000</v>
      </c>
      <c r="C8" s="122">
        <v>0</v>
      </c>
      <c r="D8" s="122">
        <v>0</v>
      </c>
      <c r="E8" s="123"/>
      <c r="F8" s="122">
        <v>0</v>
      </c>
      <c r="G8" s="122">
        <v>0</v>
      </c>
      <c r="H8" s="123"/>
      <c r="I8" s="123"/>
      <c r="J8" s="123"/>
      <c r="K8" s="123"/>
    </row>
    <row r="9" spans="1:11" ht="14" customHeight="1" x14ac:dyDescent="0.15">
      <c r="A9" s="205" t="s">
        <v>22</v>
      </c>
      <c r="B9" s="204">
        <v>3000</v>
      </c>
      <c r="C9" s="122">
        <v>876963</v>
      </c>
      <c r="D9" s="122">
        <v>0</v>
      </c>
      <c r="E9" s="122">
        <v>0</v>
      </c>
      <c r="F9" s="122">
        <v>216055</v>
      </c>
      <c r="G9" s="122">
        <v>0</v>
      </c>
      <c r="H9" s="122"/>
      <c r="I9" s="122"/>
      <c r="J9" s="122"/>
      <c r="K9" s="122"/>
    </row>
    <row r="10" spans="1:11" ht="14" customHeight="1" x14ac:dyDescent="0.15">
      <c r="A10" s="206" t="s">
        <v>23</v>
      </c>
      <c r="B10" s="204">
        <v>4000</v>
      </c>
      <c r="C10" s="122">
        <v>424253</v>
      </c>
      <c r="D10" s="122">
        <v>0</v>
      </c>
      <c r="E10" s="124">
        <v>0</v>
      </c>
      <c r="F10" s="122">
        <v>0</v>
      </c>
      <c r="G10" s="122">
        <v>0</v>
      </c>
      <c r="H10" s="122"/>
      <c r="I10" s="124"/>
      <c r="J10" s="124"/>
      <c r="K10" s="122"/>
    </row>
    <row r="11" spans="1:11" ht="14" customHeight="1" thickBot="1" x14ac:dyDescent="0.2">
      <c r="A11" s="260" t="s">
        <v>122</v>
      </c>
      <c r="B11" s="173"/>
      <c r="C11" s="125">
        <f>SUM(C7:C10)</f>
        <v>22940278</v>
      </c>
      <c r="D11" s="125">
        <f>SUM(D7:D10)</f>
        <v>2502690</v>
      </c>
      <c r="E11" s="125">
        <f>SUM(E7:E10)</f>
        <v>1618267</v>
      </c>
      <c r="F11" s="125">
        <f>SUM(F7:F10)</f>
        <v>911854</v>
      </c>
      <c r="G11" s="125">
        <f>G7+G8+G9+G10</f>
        <v>656047</v>
      </c>
      <c r="H11" s="125">
        <f>SUM(H7:H10)</f>
        <v>0</v>
      </c>
      <c r="I11" s="125">
        <f>SUM(I7:I10)</f>
        <v>0</v>
      </c>
      <c r="J11" s="125">
        <f>SUM(J7:J10)</f>
        <v>210851</v>
      </c>
      <c r="K11" s="125">
        <f>SUM(K7:K10)</f>
        <v>0</v>
      </c>
    </row>
    <row r="12" spans="1:11" ht="14" thickTop="1" thickBot="1" x14ac:dyDescent="0.2">
      <c r="A12" s="171" t="s">
        <v>180</v>
      </c>
      <c r="B12" s="274">
        <v>3998</v>
      </c>
      <c r="C12" s="126">
        <v>8748337</v>
      </c>
      <c r="D12" s="126">
        <v>0</v>
      </c>
      <c r="E12" s="126">
        <v>0</v>
      </c>
      <c r="F12" s="126">
        <v>0</v>
      </c>
      <c r="G12" s="126">
        <v>0</v>
      </c>
      <c r="H12" s="126"/>
      <c r="I12" s="127"/>
      <c r="J12" s="126"/>
      <c r="K12" s="126"/>
    </row>
    <row r="13" spans="1:11" ht="14" customHeight="1" thickTop="1" thickBot="1" x14ac:dyDescent="0.2">
      <c r="A13" s="259" t="s">
        <v>123</v>
      </c>
      <c r="B13" s="174"/>
      <c r="C13" s="128">
        <f t="shared" ref="C13:K13" si="0">C11+C12</f>
        <v>31688615</v>
      </c>
      <c r="D13" s="128">
        <f t="shared" si="0"/>
        <v>2502690</v>
      </c>
      <c r="E13" s="128">
        <f t="shared" si="0"/>
        <v>1618267</v>
      </c>
      <c r="F13" s="128">
        <f t="shared" si="0"/>
        <v>911854</v>
      </c>
      <c r="G13" s="128">
        <f t="shared" si="0"/>
        <v>656047</v>
      </c>
      <c r="H13" s="128">
        <f t="shared" si="0"/>
        <v>0</v>
      </c>
      <c r="I13" s="128">
        <f t="shared" si="0"/>
        <v>0</v>
      </c>
      <c r="J13" s="128">
        <f t="shared" si="0"/>
        <v>210851</v>
      </c>
      <c r="K13" s="128">
        <f t="shared" si="0"/>
        <v>0</v>
      </c>
    </row>
    <row r="14" spans="1:11" ht="13.5" customHeight="1" thickTop="1" x14ac:dyDescent="0.15">
      <c r="A14" s="201" t="s">
        <v>12</v>
      </c>
      <c r="B14" s="202"/>
      <c r="C14" s="129"/>
      <c r="D14" s="127"/>
      <c r="E14" s="127"/>
      <c r="F14" s="127"/>
      <c r="G14" s="129"/>
      <c r="H14" s="127"/>
      <c r="I14" s="127"/>
      <c r="J14" s="127"/>
      <c r="K14" s="127"/>
    </row>
    <row r="15" spans="1:11" ht="14" customHeight="1" x14ac:dyDescent="0.15">
      <c r="A15" s="207" t="s">
        <v>24</v>
      </c>
      <c r="B15" s="208">
        <v>1000</v>
      </c>
      <c r="C15" s="122">
        <v>13745005</v>
      </c>
      <c r="D15" s="127"/>
      <c r="E15" s="127"/>
      <c r="F15" s="127"/>
      <c r="G15" s="122">
        <v>340939</v>
      </c>
      <c r="H15" s="127"/>
      <c r="I15" s="127"/>
      <c r="J15" s="127"/>
      <c r="K15" s="127"/>
    </row>
    <row r="16" spans="1:11" ht="14" customHeight="1" x14ac:dyDescent="0.15">
      <c r="A16" s="203" t="s">
        <v>25</v>
      </c>
      <c r="B16" s="209">
        <v>2000</v>
      </c>
      <c r="C16" s="122">
        <v>5627553</v>
      </c>
      <c r="D16" s="122">
        <v>5093484</v>
      </c>
      <c r="E16" s="127"/>
      <c r="F16" s="122">
        <v>764905</v>
      </c>
      <c r="G16" s="122">
        <v>337692</v>
      </c>
      <c r="H16" s="122"/>
      <c r="I16" s="127"/>
      <c r="J16" s="124">
        <v>160160</v>
      </c>
      <c r="K16" s="122"/>
    </row>
    <row r="17" spans="1:11" ht="14" customHeight="1" x14ac:dyDescent="0.15">
      <c r="A17" s="205" t="s">
        <v>26</v>
      </c>
      <c r="B17" s="209">
        <v>3000</v>
      </c>
      <c r="C17" s="122">
        <v>691</v>
      </c>
      <c r="D17" s="122">
        <v>0</v>
      </c>
      <c r="E17" s="127"/>
      <c r="F17" s="122">
        <v>0</v>
      </c>
      <c r="G17" s="122">
        <v>0</v>
      </c>
      <c r="H17" s="123"/>
      <c r="I17" s="127"/>
      <c r="J17" s="127"/>
      <c r="K17" s="127"/>
    </row>
    <row r="18" spans="1:11" ht="14" customHeight="1" x14ac:dyDescent="0.15">
      <c r="A18" s="206" t="s">
        <v>159</v>
      </c>
      <c r="B18" s="210">
        <v>4000</v>
      </c>
      <c r="C18" s="122">
        <v>914383</v>
      </c>
      <c r="D18" s="122">
        <v>0</v>
      </c>
      <c r="E18" s="122">
        <v>0</v>
      </c>
      <c r="F18" s="122">
        <v>0</v>
      </c>
      <c r="G18" s="122">
        <v>0</v>
      </c>
      <c r="H18" s="122"/>
      <c r="I18" s="127"/>
      <c r="J18" s="374"/>
      <c r="K18" s="122"/>
    </row>
    <row r="19" spans="1:11" ht="14" customHeight="1" x14ac:dyDescent="0.15">
      <c r="A19" s="206" t="s">
        <v>27</v>
      </c>
      <c r="B19" s="209">
        <v>5000</v>
      </c>
      <c r="C19" s="122">
        <v>0</v>
      </c>
      <c r="D19" s="122">
        <v>0</v>
      </c>
      <c r="E19" s="122">
        <v>1810537</v>
      </c>
      <c r="F19" s="122">
        <v>0</v>
      </c>
      <c r="G19" s="122">
        <v>0</v>
      </c>
      <c r="H19" s="123"/>
      <c r="I19" s="127"/>
      <c r="J19" s="122"/>
      <c r="K19" s="122"/>
    </row>
    <row r="20" spans="1:11" ht="14" customHeight="1" thickBot="1" x14ac:dyDescent="0.2">
      <c r="A20" s="260" t="s">
        <v>124</v>
      </c>
      <c r="B20" s="178"/>
      <c r="C20" s="125">
        <f t="shared" ref="C20:H20" si="1">SUM(C15:C19)</f>
        <v>20287632</v>
      </c>
      <c r="D20" s="125">
        <f t="shared" si="1"/>
        <v>5093484</v>
      </c>
      <c r="E20" s="125">
        <f t="shared" si="1"/>
        <v>1810537</v>
      </c>
      <c r="F20" s="125">
        <f t="shared" si="1"/>
        <v>764905</v>
      </c>
      <c r="G20" s="125">
        <f t="shared" si="1"/>
        <v>678631</v>
      </c>
      <c r="H20" s="125">
        <f t="shared" si="1"/>
        <v>0</v>
      </c>
      <c r="I20" s="127"/>
      <c r="J20" s="125">
        <f>SUM(J15:J19)</f>
        <v>160160</v>
      </c>
      <c r="K20" s="125">
        <f>SUM(K15:K19)</f>
        <v>0</v>
      </c>
    </row>
    <row r="21" spans="1:11" ht="14" thickTop="1" thickBot="1" x14ac:dyDescent="0.2">
      <c r="A21" s="175" t="s">
        <v>181</v>
      </c>
      <c r="B21" s="274">
        <v>4180</v>
      </c>
      <c r="C21" s="128">
        <f t="shared" ref="C21:H21" si="2">C12</f>
        <v>8748337</v>
      </c>
      <c r="D21" s="128">
        <f t="shared" si="2"/>
        <v>0</v>
      </c>
      <c r="E21" s="128">
        <f t="shared" si="2"/>
        <v>0</v>
      </c>
      <c r="F21" s="128">
        <f t="shared" si="2"/>
        <v>0</v>
      </c>
      <c r="G21" s="128">
        <f t="shared" si="2"/>
        <v>0</v>
      </c>
      <c r="H21" s="128">
        <f t="shared" si="2"/>
        <v>0</v>
      </c>
      <c r="I21" s="127" t="s">
        <v>0</v>
      </c>
      <c r="J21" s="130">
        <f>J12</f>
        <v>0</v>
      </c>
      <c r="K21" s="130">
        <f>K12</f>
        <v>0</v>
      </c>
    </row>
    <row r="22" spans="1:11" ht="14" customHeight="1" thickTop="1" thickBot="1" x14ac:dyDescent="0.2">
      <c r="A22" s="260" t="s">
        <v>125</v>
      </c>
      <c r="B22" s="179"/>
      <c r="C22" s="128">
        <f t="shared" ref="C22:H22" si="3">C20+C21</f>
        <v>29035969</v>
      </c>
      <c r="D22" s="128">
        <f t="shared" si="3"/>
        <v>5093484</v>
      </c>
      <c r="E22" s="128">
        <f t="shared" si="3"/>
        <v>1810537</v>
      </c>
      <c r="F22" s="128">
        <f t="shared" si="3"/>
        <v>764905</v>
      </c>
      <c r="G22" s="128">
        <f t="shared" si="3"/>
        <v>678631</v>
      </c>
      <c r="H22" s="128">
        <f t="shared" si="3"/>
        <v>0</v>
      </c>
      <c r="I22" s="131"/>
      <c r="J22" s="128">
        <f>J20+J21</f>
        <v>160160</v>
      </c>
      <c r="K22" s="128">
        <f>K20+K21</f>
        <v>0</v>
      </c>
    </row>
    <row r="23" spans="1:11" ht="23" thickTop="1" x14ac:dyDescent="0.15">
      <c r="A23" s="176" t="s">
        <v>78</v>
      </c>
      <c r="B23" s="172"/>
      <c r="C23" s="132">
        <f t="shared" ref="C23:H23" si="4">C11-C20</f>
        <v>2652646</v>
      </c>
      <c r="D23" s="132">
        <f t="shared" si="4"/>
        <v>-2590794</v>
      </c>
      <c r="E23" s="132">
        <f t="shared" si="4"/>
        <v>-192270</v>
      </c>
      <c r="F23" s="132">
        <f t="shared" si="4"/>
        <v>146949</v>
      </c>
      <c r="G23" s="132">
        <f t="shared" si="4"/>
        <v>-22584</v>
      </c>
      <c r="H23" s="132">
        <f t="shared" si="4"/>
        <v>0</v>
      </c>
      <c r="I23" s="132">
        <f>I11</f>
        <v>0</v>
      </c>
      <c r="J23" s="132">
        <f>J11-J20</f>
        <v>50691</v>
      </c>
      <c r="K23" s="132">
        <f>K11-K20</f>
        <v>0</v>
      </c>
    </row>
    <row r="24" spans="1:11" ht="13" thickBot="1" x14ac:dyDescent="0.2">
      <c r="A24" s="211" t="s">
        <v>160</v>
      </c>
      <c r="B24" s="212">
        <v>7000</v>
      </c>
      <c r="C24" s="133">
        <v>587246</v>
      </c>
      <c r="D24" s="133">
        <v>2500000</v>
      </c>
      <c r="E24" s="133">
        <v>234668</v>
      </c>
      <c r="F24" s="133">
        <v>0</v>
      </c>
      <c r="G24" s="133">
        <v>0</v>
      </c>
      <c r="H24" s="133"/>
      <c r="I24" s="133"/>
      <c r="J24" s="133"/>
      <c r="K24" s="133"/>
    </row>
    <row r="25" spans="1:11" ht="14" customHeight="1" thickTop="1" thickBot="1" x14ac:dyDescent="0.2">
      <c r="A25" s="213" t="s">
        <v>161</v>
      </c>
      <c r="B25" s="214">
        <v>8000</v>
      </c>
      <c r="C25" s="134">
        <v>2734668</v>
      </c>
      <c r="D25" s="134">
        <v>0</v>
      </c>
      <c r="E25" s="134">
        <v>0</v>
      </c>
      <c r="F25" s="134">
        <v>0</v>
      </c>
      <c r="G25" s="135">
        <v>0</v>
      </c>
      <c r="H25" s="134"/>
      <c r="I25" s="135"/>
      <c r="J25" s="134"/>
      <c r="K25" s="134"/>
    </row>
    <row r="26" spans="1:11" ht="17" thickTop="1" thickBot="1" x14ac:dyDescent="0.2">
      <c r="A26" s="275" t="s">
        <v>162</v>
      </c>
      <c r="B26" s="180"/>
      <c r="C26" s="136">
        <f t="shared" ref="C26:K26" si="5">C24-C25</f>
        <v>-2147422</v>
      </c>
      <c r="D26" s="136">
        <f t="shared" si="5"/>
        <v>2500000</v>
      </c>
      <c r="E26" s="136">
        <f t="shared" si="5"/>
        <v>234668</v>
      </c>
      <c r="F26" s="136">
        <f t="shared" si="5"/>
        <v>0</v>
      </c>
      <c r="G26" s="136">
        <f t="shared" si="5"/>
        <v>0</v>
      </c>
      <c r="H26" s="136">
        <f t="shared" si="5"/>
        <v>0</v>
      </c>
      <c r="I26" s="136">
        <f t="shared" si="5"/>
        <v>0</v>
      </c>
      <c r="J26" s="136">
        <f t="shared" si="5"/>
        <v>0</v>
      </c>
      <c r="K26" s="136">
        <f t="shared" si="5"/>
        <v>0</v>
      </c>
    </row>
    <row r="27" spans="1:11" ht="37.5" customHeight="1" thickTop="1" thickBot="1" x14ac:dyDescent="0.2">
      <c r="A27" s="402" t="s">
        <v>163</v>
      </c>
      <c r="B27" s="403"/>
      <c r="C27" s="190">
        <f t="shared" ref="C27:K27" si="6">C23+C26</f>
        <v>505224</v>
      </c>
      <c r="D27" s="190">
        <f t="shared" si="6"/>
        <v>-90794</v>
      </c>
      <c r="E27" s="190">
        <f t="shared" si="6"/>
        <v>42398</v>
      </c>
      <c r="F27" s="190">
        <f t="shared" si="6"/>
        <v>146949</v>
      </c>
      <c r="G27" s="190">
        <f t="shared" si="6"/>
        <v>-22584</v>
      </c>
      <c r="H27" s="190">
        <f t="shared" si="6"/>
        <v>0</v>
      </c>
      <c r="I27" s="190">
        <f t="shared" si="6"/>
        <v>0</v>
      </c>
      <c r="J27" s="190">
        <f t="shared" si="6"/>
        <v>50691</v>
      </c>
      <c r="K27" s="190">
        <f t="shared" si="6"/>
        <v>0</v>
      </c>
    </row>
    <row r="28" spans="1:11" ht="13" thickTop="1" x14ac:dyDescent="0.15">
      <c r="A28" s="284" t="s">
        <v>200</v>
      </c>
      <c r="B28" s="177"/>
      <c r="C28" s="126">
        <v>35107405</v>
      </c>
      <c r="D28" s="126">
        <v>-1075814</v>
      </c>
      <c r="E28" s="126">
        <v>975741</v>
      </c>
      <c r="F28" s="126">
        <v>448654</v>
      </c>
      <c r="G28" s="126">
        <v>1094580</v>
      </c>
      <c r="H28" s="126"/>
      <c r="I28" s="126"/>
      <c r="J28" s="126">
        <v>351919</v>
      </c>
      <c r="K28" s="126"/>
    </row>
    <row r="29" spans="1:11" ht="12" x14ac:dyDescent="0.15">
      <c r="A29" s="276" t="s">
        <v>49</v>
      </c>
      <c r="B29" s="48"/>
      <c r="C29" s="122">
        <v>0</v>
      </c>
      <c r="D29" s="122"/>
      <c r="E29" s="122"/>
      <c r="F29" s="122"/>
      <c r="G29" s="122"/>
      <c r="H29" s="122"/>
      <c r="I29" s="122"/>
      <c r="J29" s="122"/>
      <c r="K29" s="122"/>
    </row>
    <row r="30" spans="1:11" ht="14" customHeight="1" thickBot="1" x14ac:dyDescent="0.2">
      <c r="A30" s="181" t="s">
        <v>201</v>
      </c>
      <c r="B30" s="182"/>
      <c r="C30" s="137">
        <f t="shared" ref="C30:K30" si="7">SUM(C27:C29)</f>
        <v>35612629</v>
      </c>
      <c r="D30" s="137">
        <f t="shared" si="7"/>
        <v>-1166608</v>
      </c>
      <c r="E30" s="137">
        <f t="shared" si="7"/>
        <v>1018139</v>
      </c>
      <c r="F30" s="137">
        <f t="shared" si="7"/>
        <v>595603</v>
      </c>
      <c r="G30" s="137">
        <f t="shared" si="7"/>
        <v>1071996</v>
      </c>
      <c r="H30" s="137">
        <f t="shared" si="7"/>
        <v>0</v>
      </c>
      <c r="I30" s="137">
        <f t="shared" si="7"/>
        <v>0</v>
      </c>
      <c r="J30" s="137">
        <f t="shared" si="7"/>
        <v>402610</v>
      </c>
      <c r="K30" s="137">
        <f t="shared" si="7"/>
        <v>0</v>
      </c>
    </row>
    <row r="31" spans="1:11" ht="14" customHeight="1" thickTop="1" x14ac:dyDescent="0.15">
      <c r="A31" s="49"/>
    </row>
  </sheetData>
  <sheetProtection algorithmName="SHA-512" hashValue="XSLUxNX4sAds6ADKMyFc09VvnUeuELkm92Z+k/JJuwcnKX2+IRVLWV+T0dFDIPYFY4dKklQiy2AFEaAya+IJCA==" saltValue="lxQGByB8UiXjsATocRLcvw==" spinCount="100000" sheet="1" objects="1" scenarios="1"/>
  <mergeCells count="3">
    <mergeCell ref="A1:K1"/>
    <mergeCell ref="A2:K2"/>
    <mergeCell ref="A27:B27"/>
  </mergeCells>
  <printOptions headings="1"/>
  <pageMargins left="0" right="0" top="0.72" bottom="0.47" header="0.22" footer="0.17"/>
  <pageSetup scale="82" firstPageNumber="5" orientation="landscape" r:id="rId1"/>
  <headerFooter alignWithMargins="0">
    <oddHeader>&amp;L&amp;8Page &amp;P&amp;R&amp;8Page &amp;P</oddHead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enableFormatConditionsCalculation="0"/>
  <dimension ref="A1:O71"/>
  <sheetViews>
    <sheetView showGridLines="0" workbookViewId="0">
      <selection activeCell="F20" sqref="F20"/>
    </sheetView>
  </sheetViews>
  <sheetFormatPr baseColWidth="10" defaultColWidth="8.83203125" defaultRowHeight="13" x14ac:dyDescent="0.15"/>
  <cols>
    <col min="1" max="1" width="0.83203125" style="94" customWidth="1"/>
    <col min="2" max="2" width="13.6640625" style="94" customWidth="1"/>
    <col min="3" max="3" width="18.5" style="94" customWidth="1"/>
    <col min="4" max="4" width="7.5" style="94" customWidth="1"/>
    <col min="5" max="15" width="13.6640625" style="94" customWidth="1"/>
    <col min="16" max="16" width="2.5" style="94" customWidth="1"/>
    <col min="17" max="16384" width="8.83203125" style="94"/>
  </cols>
  <sheetData>
    <row r="1" spans="1:13" ht="17.25" customHeight="1" x14ac:dyDescent="0.15">
      <c r="A1" s="401" t="s">
        <v>203</v>
      </c>
      <c r="B1" s="404"/>
      <c r="C1" s="405"/>
      <c r="D1" s="405"/>
      <c r="E1" s="405"/>
      <c r="F1" s="405"/>
      <c r="G1" s="405"/>
      <c r="H1" s="405"/>
      <c r="I1" s="405"/>
      <c r="J1" s="405"/>
      <c r="K1" s="405"/>
      <c r="L1" s="406"/>
      <c r="M1" s="406"/>
    </row>
    <row r="2" spans="1:13" s="93" customFormat="1" ht="24" customHeight="1" x14ac:dyDescent="0.15">
      <c r="A2" s="150"/>
    </row>
    <row r="3" spans="1:13" s="279" customFormat="1" x14ac:dyDescent="0.15">
      <c r="B3" s="236" t="s">
        <v>113</v>
      </c>
    </row>
    <row r="4" spans="1:13" ht="9.75" customHeight="1" x14ac:dyDescent="0.15"/>
    <row r="5" spans="1:13" ht="23" customHeight="1" x14ac:dyDescent="0.15">
      <c r="B5" s="412" t="s">
        <v>202</v>
      </c>
      <c r="C5" s="416"/>
      <c r="D5" s="416"/>
      <c r="E5" s="416"/>
      <c r="F5" s="416"/>
      <c r="G5" s="416"/>
      <c r="H5" s="416"/>
      <c r="I5" s="416"/>
      <c r="J5" s="416"/>
      <c r="K5" s="416"/>
      <c r="L5" s="416"/>
    </row>
    <row r="6" spans="1:13" ht="17" customHeight="1" x14ac:dyDescent="0.15">
      <c r="B6" s="410" t="str">
        <f>'ASA1'!C9</f>
        <v>Glencoe School District #35</v>
      </c>
      <c r="C6" s="410"/>
      <c r="D6" s="95"/>
      <c r="E6" s="415" t="s">
        <v>213</v>
      </c>
      <c r="F6" s="415"/>
      <c r="G6" s="415"/>
      <c r="H6" s="96"/>
      <c r="I6" s="154" t="s">
        <v>214</v>
      </c>
      <c r="J6" s="96"/>
      <c r="K6" s="411" t="s">
        <v>215</v>
      </c>
      <c r="L6" s="411"/>
    </row>
    <row r="7" spans="1:13" ht="17" customHeight="1" x14ac:dyDescent="0.15">
      <c r="B7" s="97" t="s">
        <v>82</v>
      </c>
      <c r="C7" s="95"/>
      <c r="D7" s="95"/>
      <c r="E7" s="413" t="s">
        <v>83</v>
      </c>
      <c r="F7" s="414"/>
      <c r="G7" s="414"/>
      <c r="H7" s="95"/>
      <c r="I7" s="98" t="s">
        <v>84</v>
      </c>
      <c r="J7" s="95"/>
      <c r="K7" s="413" t="s">
        <v>85</v>
      </c>
      <c r="L7" s="414"/>
    </row>
    <row r="8" spans="1:13" x14ac:dyDescent="0.15">
      <c r="B8" s="412" t="s">
        <v>204</v>
      </c>
      <c r="C8" s="412"/>
      <c r="D8" s="412"/>
      <c r="E8" s="412"/>
      <c r="F8" s="412"/>
      <c r="G8" s="412"/>
      <c r="H8" s="412"/>
      <c r="I8" s="412"/>
      <c r="J8" s="412"/>
      <c r="K8" s="412"/>
      <c r="L8" s="412"/>
    </row>
    <row r="9" spans="1:13" ht="6" customHeight="1" x14ac:dyDescent="0.15">
      <c r="B9" s="99"/>
      <c r="C9" s="99"/>
    </row>
    <row r="10" spans="1:13" s="18" customFormat="1" ht="11" x14ac:dyDescent="0.15">
      <c r="B10" s="100" t="s">
        <v>92</v>
      </c>
      <c r="C10" s="101"/>
    </row>
    <row r="11" spans="1:13" ht="6" customHeight="1" x14ac:dyDescent="0.15">
      <c r="B11" s="102"/>
      <c r="C11" s="102"/>
    </row>
    <row r="12" spans="1:13" x14ac:dyDescent="0.15">
      <c r="B12" s="301" t="s">
        <v>205</v>
      </c>
      <c r="C12" s="102"/>
    </row>
    <row r="13" spans="1:13" s="18" customFormat="1" ht="33" x14ac:dyDescent="0.15">
      <c r="B13" s="103"/>
      <c r="C13" s="104"/>
      <c r="D13" s="104"/>
      <c r="E13" s="105" t="s">
        <v>10</v>
      </c>
      <c r="F13" s="105" t="s">
        <v>50</v>
      </c>
      <c r="G13" s="105" t="s">
        <v>27</v>
      </c>
      <c r="H13" s="105" t="s">
        <v>11</v>
      </c>
      <c r="I13" s="105" t="s">
        <v>81</v>
      </c>
      <c r="J13" s="105" t="s">
        <v>142</v>
      </c>
      <c r="K13" s="105" t="s">
        <v>41</v>
      </c>
      <c r="L13" s="105" t="s">
        <v>143</v>
      </c>
      <c r="M13" s="105" t="s">
        <v>42</v>
      </c>
    </row>
    <row r="14" spans="1:13" s="18" customFormat="1" ht="12" x14ac:dyDescent="0.15">
      <c r="B14" s="215" t="s">
        <v>21</v>
      </c>
      <c r="C14" s="216"/>
      <c r="D14" s="217">
        <v>1000</v>
      </c>
      <c r="E14" s="145">
        <f>('ASA3'!C7)</f>
        <v>21639062</v>
      </c>
      <c r="F14" s="145">
        <f>('ASA3'!D7)</f>
        <v>2502690</v>
      </c>
      <c r="G14" s="145">
        <f>('ASA3'!E7)</f>
        <v>1618267</v>
      </c>
      <c r="H14" s="145">
        <f>('ASA3'!F7)</f>
        <v>695799</v>
      </c>
      <c r="I14" s="145">
        <f>('ASA3'!G7)</f>
        <v>656047</v>
      </c>
      <c r="J14" s="145">
        <f>('ASA3'!H7)</f>
        <v>0</v>
      </c>
      <c r="K14" s="145">
        <f>('ASA3'!I7)</f>
        <v>0</v>
      </c>
      <c r="L14" s="145">
        <f>('ASA3'!J7)</f>
        <v>210851</v>
      </c>
      <c r="M14" s="145">
        <f>('ASA3'!K7)</f>
        <v>0</v>
      </c>
    </row>
    <row r="15" spans="1:13" s="18" customFormat="1" ht="21.75" customHeight="1" x14ac:dyDescent="0.15">
      <c r="B15" s="417" t="s">
        <v>164</v>
      </c>
      <c r="C15" s="390"/>
      <c r="D15" s="217">
        <v>2000</v>
      </c>
      <c r="E15" s="145">
        <f>('ASA3'!C8)</f>
        <v>0</v>
      </c>
      <c r="F15" s="145">
        <f>('ASA3'!D8)</f>
        <v>0</v>
      </c>
      <c r="G15" s="291"/>
      <c r="H15" s="145">
        <f>('ASA3'!F8)</f>
        <v>0</v>
      </c>
      <c r="I15" s="145">
        <f>('ASA3'!G8)</f>
        <v>0</v>
      </c>
      <c r="J15" s="291"/>
      <c r="K15" s="291"/>
      <c r="L15" s="291"/>
      <c r="M15" s="291"/>
    </row>
    <row r="16" spans="1:13" s="18" customFormat="1" ht="12" x14ac:dyDescent="0.15">
      <c r="B16" s="215" t="s">
        <v>22</v>
      </c>
      <c r="C16" s="216"/>
      <c r="D16" s="217">
        <v>3000</v>
      </c>
      <c r="E16" s="145">
        <f>('ASA3'!C9)</f>
        <v>876963</v>
      </c>
      <c r="F16" s="145">
        <f>('ASA3'!D9)</f>
        <v>0</v>
      </c>
      <c r="G16" s="145">
        <f>('ASA3'!E9)</f>
        <v>0</v>
      </c>
      <c r="H16" s="145">
        <f>('ASA3'!F9)</f>
        <v>216055</v>
      </c>
      <c r="I16" s="145">
        <f>('ASA3'!G9)</f>
        <v>0</v>
      </c>
      <c r="J16" s="145">
        <f>('ASA3'!H9)</f>
        <v>0</v>
      </c>
      <c r="K16" s="145">
        <f>('ASA3'!I9)</f>
        <v>0</v>
      </c>
      <c r="L16" s="145">
        <f>('ASA3'!J9)</f>
        <v>0</v>
      </c>
      <c r="M16" s="145">
        <f>('ASA3'!K9)</f>
        <v>0</v>
      </c>
    </row>
    <row r="17" spans="2:13" s="18" customFormat="1" ht="12" x14ac:dyDescent="0.15">
      <c r="B17" s="215" t="s">
        <v>23</v>
      </c>
      <c r="C17" s="216"/>
      <c r="D17" s="217">
        <v>4000</v>
      </c>
      <c r="E17" s="145">
        <f>('ASA3'!C10)</f>
        <v>424253</v>
      </c>
      <c r="F17" s="145">
        <f>('ASA3'!D10)</f>
        <v>0</v>
      </c>
      <c r="G17" s="145">
        <f>('ASA3'!E10)</f>
        <v>0</v>
      </c>
      <c r="H17" s="145">
        <f>('ASA3'!F10)</f>
        <v>0</v>
      </c>
      <c r="I17" s="145">
        <f>('ASA3'!G10)</f>
        <v>0</v>
      </c>
      <c r="J17" s="145">
        <f>('ASA3'!H10)</f>
        <v>0</v>
      </c>
      <c r="K17" s="145">
        <f>('ASA3'!I10)</f>
        <v>0</v>
      </c>
      <c r="L17" s="145">
        <f>('ASA3'!J10)</f>
        <v>0</v>
      </c>
      <c r="M17" s="145">
        <f>('ASA3'!K10)</f>
        <v>0</v>
      </c>
    </row>
    <row r="18" spans="2:13" s="18" customFormat="1" ht="13.5" customHeight="1" thickBot="1" x14ac:dyDescent="0.2">
      <c r="B18" s="185" t="s">
        <v>122</v>
      </c>
      <c r="C18" s="186"/>
      <c r="D18" s="187"/>
      <c r="E18" s="145">
        <f>('ASA3'!C11)</f>
        <v>22940278</v>
      </c>
      <c r="F18" s="145">
        <f>('ASA3'!D11)</f>
        <v>2502690</v>
      </c>
      <c r="G18" s="145">
        <f>('ASA3'!E11)</f>
        <v>1618267</v>
      </c>
      <c r="H18" s="145">
        <f>('ASA3'!F11)</f>
        <v>911854</v>
      </c>
      <c r="I18" s="145">
        <f>('ASA3'!G11)</f>
        <v>656047</v>
      </c>
      <c r="J18" s="145">
        <f>('ASA3'!H11)</f>
        <v>0</v>
      </c>
      <c r="K18" s="145">
        <f>('ASA3'!I11)</f>
        <v>0</v>
      </c>
      <c r="L18" s="145">
        <f>('ASA3'!J11)</f>
        <v>210851</v>
      </c>
      <c r="M18" s="145">
        <f>('ASA3'!K11)</f>
        <v>0</v>
      </c>
    </row>
    <row r="19" spans="2:13" s="18" customFormat="1" ht="15" customHeight="1" thickTop="1" thickBot="1" x14ac:dyDescent="0.2">
      <c r="B19" s="407" t="s">
        <v>124</v>
      </c>
      <c r="C19" s="408"/>
      <c r="D19" s="409"/>
      <c r="E19" s="292">
        <f>'ASA3'!C20</f>
        <v>20287632</v>
      </c>
      <c r="F19" s="292">
        <f>'ASA3'!D20</f>
        <v>5093484</v>
      </c>
      <c r="G19" s="292">
        <f>'ASA3'!E20</f>
        <v>1810537</v>
      </c>
      <c r="H19" s="292">
        <f>'ASA3'!F20</f>
        <v>764905</v>
      </c>
      <c r="I19" s="292">
        <f>'ASA3'!G20</f>
        <v>678631</v>
      </c>
      <c r="J19" s="292">
        <f>'ASA3'!H20</f>
        <v>0</v>
      </c>
      <c r="K19" s="293"/>
      <c r="L19" s="292">
        <f>'ASA3'!J20</f>
        <v>160160</v>
      </c>
      <c r="M19" s="292">
        <f>'ASA3'!K20</f>
        <v>0</v>
      </c>
    </row>
    <row r="20" spans="2:13" s="18" customFormat="1" thickTop="1" x14ac:dyDescent="0.15">
      <c r="B20" s="183" t="s">
        <v>165</v>
      </c>
      <c r="C20" s="184"/>
      <c r="D20" s="106"/>
      <c r="E20" s="146">
        <f>'ASA3'!C26</f>
        <v>-2147422</v>
      </c>
      <c r="F20" s="146">
        <f>'ASA3'!D26</f>
        <v>2500000</v>
      </c>
      <c r="G20" s="146">
        <f>'ASA3'!E26</f>
        <v>234668</v>
      </c>
      <c r="H20" s="146">
        <f>'ASA3'!F26</f>
        <v>0</v>
      </c>
      <c r="I20" s="146">
        <f>'ASA3'!G26</f>
        <v>0</v>
      </c>
      <c r="J20" s="146">
        <f>'ASA3'!H26</f>
        <v>0</v>
      </c>
      <c r="K20" s="146">
        <f>'ASA3'!I26</f>
        <v>0</v>
      </c>
      <c r="L20" s="146">
        <f>'ASA3'!J26</f>
        <v>0</v>
      </c>
      <c r="M20" s="146">
        <f>'ASA3'!K26</f>
        <v>0</v>
      </c>
    </row>
    <row r="21" spans="2:13" s="18" customFormat="1" ht="13.5" customHeight="1" thickBot="1" x14ac:dyDescent="0.2">
      <c r="B21" s="189" t="str">
        <f>'ASA3'!A28</f>
        <v>Beginning Fund Balances - July 1, 2017</v>
      </c>
      <c r="C21" s="186"/>
      <c r="D21" s="187"/>
      <c r="E21" s="147">
        <f>'ASA3'!C28</f>
        <v>35107405</v>
      </c>
      <c r="F21" s="147">
        <f>'ASA3'!D28</f>
        <v>-1075814</v>
      </c>
      <c r="G21" s="147">
        <f>'ASA3'!E28</f>
        <v>975741</v>
      </c>
      <c r="H21" s="147">
        <f>'ASA3'!F28</f>
        <v>448654</v>
      </c>
      <c r="I21" s="147">
        <f>'ASA3'!G28</f>
        <v>1094580</v>
      </c>
      <c r="J21" s="147">
        <f>'ASA3'!H28</f>
        <v>0</v>
      </c>
      <c r="K21" s="147">
        <f>'ASA3'!I28</f>
        <v>0</v>
      </c>
      <c r="L21" s="147">
        <f>'ASA3'!J28</f>
        <v>351919</v>
      </c>
      <c r="M21" s="147">
        <f>'ASA3'!K28</f>
        <v>0</v>
      </c>
    </row>
    <row r="22" spans="2:13" s="18" customFormat="1" thickTop="1" x14ac:dyDescent="0.15">
      <c r="B22" s="183" t="s">
        <v>100</v>
      </c>
      <c r="C22" s="184"/>
      <c r="D22" s="188"/>
      <c r="E22" s="147">
        <f>'ASA3'!C29</f>
        <v>0</v>
      </c>
      <c r="F22" s="147">
        <f>'ASA3'!D29</f>
        <v>0</v>
      </c>
      <c r="G22" s="147">
        <f>'ASA3'!E29</f>
        <v>0</v>
      </c>
      <c r="H22" s="147">
        <f>'ASA3'!F29</f>
        <v>0</v>
      </c>
      <c r="I22" s="147">
        <f>'ASA3'!G29</f>
        <v>0</v>
      </c>
      <c r="J22" s="147">
        <f>'ASA3'!H29</f>
        <v>0</v>
      </c>
      <c r="K22" s="147">
        <f>'ASA3'!I29</f>
        <v>0</v>
      </c>
      <c r="L22" s="147">
        <f>'ASA3'!J29</f>
        <v>0</v>
      </c>
      <c r="M22" s="147">
        <f>'ASA3'!K29</f>
        <v>0</v>
      </c>
    </row>
    <row r="23" spans="2:13" s="18" customFormat="1" ht="13.5" customHeight="1" thickBot="1" x14ac:dyDescent="0.2">
      <c r="B23" s="189" t="str">
        <f>'ASA3'!A30</f>
        <v>Ending Fund Balances June 30, 2018</v>
      </c>
      <c r="C23" s="186"/>
      <c r="D23" s="187"/>
      <c r="E23" s="148">
        <f>SUM(E18,E20,E21,E22)-E19</f>
        <v>35612629</v>
      </c>
      <c r="F23" s="148">
        <f>'ASA3'!D30</f>
        <v>-1166608</v>
      </c>
      <c r="G23" s="148">
        <f>'ASA3'!E30</f>
        <v>1018139</v>
      </c>
      <c r="H23" s="148">
        <f>'ASA3'!F30</f>
        <v>595603</v>
      </c>
      <c r="I23" s="148">
        <f>'ASA3'!G30</f>
        <v>1071996</v>
      </c>
      <c r="J23" s="148">
        <f>'ASA3'!H30</f>
        <v>0</v>
      </c>
      <c r="K23" s="148">
        <f>'ASA3'!I30</f>
        <v>0</v>
      </c>
      <c r="L23" s="148">
        <f>'ASA3'!J30</f>
        <v>402610</v>
      </c>
      <c r="M23" s="148">
        <f>'ASA3'!K30</f>
        <v>0</v>
      </c>
    </row>
    <row r="24" spans="2:13" s="18" customFormat="1" ht="12" thickTop="1" x14ac:dyDescent="0.15">
      <c r="B24" s="8"/>
      <c r="C24" s="107"/>
      <c r="D24" s="108"/>
      <c r="E24" s="108"/>
      <c r="F24" s="108"/>
      <c r="G24" s="108"/>
      <c r="H24" s="108"/>
      <c r="I24" s="108"/>
      <c r="J24" s="108"/>
      <c r="K24" s="108"/>
      <c r="L24" s="108"/>
    </row>
    <row r="25" spans="2:13" s="18" customFormat="1" ht="11" x14ac:dyDescent="0.15"/>
    <row r="26" spans="2:13" s="18" customFormat="1" ht="6" customHeight="1" x14ac:dyDescent="0.15"/>
    <row r="27" spans="2:13" s="18" customFormat="1" ht="35" customHeight="1" x14ac:dyDescent="0.15"/>
    <row r="28" spans="2:13" ht="14" customHeight="1" x14ac:dyDescent="0.15"/>
    <row r="29" spans="2:13" s="18" customFormat="1" ht="11" x14ac:dyDescent="0.15"/>
    <row r="30" spans="2:13" s="18" customFormat="1" ht="12.25" customHeight="1" x14ac:dyDescent="0.15"/>
    <row r="31" spans="2:13" s="18" customFormat="1" ht="12.25" customHeight="1" x14ac:dyDescent="0.15"/>
    <row r="32" spans="2:13" s="18" customFormat="1" ht="12.25" customHeight="1" x14ac:dyDescent="0.15"/>
    <row r="33" spans="1:15" s="18" customFormat="1" ht="12.25" customHeight="1" x14ac:dyDescent="0.15"/>
    <row r="34" spans="1:15" s="18" customFormat="1" ht="12.25" customHeight="1" x14ac:dyDescent="0.15"/>
    <row r="35" spans="1:15" s="18" customFormat="1" ht="12.25" customHeight="1" x14ac:dyDescent="0.15"/>
    <row r="36" spans="1:15" s="18" customFormat="1" ht="12.25" customHeight="1" x14ac:dyDescent="0.15"/>
    <row r="37" spans="1:15" s="18" customFormat="1" ht="12.25" customHeight="1" x14ac:dyDescent="0.15"/>
    <row r="38" spans="1:15" s="18" customFormat="1" ht="12.25" customHeight="1" x14ac:dyDescent="0.15"/>
    <row r="39" spans="1:15" s="18" customFormat="1" ht="12.25" customHeight="1" x14ac:dyDescent="0.15"/>
    <row r="40" spans="1:15" s="18" customFormat="1" ht="12.25" customHeight="1" x14ac:dyDescent="0.15"/>
    <row r="41" spans="1:15" s="18" customFormat="1" ht="12.25" customHeight="1" x14ac:dyDescent="0.15"/>
    <row r="42" spans="1:15" ht="2.25" customHeight="1" x14ac:dyDescent="0.15">
      <c r="A42" s="109"/>
    </row>
    <row r="44" spans="1:15" s="110" customFormat="1" x14ac:dyDescent="0.15">
      <c r="N44" s="94"/>
      <c r="O44" s="94"/>
    </row>
    <row r="45" spans="1:15" s="18" customFormat="1" x14ac:dyDescent="0.15">
      <c r="B45" s="192"/>
      <c r="N45" s="94"/>
      <c r="O45" s="94"/>
    </row>
    <row r="46" spans="1:15" s="18" customFormat="1" ht="12.25" customHeight="1" x14ac:dyDescent="0.15">
      <c r="N46" s="94"/>
      <c r="O46" s="94"/>
    </row>
    <row r="47" spans="1:15" s="18" customFormat="1" ht="12.25" customHeight="1" x14ac:dyDescent="0.15">
      <c r="N47" s="94"/>
      <c r="O47" s="94"/>
    </row>
    <row r="48" spans="1:15" s="18" customFormat="1" ht="12.25" customHeight="1" x14ac:dyDescent="0.15">
      <c r="N48" s="94"/>
      <c r="O48" s="94"/>
    </row>
    <row r="49" spans="1:15" s="18" customFormat="1" ht="12.25" customHeight="1" x14ac:dyDescent="0.15">
      <c r="N49" s="94"/>
      <c r="O49" s="94"/>
    </row>
    <row r="50" spans="1:15" s="18" customFormat="1" ht="12.25" customHeight="1" x14ac:dyDescent="0.15">
      <c r="N50" s="94"/>
      <c r="O50" s="94"/>
    </row>
    <row r="51" spans="1:15" s="18" customFormat="1" ht="12.25" customHeight="1" x14ac:dyDescent="0.15">
      <c r="N51" s="94"/>
      <c r="O51" s="94"/>
    </row>
    <row r="52" spans="1:15" s="18" customFormat="1" ht="12.25" customHeight="1" x14ac:dyDescent="0.15">
      <c r="N52" s="94"/>
      <c r="O52" s="94"/>
    </row>
    <row r="53" spans="1:15" s="18" customFormat="1" ht="12.25" customHeight="1" x14ac:dyDescent="0.15">
      <c r="N53" s="94"/>
      <c r="O53" s="94"/>
    </row>
    <row r="54" spans="1:15" s="18" customFormat="1" ht="12.25" customHeight="1" x14ac:dyDescent="0.15">
      <c r="N54" s="94"/>
      <c r="O54" s="94"/>
    </row>
    <row r="55" spans="1:15" s="18" customFormat="1" ht="12.25" customHeight="1" x14ac:dyDescent="0.15">
      <c r="N55" s="94"/>
      <c r="O55" s="94"/>
    </row>
    <row r="56" spans="1:15" s="18" customFormat="1" ht="12.25" customHeight="1" x14ac:dyDescent="0.15">
      <c r="N56" s="94"/>
      <c r="O56" s="94"/>
    </row>
    <row r="57" spans="1:15" s="18" customFormat="1" ht="12.25" customHeight="1" x14ac:dyDescent="0.15">
      <c r="A57" s="111"/>
      <c r="N57" s="94"/>
      <c r="O57" s="94"/>
    </row>
    <row r="58" spans="1:15" ht="3.75" customHeight="1" x14ac:dyDescent="0.15"/>
    <row r="60" spans="1:15" x14ac:dyDescent="0.15">
      <c r="N60" s="109"/>
    </row>
    <row r="61" spans="1:15" x14ac:dyDescent="0.15">
      <c r="N61" s="109"/>
    </row>
    <row r="62" spans="1:15" x14ac:dyDescent="0.15">
      <c r="N62" s="109"/>
    </row>
    <row r="63" spans="1:15" x14ac:dyDescent="0.15">
      <c r="N63" s="109"/>
    </row>
    <row r="64" spans="1:15" x14ac:dyDescent="0.15">
      <c r="N64" s="109"/>
    </row>
    <row r="65" spans="14:14" x14ac:dyDescent="0.15">
      <c r="N65" s="109"/>
    </row>
    <row r="66" spans="14:14" x14ac:dyDescent="0.15">
      <c r="N66" s="109"/>
    </row>
    <row r="67" spans="14:14" x14ac:dyDescent="0.15">
      <c r="N67" s="109"/>
    </row>
    <row r="68" spans="14:14" x14ac:dyDescent="0.15">
      <c r="N68" s="109"/>
    </row>
    <row r="69" spans="14:14" x14ac:dyDescent="0.15">
      <c r="N69" s="109"/>
    </row>
    <row r="70" spans="14:14" x14ac:dyDescent="0.15">
      <c r="N70" s="109"/>
    </row>
    <row r="71" spans="14:14" x14ac:dyDescent="0.15">
      <c r="N71" s="109"/>
    </row>
  </sheetData>
  <sheetProtection algorithmName="SHA-512" hashValue="yqPggz7opZMxMKOzzCQHzzhCV7CfXsGdVitbdADnhzH9BTBIf0ePaV9kndDd4Qbnoi1GfYWvJaDEzdiHb4wmsw==" saltValue="Wjza7irq1/C8eG6y++Hu0g==" spinCount="100000" sheet="1" objects="1" scenarios="1"/>
  <mergeCells count="10">
    <mergeCell ref="A1:M1"/>
    <mergeCell ref="B19:D19"/>
    <mergeCell ref="B6:C6"/>
    <mergeCell ref="K6:L6"/>
    <mergeCell ref="B8:L8"/>
    <mergeCell ref="K7:L7"/>
    <mergeCell ref="E6:G6"/>
    <mergeCell ref="E7:G7"/>
    <mergeCell ref="B5:L5"/>
    <mergeCell ref="B15:C15"/>
  </mergeCells>
  <phoneticPr fontId="2" type="noConversion"/>
  <printOptions headings="1"/>
  <pageMargins left="0.28999999999999998" right="0.18" top="0.72" bottom="0.25" header="0.22" footer="0.17"/>
  <pageSetup scale="80" firstPageNumber="5" orientation="landscape" r:id="rId1"/>
  <headerFooter alignWithMargins="0">
    <oddHeader>&amp;L&amp;8Page &amp;P&amp;R&amp;8Page &amp;P</oddHeader>
  </headerFooter>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enableFormatConditionsCalculation="0"/>
  <dimension ref="A1:G117"/>
  <sheetViews>
    <sheetView showGridLines="0" topLeftCell="A75" workbookViewId="0">
      <selection activeCell="F20" sqref="F20"/>
    </sheetView>
  </sheetViews>
  <sheetFormatPr baseColWidth="10" defaultColWidth="8.83203125" defaultRowHeight="13" x14ac:dyDescent="0.15"/>
  <cols>
    <col min="1" max="1" width="3.1640625" customWidth="1"/>
    <col min="2" max="6" width="30.6640625" customWidth="1"/>
    <col min="7" max="7" width="6" customWidth="1"/>
  </cols>
  <sheetData>
    <row r="1" spans="1:7" x14ac:dyDescent="0.15">
      <c r="A1" s="422" t="s">
        <v>173</v>
      </c>
      <c r="B1" s="422"/>
      <c r="C1" s="422"/>
      <c r="D1" s="422"/>
      <c r="E1" s="422"/>
      <c r="F1" s="422"/>
      <c r="G1" s="422"/>
    </row>
    <row r="2" spans="1:7" x14ac:dyDescent="0.15">
      <c r="A2" s="311"/>
      <c r="B2" s="311"/>
      <c r="C2" s="311"/>
      <c r="D2" s="311"/>
      <c r="E2" s="311"/>
      <c r="F2" s="311"/>
      <c r="G2" s="311"/>
    </row>
    <row r="3" spans="1:7" x14ac:dyDescent="0.15">
      <c r="A3" s="303"/>
      <c r="B3" s="312" t="s">
        <v>109</v>
      </c>
      <c r="C3" s="303"/>
      <c r="D3" s="303"/>
      <c r="E3" s="303"/>
      <c r="F3" s="313"/>
      <c r="G3" s="303"/>
    </row>
    <row r="4" spans="1:7" x14ac:dyDescent="0.15">
      <c r="A4" s="303"/>
      <c r="B4" s="312" t="s">
        <v>110</v>
      </c>
      <c r="C4" s="303"/>
      <c r="D4" s="303"/>
      <c r="E4" s="303"/>
      <c r="F4" s="313"/>
      <c r="G4" s="303"/>
    </row>
    <row r="5" spans="1:7" x14ac:dyDescent="0.15">
      <c r="A5" s="303"/>
      <c r="B5" s="314"/>
      <c r="C5" s="303"/>
      <c r="D5" s="303"/>
      <c r="E5" s="303"/>
      <c r="F5" s="313"/>
      <c r="G5" s="303"/>
    </row>
    <row r="6" spans="1:7" x14ac:dyDescent="0.15">
      <c r="A6" s="315"/>
      <c r="B6" s="316">
        <v>0</v>
      </c>
      <c r="C6" s="315"/>
      <c r="D6" s="315"/>
      <c r="E6" s="315"/>
      <c r="F6" s="317"/>
      <c r="G6" s="315"/>
    </row>
    <row r="7" spans="1:7" x14ac:dyDescent="0.15">
      <c r="A7" s="315"/>
      <c r="B7" s="318">
        <v>0</v>
      </c>
      <c r="C7" s="315"/>
      <c r="D7" s="315"/>
      <c r="E7" s="315"/>
      <c r="F7" s="317"/>
      <c r="G7" s="315"/>
    </row>
    <row r="8" spans="1:7" x14ac:dyDescent="0.15">
      <c r="A8" s="303"/>
      <c r="B8" s="314"/>
      <c r="C8" s="303"/>
      <c r="D8" s="303"/>
      <c r="E8" s="303"/>
      <c r="F8" s="313"/>
      <c r="G8" s="303"/>
    </row>
    <row r="9" spans="1:7" ht="14" thickBot="1" x14ac:dyDescent="0.2">
      <c r="A9" s="303"/>
      <c r="B9" s="418" t="s">
        <v>2</v>
      </c>
      <c r="C9" s="419"/>
      <c r="D9" s="419"/>
      <c r="E9" s="419"/>
      <c r="F9" s="419"/>
      <c r="G9" s="313"/>
    </row>
    <row r="10" spans="1:7" x14ac:dyDescent="0.15">
      <c r="A10" s="303"/>
      <c r="B10" s="319"/>
      <c r="C10" s="320"/>
      <c r="D10" s="321"/>
      <c r="E10" s="322"/>
      <c r="F10" s="321"/>
      <c r="G10" s="303"/>
    </row>
    <row r="11" spans="1:7" ht="14" thickBot="1" x14ac:dyDescent="0.2">
      <c r="A11" s="303"/>
      <c r="B11" s="323"/>
      <c r="C11" s="324"/>
      <c r="D11" s="325"/>
      <c r="E11" s="326"/>
      <c r="F11" s="327"/>
      <c r="G11" s="303"/>
    </row>
    <row r="12" spans="1:7" x14ac:dyDescent="0.15">
      <c r="A12" s="303"/>
      <c r="B12" s="328" t="s">
        <v>75</v>
      </c>
      <c r="C12" s="329" t="s">
        <v>9</v>
      </c>
      <c r="D12" s="330" t="s">
        <v>93</v>
      </c>
      <c r="E12" s="330" t="s">
        <v>94</v>
      </c>
      <c r="F12" s="331" t="s">
        <v>76</v>
      </c>
      <c r="G12" s="303"/>
    </row>
    <row r="13" spans="1:7" x14ac:dyDescent="0.15">
      <c r="A13" s="303"/>
      <c r="B13" s="336" t="s">
        <v>216</v>
      </c>
      <c r="C13" s="375" t="s">
        <v>224</v>
      </c>
      <c r="D13" s="333" t="s">
        <v>227</v>
      </c>
      <c r="E13" s="375" t="s">
        <v>239</v>
      </c>
      <c r="F13" s="333" t="s">
        <v>292</v>
      </c>
      <c r="G13" s="303"/>
    </row>
    <row r="14" spans="1:7" x14ac:dyDescent="0.15">
      <c r="A14" s="303"/>
      <c r="B14" s="336" t="s">
        <v>217</v>
      </c>
      <c r="C14" s="375" t="s">
        <v>225</v>
      </c>
      <c r="D14" s="333" t="s">
        <v>228</v>
      </c>
      <c r="E14" s="375" t="s">
        <v>240</v>
      </c>
      <c r="F14" s="333" t="s">
        <v>293</v>
      </c>
      <c r="G14" s="303"/>
    </row>
    <row r="15" spans="1:7" x14ac:dyDescent="0.15">
      <c r="A15" s="303"/>
      <c r="B15" s="336" t="s">
        <v>218</v>
      </c>
      <c r="C15" s="375" t="s">
        <v>226</v>
      </c>
      <c r="D15" s="333" t="s">
        <v>229</v>
      </c>
      <c r="E15" s="375" t="s">
        <v>241</v>
      </c>
      <c r="F15" s="333" t="s">
        <v>294</v>
      </c>
      <c r="G15" s="303"/>
    </row>
    <row r="16" spans="1:7" x14ac:dyDescent="0.15">
      <c r="A16" s="303"/>
      <c r="B16" s="336" t="s">
        <v>219</v>
      </c>
      <c r="C16" s="335"/>
      <c r="D16" s="333" t="s">
        <v>230</v>
      </c>
      <c r="E16" s="375" t="s">
        <v>242</v>
      </c>
      <c r="F16" s="333" t="s">
        <v>295</v>
      </c>
      <c r="G16" s="303"/>
    </row>
    <row r="17" spans="2:6" x14ac:dyDescent="0.15">
      <c r="B17" s="336" t="s">
        <v>220</v>
      </c>
      <c r="C17" s="335"/>
      <c r="D17" s="333" t="s">
        <v>231</v>
      </c>
      <c r="E17" s="375" t="s">
        <v>243</v>
      </c>
      <c r="F17" s="333" t="s">
        <v>296</v>
      </c>
    </row>
    <row r="18" spans="2:6" x14ac:dyDescent="0.15">
      <c r="B18" s="336" t="s">
        <v>221</v>
      </c>
      <c r="C18" s="335"/>
      <c r="D18" s="333" t="s">
        <v>232</v>
      </c>
      <c r="E18" s="375" t="s">
        <v>244</v>
      </c>
      <c r="F18" s="333" t="s">
        <v>297</v>
      </c>
    </row>
    <row r="19" spans="2:6" x14ac:dyDescent="0.15">
      <c r="B19" s="336" t="s">
        <v>222</v>
      </c>
      <c r="C19" s="335"/>
      <c r="D19" s="333" t="s">
        <v>233</v>
      </c>
      <c r="E19" s="375" t="s">
        <v>245</v>
      </c>
      <c r="F19" s="333" t="s">
        <v>298</v>
      </c>
    </row>
    <row r="20" spans="2:6" x14ac:dyDescent="0.15">
      <c r="B20" s="336" t="s">
        <v>223</v>
      </c>
      <c r="C20" s="335"/>
      <c r="D20" s="333" t="s">
        <v>234</v>
      </c>
      <c r="E20" s="375" t="s">
        <v>246</v>
      </c>
      <c r="F20" s="333" t="s">
        <v>299</v>
      </c>
    </row>
    <row r="21" spans="2:6" x14ac:dyDescent="0.15">
      <c r="B21" s="334"/>
      <c r="C21" s="335"/>
      <c r="D21" s="333" t="s">
        <v>235</v>
      </c>
      <c r="E21" s="375" t="s">
        <v>247</v>
      </c>
      <c r="F21" s="333" t="s">
        <v>300</v>
      </c>
    </row>
    <row r="22" spans="2:6" x14ac:dyDescent="0.15">
      <c r="B22" s="336"/>
      <c r="C22" s="332"/>
      <c r="D22" s="333" t="s">
        <v>236</v>
      </c>
      <c r="E22" s="375" t="s">
        <v>248</v>
      </c>
      <c r="F22" s="333" t="s">
        <v>301</v>
      </c>
    </row>
    <row r="23" spans="2:6" x14ac:dyDescent="0.15">
      <c r="B23" s="337"/>
      <c r="C23" s="338"/>
      <c r="D23" s="333" t="s">
        <v>237</v>
      </c>
      <c r="E23" s="375" t="s">
        <v>249</v>
      </c>
      <c r="F23" s="333" t="s">
        <v>302</v>
      </c>
    </row>
    <row r="24" spans="2:6" x14ac:dyDescent="0.15">
      <c r="B24" s="336"/>
      <c r="C24" s="332"/>
      <c r="D24" s="333" t="s">
        <v>238</v>
      </c>
      <c r="E24" s="375" t="s">
        <v>250</v>
      </c>
      <c r="F24" s="333" t="s">
        <v>303</v>
      </c>
    </row>
    <row r="25" spans="2:6" x14ac:dyDescent="0.15">
      <c r="B25" s="339"/>
      <c r="C25" s="340"/>
      <c r="D25" s="333"/>
      <c r="E25" s="375" t="s">
        <v>251</v>
      </c>
      <c r="F25" s="333" t="s">
        <v>304</v>
      </c>
    </row>
    <row r="26" spans="2:6" x14ac:dyDescent="0.15">
      <c r="B26" s="339"/>
      <c r="C26" s="340"/>
      <c r="D26" s="333"/>
      <c r="E26" s="375" t="s">
        <v>252</v>
      </c>
      <c r="F26" s="333" t="s">
        <v>305</v>
      </c>
    </row>
    <row r="27" spans="2:6" x14ac:dyDescent="0.15">
      <c r="B27" s="339"/>
      <c r="C27" s="340"/>
      <c r="D27" s="333"/>
      <c r="E27" s="375" t="s">
        <v>253</v>
      </c>
      <c r="F27" s="333" t="s">
        <v>306</v>
      </c>
    </row>
    <row r="28" spans="2:6" x14ac:dyDescent="0.15">
      <c r="B28" s="339"/>
      <c r="C28" s="340"/>
      <c r="D28" s="333"/>
      <c r="E28" s="375" t="s">
        <v>254</v>
      </c>
      <c r="F28" s="333" t="s">
        <v>307</v>
      </c>
    </row>
    <row r="29" spans="2:6" x14ac:dyDescent="0.15">
      <c r="B29" s="339"/>
      <c r="C29" s="340"/>
      <c r="D29" s="333"/>
      <c r="E29" s="375" t="s">
        <v>255</v>
      </c>
      <c r="F29" s="333" t="s">
        <v>308</v>
      </c>
    </row>
    <row r="30" spans="2:6" x14ac:dyDescent="0.15">
      <c r="B30" s="339"/>
      <c r="C30" s="340"/>
      <c r="D30" s="333"/>
      <c r="E30" s="375" t="s">
        <v>256</v>
      </c>
      <c r="F30" s="333" t="s">
        <v>309</v>
      </c>
    </row>
    <row r="31" spans="2:6" x14ac:dyDescent="0.15">
      <c r="B31" s="339"/>
      <c r="C31" s="340"/>
      <c r="D31" s="333"/>
      <c r="E31" s="375" t="s">
        <v>257</v>
      </c>
      <c r="F31" s="333" t="s">
        <v>310</v>
      </c>
    </row>
    <row r="32" spans="2:6" x14ac:dyDescent="0.15">
      <c r="B32" s="339"/>
      <c r="C32" s="340"/>
      <c r="D32" s="333"/>
      <c r="E32" s="375" t="s">
        <v>258</v>
      </c>
      <c r="F32" s="333" t="s">
        <v>311</v>
      </c>
    </row>
    <row r="33" spans="2:6" x14ac:dyDescent="0.15">
      <c r="B33" s="339"/>
      <c r="C33" s="340"/>
      <c r="D33" s="333"/>
      <c r="E33" s="375" t="s">
        <v>259</v>
      </c>
      <c r="F33" s="333" t="s">
        <v>312</v>
      </c>
    </row>
    <row r="34" spans="2:6" x14ac:dyDescent="0.15">
      <c r="B34" s="339"/>
      <c r="C34" s="340"/>
      <c r="D34" s="333"/>
      <c r="E34" s="375" t="s">
        <v>260</v>
      </c>
      <c r="F34" s="333" t="s">
        <v>313</v>
      </c>
    </row>
    <row r="35" spans="2:6" x14ac:dyDescent="0.15">
      <c r="B35" s="339"/>
      <c r="C35" s="340"/>
      <c r="D35" s="333"/>
      <c r="E35" s="375" t="s">
        <v>261</v>
      </c>
      <c r="F35" s="333" t="s">
        <v>314</v>
      </c>
    </row>
    <row r="36" spans="2:6" x14ac:dyDescent="0.15">
      <c r="B36" s="339"/>
      <c r="C36" s="340"/>
      <c r="D36" s="333"/>
      <c r="E36" s="375" t="s">
        <v>262</v>
      </c>
      <c r="F36" s="333" t="s">
        <v>315</v>
      </c>
    </row>
    <row r="37" spans="2:6" x14ac:dyDescent="0.15">
      <c r="B37" s="339"/>
      <c r="C37" s="340"/>
      <c r="D37" s="333"/>
      <c r="E37" s="375" t="s">
        <v>263</v>
      </c>
      <c r="F37" s="333" t="s">
        <v>316</v>
      </c>
    </row>
    <row r="38" spans="2:6" x14ac:dyDescent="0.15">
      <c r="B38" s="339"/>
      <c r="C38" s="340"/>
      <c r="D38" s="333"/>
      <c r="E38" s="375" t="s">
        <v>264</v>
      </c>
      <c r="F38" s="333" t="s">
        <v>317</v>
      </c>
    </row>
    <row r="39" spans="2:6" x14ac:dyDescent="0.15">
      <c r="B39" s="339"/>
      <c r="C39" s="340"/>
      <c r="D39" s="333"/>
      <c r="E39" s="375" t="s">
        <v>265</v>
      </c>
      <c r="F39" s="333" t="s">
        <v>318</v>
      </c>
    </row>
    <row r="40" spans="2:6" x14ac:dyDescent="0.15">
      <c r="B40" s="339"/>
      <c r="C40" s="340"/>
      <c r="D40" s="333"/>
      <c r="E40" s="375" t="s">
        <v>266</v>
      </c>
      <c r="F40" s="333" t="s">
        <v>319</v>
      </c>
    </row>
    <row r="41" spans="2:6" x14ac:dyDescent="0.15">
      <c r="B41" s="339"/>
      <c r="C41" s="340"/>
      <c r="D41" s="333"/>
      <c r="E41" s="375" t="s">
        <v>267</v>
      </c>
      <c r="F41" s="333" t="s">
        <v>320</v>
      </c>
    </row>
    <row r="42" spans="2:6" x14ac:dyDescent="0.15">
      <c r="B42" s="339"/>
      <c r="C42" s="340"/>
      <c r="D42" s="333"/>
      <c r="E42" s="375" t="s">
        <v>268</v>
      </c>
      <c r="F42" s="333" t="s">
        <v>321</v>
      </c>
    </row>
    <row r="43" spans="2:6" x14ac:dyDescent="0.15">
      <c r="B43" s="339"/>
      <c r="C43" s="340"/>
      <c r="D43" s="333"/>
      <c r="E43" s="375" t="s">
        <v>269</v>
      </c>
      <c r="F43" s="333" t="s">
        <v>322</v>
      </c>
    </row>
    <row r="44" spans="2:6" x14ac:dyDescent="0.15">
      <c r="B44" s="339"/>
      <c r="C44" s="340"/>
      <c r="D44" s="333"/>
      <c r="E44" s="375" t="s">
        <v>270</v>
      </c>
      <c r="F44" s="333" t="s">
        <v>323</v>
      </c>
    </row>
    <row r="45" spans="2:6" x14ac:dyDescent="0.15">
      <c r="B45" s="339"/>
      <c r="C45" s="340"/>
      <c r="D45" s="333"/>
      <c r="E45" s="375" t="s">
        <v>271</v>
      </c>
      <c r="F45" s="333" t="s">
        <v>324</v>
      </c>
    </row>
    <row r="46" spans="2:6" x14ac:dyDescent="0.15">
      <c r="B46" s="339"/>
      <c r="C46" s="340"/>
      <c r="D46" s="333"/>
      <c r="E46" s="375" t="s">
        <v>272</v>
      </c>
      <c r="F46" s="333" t="s">
        <v>325</v>
      </c>
    </row>
    <row r="47" spans="2:6" x14ac:dyDescent="0.15">
      <c r="B47" s="339"/>
      <c r="C47" s="340"/>
      <c r="D47" s="333"/>
      <c r="E47" s="375" t="s">
        <v>273</v>
      </c>
      <c r="F47" s="333" t="s">
        <v>326</v>
      </c>
    </row>
    <row r="48" spans="2:6" x14ac:dyDescent="0.15">
      <c r="B48" s="339"/>
      <c r="C48" s="340"/>
      <c r="D48" s="333"/>
      <c r="E48" s="375" t="s">
        <v>274</v>
      </c>
      <c r="F48" s="333" t="s">
        <v>327</v>
      </c>
    </row>
    <row r="49" spans="2:6" x14ac:dyDescent="0.15">
      <c r="B49" s="339"/>
      <c r="C49" s="340"/>
      <c r="D49" s="333"/>
      <c r="E49" s="375" t="s">
        <v>275</v>
      </c>
      <c r="F49" s="333" t="s">
        <v>328</v>
      </c>
    </row>
    <row r="50" spans="2:6" x14ac:dyDescent="0.15">
      <c r="B50" s="339"/>
      <c r="C50" s="340"/>
      <c r="D50" s="333"/>
      <c r="E50" s="375" t="s">
        <v>276</v>
      </c>
      <c r="F50" s="333" t="s">
        <v>329</v>
      </c>
    </row>
    <row r="51" spans="2:6" x14ac:dyDescent="0.15">
      <c r="B51" s="339"/>
      <c r="C51" s="340"/>
      <c r="D51" s="333"/>
      <c r="E51" s="375" t="s">
        <v>277</v>
      </c>
      <c r="F51" s="333" t="s">
        <v>330</v>
      </c>
    </row>
    <row r="52" spans="2:6" x14ac:dyDescent="0.15">
      <c r="B52" s="339"/>
      <c r="C52" s="340"/>
      <c r="D52" s="333"/>
      <c r="E52" s="375" t="s">
        <v>278</v>
      </c>
      <c r="F52" s="333" t="s">
        <v>331</v>
      </c>
    </row>
    <row r="53" spans="2:6" x14ac:dyDescent="0.15">
      <c r="B53" s="339"/>
      <c r="C53" s="340"/>
      <c r="D53" s="333"/>
      <c r="E53" s="375" t="s">
        <v>279</v>
      </c>
      <c r="F53" s="333" t="s">
        <v>332</v>
      </c>
    </row>
    <row r="54" spans="2:6" x14ac:dyDescent="0.15">
      <c r="B54" s="339"/>
      <c r="C54" s="340"/>
      <c r="D54" s="333"/>
      <c r="E54" s="375" t="s">
        <v>280</v>
      </c>
      <c r="F54" s="333" t="s">
        <v>333</v>
      </c>
    </row>
    <row r="55" spans="2:6" x14ac:dyDescent="0.15">
      <c r="B55" s="339"/>
      <c r="C55" s="340"/>
      <c r="D55" s="333"/>
      <c r="E55" s="375" t="s">
        <v>281</v>
      </c>
      <c r="F55" s="333" t="s">
        <v>334</v>
      </c>
    </row>
    <row r="56" spans="2:6" x14ac:dyDescent="0.15">
      <c r="B56" s="339"/>
      <c r="C56" s="340"/>
      <c r="D56" s="333"/>
      <c r="E56" s="375" t="s">
        <v>282</v>
      </c>
      <c r="F56" s="333" t="s">
        <v>335</v>
      </c>
    </row>
    <row r="57" spans="2:6" x14ac:dyDescent="0.15">
      <c r="B57" s="339"/>
      <c r="C57" s="340"/>
      <c r="D57" s="333"/>
      <c r="E57" s="375" t="s">
        <v>283</v>
      </c>
      <c r="F57" s="333" t="s">
        <v>336</v>
      </c>
    </row>
    <row r="58" spans="2:6" x14ac:dyDescent="0.15">
      <c r="B58" s="339"/>
      <c r="C58" s="340"/>
      <c r="D58" s="333"/>
      <c r="E58" s="375" t="s">
        <v>284</v>
      </c>
      <c r="F58" s="333" t="s">
        <v>337</v>
      </c>
    </row>
    <row r="59" spans="2:6" x14ac:dyDescent="0.15">
      <c r="B59" s="339"/>
      <c r="C59" s="340"/>
      <c r="D59" s="333"/>
      <c r="E59" s="375" t="s">
        <v>285</v>
      </c>
      <c r="F59" s="333" t="s">
        <v>338</v>
      </c>
    </row>
    <row r="60" spans="2:6" x14ac:dyDescent="0.15">
      <c r="B60" s="339"/>
      <c r="C60" s="340"/>
      <c r="D60" s="333"/>
      <c r="E60" s="375" t="s">
        <v>286</v>
      </c>
      <c r="F60" s="333" t="s">
        <v>339</v>
      </c>
    </row>
    <row r="61" spans="2:6" x14ac:dyDescent="0.15">
      <c r="B61" s="339"/>
      <c r="C61" s="340"/>
      <c r="D61" s="333"/>
      <c r="E61" s="375" t="s">
        <v>287</v>
      </c>
      <c r="F61" s="333" t="s">
        <v>340</v>
      </c>
    </row>
    <row r="62" spans="2:6" x14ac:dyDescent="0.15">
      <c r="B62" s="339"/>
      <c r="C62" s="340"/>
      <c r="D62" s="333"/>
      <c r="E62" s="375" t="s">
        <v>288</v>
      </c>
      <c r="F62" s="333" t="s">
        <v>341</v>
      </c>
    </row>
    <row r="63" spans="2:6" x14ac:dyDescent="0.15">
      <c r="B63" s="339"/>
      <c r="C63" s="340"/>
      <c r="D63" s="333"/>
      <c r="E63" s="375" t="s">
        <v>289</v>
      </c>
      <c r="F63" s="333" t="s">
        <v>342</v>
      </c>
    </row>
    <row r="64" spans="2:6" x14ac:dyDescent="0.15">
      <c r="B64" s="339"/>
      <c r="C64" s="340"/>
      <c r="D64" s="333"/>
      <c r="E64" s="375" t="s">
        <v>290</v>
      </c>
      <c r="F64" s="333" t="s">
        <v>343</v>
      </c>
    </row>
    <row r="65" spans="2:6" x14ac:dyDescent="0.15">
      <c r="B65" s="339"/>
      <c r="C65" s="340"/>
      <c r="D65" s="333"/>
      <c r="E65" s="375" t="s">
        <v>291</v>
      </c>
      <c r="F65" s="333" t="s">
        <v>344</v>
      </c>
    </row>
    <row r="66" spans="2:6" x14ac:dyDescent="0.15">
      <c r="B66" s="339"/>
      <c r="C66" s="340"/>
      <c r="D66" s="333"/>
      <c r="E66" s="333"/>
      <c r="F66" s="333" t="s">
        <v>345</v>
      </c>
    </row>
    <row r="67" spans="2:6" x14ac:dyDescent="0.15">
      <c r="B67" s="339"/>
      <c r="C67" s="340"/>
      <c r="D67" s="333"/>
      <c r="E67" s="333"/>
      <c r="F67" s="333" t="s">
        <v>346</v>
      </c>
    </row>
    <row r="68" spans="2:6" x14ac:dyDescent="0.15">
      <c r="B68" s="339"/>
      <c r="C68" s="340"/>
      <c r="D68" s="333"/>
      <c r="E68" s="333"/>
      <c r="F68" s="333" t="s">
        <v>347</v>
      </c>
    </row>
    <row r="69" spans="2:6" x14ac:dyDescent="0.15">
      <c r="B69" s="339"/>
      <c r="C69" s="340"/>
      <c r="D69" s="333"/>
      <c r="E69" s="333"/>
      <c r="F69" s="333" t="s">
        <v>348</v>
      </c>
    </row>
    <row r="70" spans="2:6" x14ac:dyDescent="0.15">
      <c r="B70" s="339"/>
      <c r="C70" s="340"/>
      <c r="D70" s="333"/>
      <c r="E70" s="333"/>
      <c r="F70" s="333" t="s">
        <v>349</v>
      </c>
    </row>
    <row r="71" spans="2:6" x14ac:dyDescent="0.15">
      <c r="B71" s="339"/>
      <c r="C71" s="340"/>
      <c r="D71" s="333"/>
      <c r="E71" s="333"/>
      <c r="F71" s="333" t="s">
        <v>350</v>
      </c>
    </row>
    <row r="72" spans="2:6" x14ac:dyDescent="0.15">
      <c r="B72" s="339"/>
      <c r="C72" s="340"/>
      <c r="D72" s="333"/>
      <c r="E72" s="333"/>
      <c r="F72" s="333" t="s">
        <v>351</v>
      </c>
    </row>
    <row r="73" spans="2:6" x14ac:dyDescent="0.15">
      <c r="B73" s="339"/>
      <c r="C73" s="340"/>
      <c r="D73" s="333"/>
      <c r="E73" s="333"/>
      <c r="F73" s="333" t="s">
        <v>352</v>
      </c>
    </row>
    <row r="74" spans="2:6" x14ac:dyDescent="0.15">
      <c r="B74" s="339"/>
      <c r="C74" s="340"/>
      <c r="D74" s="333"/>
      <c r="E74" s="333"/>
      <c r="F74" s="333" t="s">
        <v>353</v>
      </c>
    </row>
    <row r="75" spans="2:6" x14ac:dyDescent="0.15">
      <c r="B75" s="339"/>
      <c r="C75" s="340"/>
      <c r="D75" s="333"/>
      <c r="E75" s="333"/>
      <c r="F75" s="333" t="s">
        <v>354</v>
      </c>
    </row>
    <row r="76" spans="2:6" x14ac:dyDescent="0.15">
      <c r="B76" s="339"/>
      <c r="C76" s="340"/>
      <c r="D76" s="333"/>
      <c r="E76" s="333"/>
      <c r="F76" s="333" t="s">
        <v>355</v>
      </c>
    </row>
    <row r="77" spans="2:6" x14ac:dyDescent="0.15">
      <c r="B77" s="339"/>
      <c r="C77" s="340"/>
      <c r="D77" s="333"/>
      <c r="E77" s="333"/>
      <c r="F77" s="333" t="s">
        <v>356</v>
      </c>
    </row>
    <row r="78" spans="2:6" x14ac:dyDescent="0.15">
      <c r="B78" s="339"/>
      <c r="C78" s="340"/>
      <c r="D78" s="333"/>
      <c r="E78" s="333"/>
      <c r="F78" s="333" t="s">
        <v>357</v>
      </c>
    </row>
    <row r="79" spans="2:6" x14ac:dyDescent="0.15">
      <c r="B79" s="339"/>
      <c r="C79" s="340"/>
      <c r="D79" s="333"/>
      <c r="E79" s="333"/>
      <c r="F79" s="333" t="s">
        <v>358</v>
      </c>
    </row>
    <row r="80" spans="2:6" x14ac:dyDescent="0.15">
      <c r="B80" s="339"/>
      <c r="C80" s="340"/>
      <c r="D80" s="333"/>
      <c r="E80" s="333"/>
      <c r="F80" s="333" t="s">
        <v>359</v>
      </c>
    </row>
    <row r="81" spans="2:6" x14ac:dyDescent="0.15">
      <c r="B81" s="339"/>
      <c r="C81" s="340"/>
      <c r="D81" s="333"/>
      <c r="E81" s="333"/>
      <c r="F81" s="333" t="s">
        <v>360</v>
      </c>
    </row>
    <row r="82" spans="2:6" x14ac:dyDescent="0.15">
      <c r="B82" s="339"/>
      <c r="C82" s="340"/>
      <c r="D82" s="333"/>
      <c r="E82" s="333"/>
      <c r="F82" s="333" t="s">
        <v>361</v>
      </c>
    </row>
    <row r="83" spans="2:6" x14ac:dyDescent="0.15">
      <c r="B83" s="339"/>
      <c r="C83" s="340"/>
      <c r="D83" s="333"/>
      <c r="E83" s="333"/>
      <c r="F83" s="333"/>
    </row>
    <row r="84" spans="2:6" ht="14" thickBot="1" x14ac:dyDescent="0.2">
      <c r="B84" s="341"/>
      <c r="C84" s="342"/>
      <c r="D84" s="343"/>
      <c r="E84" s="343"/>
      <c r="F84" s="343"/>
    </row>
    <row r="85" spans="2:6" ht="14" thickTop="1" x14ac:dyDescent="0.15">
      <c r="B85" s="344"/>
      <c r="C85" s="335"/>
      <c r="D85" s="332"/>
      <c r="E85" s="332"/>
      <c r="F85" s="332"/>
    </row>
    <row r="86" spans="2:6" x14ac:dyDescent="0.15">
      <c r="B86" s="420" t="s">
        <v>8</v>
      </c>
      <c r="C86" s="421"/>
      <c r="D86" s="421"/>
      <c r="E86" s="421"/>
      <c r="F86" s="421"/>
    </row>
    <row r="87" spans="2:6" ht="14" thickBot="1" x14ac:dyDescent="0.2">
      <c r="B87" s="345"/>
      <c r="C87" s="346"/>
      <c r="D87" s="346"/>
      <c r="E87" s="346"/>
      <c r="F87" s="346"/>
    </row>
    <row r="88" spans="2:6" x14ac:dyDescent="0.15">
      <c r="B88" s="328" t="s">
        <v>75</v>
      </c>
      <c r="C88" s="331" t="s">
        <v>9</v>
      </c>
      <c r="D88" s="331" t="s">
        <v>77</v>
      </c>
      <c r="E88" s="331" t="s">
        <v>86</v>
      </c>
      <c r="F88" s="347"/>
    </row>
    <row r="89" spans="2:6" x14ac:dyDescent="0.15">
      <c r="B89" s="376" t="s">
        <v>362</v>
      </c>
      <c r="C89" s="375" t="s">
        <v>385</v>
      </c>
      <c r="D89" s="349" t="s">
        <v>405</v>
      </c>
      <c r="E89" s="375" t="s">
        <v>429</v>
      </c>
      <c r="F89" s="350"/>
    </row>
    <row r="90" spans="2:6" x14ac:dyDescent="0.15">
      <c r="B90" s="376" t="s">
        <v>363</v>
      </c>
      <c r="C90" s="375" t="s">
        <v>386</v>
      </c>
      <c r="D90" s="349" t="s">
        <v>406</v>
      </c>
      <c r="E90" s="375" t="s">
        <v>430</v>
      </c>
      <c r="F90" s="350"/>
    </row>
    <row r="91" spans="2:6" x14ac:dyDescent="0.15">
      <c r="B91" s="376" t="s">
        <v>364</v>
      </c>
      <c r="C91" s="375" t="s">
        <v>387</v>
      </c>
      <c r="D91" s="349" t="s">
        <v>407</v>
      </c>
      <c r="E91" s="375" t="s">
        <v>431</v>
      </c>
      <c r="F91" s="350"/>
    </row>
    <row r="92" spans="2:6" x14ac:dyDescent="0.15">
      <c r="B92" s="376" t="s">
        <v>365</v>
      </c>
      <c r="C92" s="375" t="s">
        <v>388</v>
      </c>
      <c r="D92" s="349" t="s">
        <v>408</v>
      </c>
      <c r="E92" s="375" t="s">
        <v>432</v>
      </c>
      <c r="F92" s="350"/>
    </row>
    <row r="93" spans="2:6" x14ac:dyDescent="0.15">
      <c r="B93" s="376" t="s">
        <v>366</v>
      </c>
      <c r="C93" s="375" t="s">
        <v>389</v>
      </c>
      <c r="D93" s="349" t="s">
        <v>409</v>
      </c>
      <c r="E93" s="375" t="s">
        <v>433</v>
      </c>
      <c r="F93" s="350"/>
    </row>
    <row r="94" spans="2:6" x14ac:dyDescent="0.15">
      <c r="B94" s="376" t="s">
        <v>367</v>
      </c>
      <c r="C94" s="375" t="s">
        <v>390</v>
      </c>
      <c r="D94" s="349" t="s">
        <v>410</v>
      </c>
      <c r="E94" s="375" t="s">
        <v>434</v>
      </c>
      <c r="F94" s="350"/>
    </row>
    <row r="95" spans="2:6" x14ac:dyDescent="0.15">
      <c r="B95" s="376" t="s">
        <v>368</v>
      </c>
      <c r="C95" s="375" t="s">
        <v>391</v>
      </c>
      <c r="D95" s="349" t="s">
        <v>411</v>
      </c>
      <c r="E95" s="375" t="s">
        <v>435</v>
      </c>
      <c r="F95" s="350"/>
    </row>
    <row r="96" spans="2:6" x14ac:dyDescent="0.15">
      <c r="B96" s="376" t="s">
        <v>369</v>
      </c>
      <c r="C96" s="375" t="s">
        <v>392</v>
      </c>
      <c r="D96" s="349" t="s">
        <v>412</v>
      </c>
      <c r="E96" s="349"/>
      <c r="F96" s="350"/>
    </row>
    <row r="97" spans="2:6" x14ac:dyDescent="0.15">
      <c r="B97" s="376" t="s">
        <v>370</v>
      </c>
      <c r="C97" s="375" t="s">
        <v>393</v>
      </c>
      <c r="D97" s="349" t="s">
        <v>413</v>
      </c>
      <c r="E97" s="349"/>
      <c r="F97" s="350"/>
    </row>
    <row r="98" spans="2:6" x14ac:dyDescent="0.15">
      <c r="B98" s="376" t="s">
        <v>371</v>
      </c>
      <c r="C98" s="375" t="s">
        <v>394</v>
      </c>
      <c r="D98" s="349" t="s">
        <v>414</v>
      </c>
      <c r="E98" s="349"/>
      <c r="F98" s="350"/>
    </row>
    <row r="99" spans="2:6" x14ac:dyDescent="0.15">
      <c r="B99" s="376" t="s">
        <v>372</v>
      </c>
      <c r="C99" s="375" t="s">
        <v>395</v>
      </c>
      <c r="D99" s="349" t="s">
        <v>415</v>
      </c>
      <c r="E99" s="349"/>
      <c r="F99" s="350"/>
    </row>
    <row r="100" spans="2:6" x14ac:dyDescent="0.15">
      <c r="B100" s="376" t="s">
        <v>373</v>
      </c>
      <c r="C100" s="375" t="s">
        <v>396</v>
      </c>
      <c r="D100" s="349" t="s">
        <v>416</v>
      </c>
      <c r="E100" s="349"/>
      <c r="F100" s="350"/>
    </row>
    <row r="101" spans="2:6" x14ac:dyDescent="0.15">
      <c r="B101" s="376" t="s">
        <v>374</v>
      </c>
      <c r="C101" s="375" t="s">
        <v>397</v>
      </c>
      <c r="D101" s="349" t="s">
        <v>417</v>
      </c>
      <c r="E101" s="349"/>
      <c r="F101" s="350"/>
    </row>
    <row r="102" spans="2:6" x14ac:dyDescent="0.15">
      <c r="B102" s="376" t="s">
        <v>375</v>
      </c>
      <c r="C102" s="375" t="s">
        <v>398</v>
      </c>
      <c r="D102" s="349" t="s">
        <v>418</v>
      </c>
      <c r="E102" s="349"/>
      <c r="F102" s="350"/>
    </row>
    <row r="103" spans="2:6" x14ac:dyDescent="0.15">
      <c r="B103" s="376" t="s">
        <v>376</v>
      </c>
      <c r="C103" s="375" t="s">
        <v>399</v>
      </c>
      <c r="D103" s="349" t="s">
        <v>419</v>
      </c>
      <c r="E103" s="349"/>
      <c r="F103" s="350"/>
    </row>
    <row r="104" spans="2:6" x14ac:dyDescent="0.15">
      <c r="B104" s="376" t="s">
        <v>377</v>
      </c>
      <c r="C104" s="375" t="s">
        <v>400</v>
      </c>
      <c r="D104" s="349" t="s">
        <v>420</v>
      </c>
      <c r="E104" s="349"/>
      <c r="F104" s="350"/>
    </row>
    <row r="105" spans="2:6" x14ac:dyDescent="0.15">
      <c r="B105" s="376" t="s">
        <v>378</v>
      </c>
      <c r="C105" s="375" t="s">
        <v>401</v>
      </c>
      <c r="D105" s="349" t="s">
        <v>421</v>
      </c>
      <c r="E105" s="349"/>
      <c r="F105" s="350"/>
    </row>
    <row r="106" spans="2:6" x14ac:dyDescent="0.15">
      <c r="B106" s="376" t="s">
        <v>379</v>
      </c>
      <c r="C106" s="375" t="s">
        <v>402</v>
      </c>
      <c r="D106" s="349" t="s">
        <v>422</v>
      </c>
      <c r="E106" s="349"/>
      <c r="F106" s="350"/>
    </row>
    <row r="107" spans="2:6" x14ac:dyDescent="0.15">
      <c r="B107" s="376" t="s">
        <v>380</v>
      </c>
      <c r="C107" s="375" t="s">
        <v>403</v>
      </c>
      <c r="D107" s="349" t="s">
        <v>423</v>
      </c>
      <c r="E107" s="349"/>
      <c r="F107" s="350"/>
    </row>
    <row r="108" spans="2:6" x14ac:dyDescent="0.15">
      <c r="B108" s="376" t="s">
        <v>381</v>
      </c>
      <c r="C108" s="375" t="s">
        <v>404</v>
      </c>
      <c r="D108" s="349" t="s">
        <v>424</v>
      </c>
      <c r="E108" s="349"/>
      <c r="F108" s="350"/>
    </row>
    <row r="109" spans="2:6" x14ac:dyDescent="0.15">
      <c r="B109" s="376" t="s">
        <v>382</v>
      </c>
      <c r="C109" s="349"/>
      <c r="D109" s="375" t="s">
        <v>425</v>
      </c>
      <c r="E109" s="349"/>
      <c r="F109" s="350"/>
    </row>
    <row r="110" spans="2:6" x14ac:dyDescent="0.15">
      <c r="B110" s="376" t="s">
        <v>383</v>
      </c>
      <c r="C110" s="349"/>
      <c r="D110" s="375" t="s">
        <v>426</v>
      </c>
      <c r="E110" s="349"/>
      <c r="F110" s="350"/>
    </row>
    <row r="111" spans="2:6" x14ac:dyDescent="0.15">
      <c r="B111" s="376" t="s">
        <v>384</v>
      </c>
      <c r="C111" s="349"/>
      <c r="D111" s="375" t="s">
        <v>427</v>
      </c>
      <c r="E111" s="349"/>
      <c r="F111" s="350"/>
    </row>
    <row r="112" spans="2:6" x14ac:dyDescent="0.15">
      <c r="B112" s="348"/>
      <c r="C112" s="349"/>
      <c r="D112" s="375" t="s">
        <v>428</v>
      </c>
      <c r="E112" s="349"/>
      <c r="F112" s="350"/>
    </row>
    <row r="113" spans="2:6" x14ac:dyDescent="0.15">
      <c r="B113" s="348"/>
      <c r="C113" s="349"/>
      <c r="D113" s="349"/>
      <c r="E113" s="349"/>
      <c r="F113" s="350"/>
    </row>
    <row r="114" spans="2:6" x14ac:dyDescent="0.15">
      <c r="B114" s="351"/>
      <c r="C114" s="352"/>
      <c r="D114" s="349"/>
      <c r="E114" s="349"/>
      <c r="F114" s="350"/>
    </row>
    <row r="115" spans="2:6" x14ac:dyDescent="0.15">
      <c r="B115" s="348"/>
      <c r="C115" s="349"/>
      <c r="D115" s="349"/>
      <c r="E115" s="349"/>
      <c r="F115" s="350"/>
    </row>
    <row r="116" spans="2:6" ht="14" thickBot="1" x14ac:dyDescent="0.2">
      <c r="B116" s="353"/>
      <c r="C116" s="354"/>
      <c r="D116" s="355"/>
      <c r="E116" s="355"/>
      <c r="F116" s="350"/>
    </row>
    <row r="117" spans="2:6" ht="14" thickTop="1" x14ac:dyDescent="0.15">
      <c r="B117" s="356"/>
      <c r="C117" s="356"/>
      <c r="D117" s="357"/>
      <c r="E117" s="357"/>
      <c r="F117" s="358"/>
    </row>
  </sheetData>
  <sheetProtection insertRows="0" selectLockedCells="1"/>
  <mergeCells count="3">
    <mergeCell ref="B9:F9"/>
    <mergeCell ref="B86:F86"/>
    <mergeCell ref="A1:G1"/>
  </mergeCells>
  <phoneticPr fontId="2" type="noConversion"/>
  <printOptions headings="1" gridLinesSet="0"/>
  <pageMargins left="0" right="0" top="0.72" bottom="0.21" header="0.22" footer="0.17"/>
  <pageSetup scale="80" firstPageNumber="5" orientation="landscape" r:id="rId1"/>
  <headerFooter alignWithMargins="0">
    <oddHeader>&amp;L&amp;8Page &amp;P&amp;R&amp;8Page &amp;P</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enableFormatConditionsCalculation="0"/>
  <dimension ref="A1:E171"/>
  <sheetViews>
    <sheetView showGridLines="0" workbookViewId="0">
      <selection activeCell="F20" sqref="F20"/>
    </sheetView>
  </sheetViews>
  <sheetFormatPr baseColWidth="10" defaultColWidth="8.83203125" defaultRowHeight="13" x14ac:dyDescent="0.15"/>
  <cols>
    <col min="1" max="1" width="30.6640625" customWidth="1"/>
    <col min="2" max="2" width="24.6640625" customWidth="1"/>
    <col min="4" max="4" width="30.6640625" customWidth="1"/>
    <col min="5" max="5" width="24.6640625" customWidth="1"/>
  </cols>
  <sheetData>
    <row r="1" spans="1:5" ht="21.75" customHeight="1" x14ac:dyDescent="0.15">
      <c r="A1" s="423" t="s">
        <v>101</v>
      </c>
      <c r="B1" s="424"/>
      <c r="C1" s="424"/>
      <c r="D1" s="424"/>
      <c r="E1" s="424"/>
    </row>
    <row r="2" spans="1:5" x14ac:dyDescent="0.15">
      <c r="A2" s="371" t="s">
        <v>194</v>
      </c>
      <c r="B2" s="302"/>
      <c r="C2" s="303"/>
      <c r="D2" s="303"/>
      <c r="E2" s="303"/>
    </row>
    <row r="3" spans="1:5" x14ac:dyDescent="0.15">
      <c r="A3" s="372" t="s">
        <v>195</v>
      </c>
    </row>
    <row r="4" spans="1:5" x14ac:dyDescent="0.15">
      <c r="A4" s="372"/>
    </row>
    <row r="5" spans="1:5" x14ac:dyDescent="0.15">
      <c r="A5" s="370" t="str">
        <f>'ASA1'!C9</f>
        <v>Glencoe School District #35</v>
      </c>
    </row>
    <row r="6" spans="1:5" x14ac:dyDescent="0.15">
      <c r="A6" s="370">
        <f>'ASA1'!C10</f>
        <v>5016035002</v>
      </c>
    </row>
    <row r="7" spans="1:5" x14ac:dyDescent="0.15">
      <c r="A7" s="364" t="s">
        <v>95</v>
      </c>
      <c r="B7" s="361" t="s">
        <v>91</v>
      </c>
      <c r="C7" s="303"/>
      <c r="D7" s="304" t="s">
        <v>95</v>
      </c>
      <c r="E7" s="305" t="s">
        <v>91</v>
      </c>
    </row>
    <row r="8" spans="1:5" x14ac:dyDescent="0.15">
      <c r="A8" s="365" t="s">
        <v>436</v>
      </c>
      <c r="B8" s="362">
        <v>113982.82</v>
      </c>
      <c r="C8" s="306"/>
      <c r="D8" s="307" t="s">
        <v>538</v>
      </c>
      <c r="E8" s="308">
        <v>4243.75</v>
      </c>
    </row>
    <row r="9" spans="1:5" x14ac:dyDescent="0.15">
      <c r="A9" s="365" t="s">
        <v>437</v>
      </c>
      <c r="B9" s="362">
        <v>53250</v>
      </c>
      <c r="C9" s="306"/>
      <c r="D9" s="307" t="s">
        <v>539</v>
      </c>
      <c r="E9" s="308">
        <v>3000</v>
      </c>
    </row>
    <row r="10" spans="1:5" x14ac:dyDescent="0.15">
      <c r="A10" s="365" t="s">
        <v>438</v>
      </c>
      <c r="B10" s="362">
        <v>5166</v>
      </c>
      <c r="C10" s="306"/>
      <c r="D10" s="307" t="s">
        <v>540</v>
      </c>
      <c r="E10" s="308">
        <v>137264</v>
      </c>
    </row>
    <row r="11" spans="1:5" x14ac:dyDescent="0.15">
      <c r="A11" s="365" t="s">
        <v>439</v>
      </c>
      <c r="B11" s="362">
        <v>3594</v>
      </c>
      <c r="C11" s="306"/>
      <c r="D11" s="307" t="s">
        <v>541</v>
      </c>
      <c r="E11" s="308">
        <v>52811.21</v>
      </c>
    </row>
    <row r="12" spans="1:5" x14ac:dyDescent="0.15">
      <c r="A12" s="365" t="s">
        <v>440</v>
      </c>
      <c r="B12" s="362">
        <v>44371.4</v>
      </c>
      <c r="C12" s="306"/>
      <c r="D12" s="307" t="s">
        <v>542</v>
      </c>
      <c r="E12" s="308">
        <v>25034</v>
      </c>
    </row>
    <row r="13" spans="1:5" x14ac:dyDescent="0.15">
      <c r="A13" s="365" t="s">
        <v>441</v>
      </c>
      <c r="B13" s="362">
        <v>296415.23</v>
      </c>
      <c r="C13" s="306"/>
      <c r="D13" s="307" t="s">
        <v>543</v>
      </c>
      <c r="E13" s="308">
        <v>10761.6</v>
      </c>
    </row>
    <row r="14" spans="1:5" x14ac:dyDescent="0.15">
      <c r="A14" s="365" t="s">
        <v>442</v>
      </c>
      <c r="B14" s="362">
        <v>3250.5</v>
      </c>
      <c r="C14" s="306"/>
      <c r="D14" s="307" t="s">
        <v>544</v>
      </c>
      <c r="E14" s="308">
        <v>4312.66</v>
      </c>
    </row>
    <row r="15" spans="1:5" x14ac:dyDescent="0.15">
      <c r="A15" s="365" t="s">
        <v>443</v>
      </c>
      <c r="B15" s="362">
        <v>1575868.77</v>
      </c>
      <c r="C15" s="306"/>
      <c r="D15" s="307" t="s">
        <v>232</v>
      </c>
      <c r="E15" s="308">
        <v>2738.64</v>
      </c>
    </row>
    <row r="16" spans="1:5" x14ac:dyDescent="0.15">
      <c r="A16" s="365" t="s">
        <v>444</v>
      </c>
      <c r="B16" s="362">
        <v>35165.050000000003</v>
      </c>
      <c r="C16" s="306"/>
      <c r="D16" s="307" t="s">
        <v>545</v>
      </c>
      <c r="E16" s="308">
        <v>13982.84</v>
      </c>
    </row>
    <row r="17" spans="1:5" x14ac:dyDescent="0.15">
      <c r="A17" s="365" t="s">
        <v>445</v>
      </c>
      <c r="B17" s="362">
        <v>5263.36</v>
      </c>
      <c r="C17" s="306"/>
      <c r="D17" s="307" t="s">
        <v>546</v>
      </c>
      <c r="E17" s="308">
        <v>5254</v>
      </c>
    </row>
    <row r="18" spans="1:5" x14ac:dyDescent="0.15">
      <c r="A18" s="365" t="s">
        <v>446</v>
      </c>
      <c r="B18" s="362">
        <v>221134.18</v>
      </c>
      <c r="C18" s="306"/>
      <c r="D18" s="307" t="s">
        <v>278</v>
      </c>
      <c r="E18" s="308">
        <v>2700</v>
      </c>
    </row>
    <row r="19" spans="1:5" x14ac:dyDescent="0.15">
      <c r="A19" s="365" t="s">
        <v>447</v>
      </c>
      <c r="B19" s="362">
        <v>63347.85</v>
      </c>
      <c r="C19" s="306"/>
      <c r="D19" s="307" t="s">
        <v>547</v>
      </c>
      <c r="E19" s="308">
        <v>3588</v>
      </c>
    </row>
    <row r="20" spans="1:5" x14ac:dyDescent="0.15">
      <c r="A20" s="365" t="s">
        <v>448</v>
      </c>
      <c r="B20" s="362">
        <v>11508.3</v>
      </c>
      <c r="C20" s="306"/>
      <c r="D20" s="307" t="s">
        <v>548</v>
      </c>
      <c r="E20" s="308">
        <v>4421.42</v>
      </c>
    </row>
    <row r="21" spans="1:5" x14ac:dyDescent="0.15">
      <c r="A21" s="365" t="s">
        <v>449</v>
      </c>
      <c r="B21" s="362">
        <v>57603.08</v>
      </c>
      <c r="C21" s="306"/>
      <c r="D21" s="307" t="s">
        <v>549</v>
      </c>
      <c r="E21" s="308">
        <v>57266</v>
      </c>
    </row>
    <row r="22" spans="1:5" x14ac:dyDescent="0.15">
      <c r="A22" s="365" t="s">
        <v>450</v>
      </c>
      <c r="B22" s="362">
        <v>12112.29</v>
      </c>
      <c r="C22" s="306"/>
      <c r="D22" s="307" t="s">
        <v>550</v>
      </c>
      <c r="E22" s="308">
        <v>27416.48</v>
      </c>
    </row>
    <row r="23" spans="1:5" x14ac:dyDescent="0.15">
      <c r="A23" s="365" t="s">
        <v>451</v>
      </c>
      <c r="B23" s="362">
        <v>6337.5</v>
      </c>
      <c r="C23" s="306"/>
      <c r="D23" s="307" t="s">
        <v>551</v>
      </c>
      <c r="E23" s="308">
        <v>237919.5</v>
      </c>
    </row>
    <row r="24" spans="1:5" x14ac:dyDescent="0.15">
      <c r="A24" s="365" t="s">
        <v>452</v>
      </c>
      <c r="B24" s="362">
        <v>41805</v>
      </c>
      <c r="C24" s="306"/>
      <c r="D24" s="307" t="s">
        <v>552</v>
      </c>
      <c r="E24" s="308">
        <v>4167</v>
      </c>
    </row>
    <row r="25" spans="1:5" x14ac:dyDescent="0.15">
      <c r="A25" s="365" t="s">
        <v>453</v>
      </c>
      <c r="B25" s="362">
        <v>3914.06</v>
      </c>
      <c r="C25" s="306"/>
      <c r="D25" s="307" t="s">
        <v>553</v>
      </c>
      <c r="E25" s="308">
        <v>3714.8</v>
      </c>
    </row>
    <row r="26" spans="1:5" x14ac:dyDescent="0.15">
      <c r="A26" s="365" t="s">
        <v>454</v>
      </c>
      <c r="B26" s="362">
        <v>4284</v>
      </c>
      <c r="C26" s="306"/>
      <c r="D26" s="307" t="s">
        <v>554</v>
      </c>
      <c r="E26" s="308">
        <v>3882</v>
      </c>
    </row>
    <row r="27" spans="1:5" x14ac:dyDescent="0.15">
      <c r="A27" s="365" t="s">
        <v>455</v>
      </c>
      <c r="B27" s="362">
        <v>9085.33</v>
      </c>
      <c r="C27" s="306"/>
      <c r="D27" s="307" t="s">
        <v>555</v>
      </c>
      <c r="E27" s="308">
        <v>14437.5</v>
      </c>
    </row>
    <row r="28" spans="1:5" x14ac:dyDescent="0.15">
      <c r="A28" s="365" t="s">
        <v>456</v>
      </c>
      <c r="B28" s="362">
        <v>22509.43</v>
      </c>
      <c r="C28" s="306"/>
      <c r="D28" s="307" t="s">
        <v>556</v>
      </c>
      <c r="E28" s="308">
        <v>4023.91</v>
      </c>
    </row>
    <row r="29" spans="1:5" x14ac:dyDescent="0.15">
      <c r="A29" s="365" t="s">
        <v>457</v>
      </c>
      <c r="B29" s="362">
        <v>6155.98</v>
      </c>
      <c r="C29" s="306"/>
      <c r="D29" s="307" t="s">
        <v>350</v>
      </c>
      <c r="E29" s="308">
        <v>2533.3200000000002</v>
      </c>
    </row>
    <row r="30" spans="1:5" x14ac:dyDescent="0.15">
      <c r="A30" s="365" t="s">
        <v>458</v>
      </c>
      <c r="B30" s="362">
        <v>4392</v>
      </c>
      <c r="C30" s="306"/>
      <c r="D30" s="307" t="s">
        <v>557</v>
      </c>
      <c r="E30" s="308">
        <v>7777.93</v>
      </c>
    </row>
    <row r="31" spans="1:5" x14ac:dyDescent="0.15">
      <c r="A31" s="365" t="s">
        <v>459</v>
      </c>
      <c r="B31" s="362">
        <v>26077.42</v>
      </c>
      <c r="C31" s="306"/>
      <c r="D31" s="307" t="s">
        <v>558</v>
      </c>
      <c r="E31" s="308">
        <v>10741.02</v>
      </c>
    </row>
    <row r="32" spans="1:5" x14ac:dyDescent="0.15">
      <c r="A32" s="365" t="s">
        <v>460</v>
      </c>
      <c r="B32" s="362">
        <v>10400.709999999999</v>
      </c>
      <c r="C32" s="306"/>
      <c r="D32" s="307" t="s">
        <v>559</v>
      </c>
      <c r="E32" s="308">
        <v>72669.63</v>
      </c>
    </row>
    <row r="33" spans="1:5" x14ac:dyDescent="0.15">
      <c r="A33" s="365" t="s">
        <v>461</v>
      </c>
      <c r="B33" s="362">
        <v>164007.64000000001</v>
      </c>
      <c r="C33" s="306"/>
      <c r="D33" s="307" t="s">
        <v>560</v>
      </c>
      <c r="E33" s="308">
        <v>7925.64</v>
      </c>
    </row>
    <row r="34" spans="1:5" x14ac:dyDescent="0.15">
      <c r="A34" s="365" t="s">
        <v>462</v>
      </c>
      <c r="B34" s="362">
        <v>2825.16</v>
      </c>
      <c r="C34" s="306"/>
      <c r="D34" s="307" t="s">
        <v>561</v>
      </c>
      <c r="E34" s="308">
        <v>6933.36</v>
      </c>
    </row>
    <row r="35" spans="1:5" x14ac:dyDescent="0.15">
      <c r="A35" s="365" t="s">
        <v>463</v>
      </c>
      <c r="B35" s="362">
        <v>3754.76</v>
      </c>
      <c r="C35" s="306"/>
      <c r="D35" s="307" t="s">
        <v>562</v>
      </c>
      <c r="E35" s="308">
        <v>7950</v>
      </c>
    </row>
    <row r="36" spans="1:5" x14ac:dyDescent="0.15">
      <c r="A36" s="365" t="s">
        <v>464</v>
      </c>
      <c r="B36" s="362">
        <v>162685</v>
      </c>
      <c r="C36" s="306"/>
      <c r="D36" s="307" t="s">
        <v>563</v>
      </c>
      <c r="E36" s="308">
        <v>47749.22</v>
      </c>
    </row>
    <row r="37" spans="1:5" x14ac:dyDescent="0.15">
      <c r="A37" s="365" t="s">
        <v>465</v>
      </c>
      <c r="B37" s="362">
        <v>27980</v>
      </c>
      <c r="C37" s="306"/>
      <c r="D37" s="307" t="s">
        <v>564</v>
      </c>
      <c r="E37" s="308">
        <v>174611.47</v>
      </c>
    </row>
    <row r="38" spans="1:5" x14ac:dyDescent="0.15">
      <c r="A38" s="365" t="s">
        <v>466</v>
      </c>
      <c r="B38" s="362">
        <v>11171.35</v>
      </c>
      <c r="C38" s="306"/>
      <c r="D38" s="307" t="s">
        <v>565</v>
      </c>
      <c r="E38" s="308">
        <v>30764.48</v>
      </c>
    </row>
    <row r="39" spans="1:5" x14ac:dyDescent="0.15">
      <c r="A39" s="365" t="s">
        <v>467</v>
      </c>
      <c r="B39" s="362">
        <v>4775</v>
      </c>
      <c r="C39" s="306"/>
      <c r="D39" s="307" t="s">
        <v>566</v>
      </c>
      <c r="E39" s="308">
        <v>496405.26</v>
      </c>
    </row>
    <row r="40" spans="1:5" x14ac:dyDescent="0.15">
      <c r="A40" s="365" t="s">
        <v>468</v>
      </c>
      <c r="B40" s="362">
        <v>4368</v>
      </c>
      <c r="C40" s="306"/>
      <c r="D40" s="307" t="s">
        <v>567</v>
      </c>
      <c r="E40" s="308">
        <v>11715.2</v>
      </c>
    </row>
    <row r="41" spans="1:5" x14ac:dyDescent="0.15">
      <c r="A41" s="365" t="s">
        <v>469</v>
      </c>
      <c r="B41" s="362">
        <v>124442.45</v>
      </c>
      <c r="C41" s="306"/>
      <c r="D41" s="307" t="s">
        <v>568</v>
      </c>
      <c r="E41" s="308">
        <v>24475</v>
      </c>
    </row>
    <row r="42" spans="1:5" x14ac:dyDescent="0.15">
      <c r="A42" s="365" t="s">
        <v>470</v>
      </c>
      <c r="B42" s="362">
        <v>14277.25</v>
      </c>
      <c r="C42" s="306"/>
      <c r="D42" s="307" t="s">
        <v>569</v>
      </c>
      <c r="E42" s="308">
        <v>37513.300000000003</v>
      </c>
    </row>
    <row r="43" spans="1:5" x14ac:dyDescent="0.15">
      <c r="A43" s="365" t="s">
        <v>471</v>
      </c>
      <c r="B43" s="362">
        <v>7442.82</v>
      </c>
      <c r="C43" s="306"/>
      <c r="D43" s="307" t="s">
        <v>570</v>
      </c>
      <c r="E43" s="308">
        <v>6695</v>
      </c>
    </row>
    <row r="44" spans="1:5" x14ac:dyDescent="0.15">
      <c r="A44" s="365" t="s">
        <v>472</v>
      </c>
      <c r="B44" s="362">
        <v>5909.53</v>
      </c>
      <c r="C44" s="306"/>
      <c r="D44" s="307" t="s">
        <v>571</v>
      </c>
      <c r="E44" s="308">
        <v>5547.74</v>
      </c>
    </row>
    <row r="45" spans="1:5" x14ac:dyDescent="0.15">
      <c r="A45" s="365" t="s">
        <v>473</v>
      </c>
      <c r="B45" s="362">
        <v>41460</v>
      </c>
      <c r="C45" s="306"/>
      <c r="D45" s="307" t="s">
        <v>572</v>
      </c>
      <c r="E45" s="308">
        <v>33566</v>
      </c>
    </row>
    <row r="46" spans="1:5" x14ac:dyDescent="0.15">
      <c r="A46" s="365" t="s">
        <v>244</v>
      </c>
      <c r="B46" s="362">
        <v>3056</v>
      </c>
      <c r="C46" s="306"/>
      <c r="D46" s="307" t="s">
        <v>573</v>
      </c>
      <c r="E46" s="308">
        <v>79993.7</v>
      </c>
    </row>
    <row r="47" spans="1:5" x14ac:dyDescent="0.15">
      <c r="A47" s="365" t="s">
        <v>474</v>
      </c>
      <c r="B47" s="362">
        <v>6535.56</v>
      </c>
      <c r="C47" s="306"/>
      <c r="D47" s="307" t="s">
        <v>574</v>
      </c>
      <c r="E47" s="308">
        <v>4707.25</v>
      </c>
    </row>
    <row r="48" spans="1:5" x14ac:dyDescent="0.15">
      <c r="A48" s="365" t="s">
        <v>475</v>
      </c>
      <c r="B48" s="362">
        <v>2863.57</v>
      </c>
      <c r="C48" s="306"/>
      <c r="D48" s="307" t="s">
        <v>575</v>
      </c>
      <c r="E48" s="308">
        <v>4781.88</v>
      </c>
    </row>
    <row r="49" spans="1:5" x14ac:dyDescent="0.15">
      <c r="A49" s="365" t="s">
        <v>476</v>
      </c>
      <c r="B49" s="362">
        <v>6525</v>
      </c>
      <c r="C49" s="306"/>
      <c r="D49" s="307" t="s">
        <v>576</v>
      </c>
      <c r="E49" s="308">
        <v>104249.08</v>
      </c>
    </row>
    <row r="50" spans="1:5" x14ac:dyDescent="0.15">
      <c r="A50" s="365" t="s">
        <v>477</v>
      </c>
      <c r="B50" s="362">
        <v>3173.86</v>
      </c>
      <c r="C50" s="306"/>
      <c r="D50" s="307" t="s">
        <v>577</v>
      </c>
      <c r="E50" s="308">
        <v>3364</v>
      </c>
    </row>
    <row r="51" spans="1:5" x14ac:dyDescent="0.15">
      <c r="A51" s="365" t="s">
        <v>478</v>
      </c>
      <c r="B51" s="362">
        <v>2588564.35</v>
      </c>
      <c r="C51" s="306"/>
      <c r="D51" s="307" t="s">
        <v>578</v>
      </c>
      <c r="E51" s="308">
        <v>6236.75</v>
      </c>
    </row>
    <row r="52" spans="1:5" x14ac:dyDescent="0.15">
      <c r="A52" s="365" t="s">
        <v>479</v>
      </c>
      <c r="B52" s="362">
        <v>6553.85</v>
      </c>
      <c r="C52" s="306"/>
      <c r="D52" s="307" t="s">
        <v>579</v>
      </c>
      <c r="E52" s="308">
        <v>4584.3100000000004</v>
      </c>
    </row>
    <row r="53" spans="1:5" x14ac:dyDescent="0.15">
      <c r="A53" s="365" t="s">
        <v>480</v>
      </c>
      <c r="B53" s="362">
        <v>16737.5</v>
      </c>
      <c r="C53" s="306"/>
      <c r="D53" s="307" t="s">
        <v>580</v>
      </c>
      <c r="E53" s="308">
        <v>5896.58</v>
      </c>
    </row>
    <row r="54" spans="1:5" x14ac:dyDescent="0.15">
      <c r="A54" s="365" t="s">
        <v>481</v>
      </c>
      <c r="B54" s="362">
        <v>7106</v>
      </c>
      <c r="C54" s="306"/>
      <c r="D54" s="307" t="s">
        <v>258</v>
      </c>
      <c r="E54" s="308">
        <v>4500</v>
      </c>
    </row>
    <row r="55" spans="1:5" x14ac:dyDescent="0.15">
      <c r="A55" s="365" t="s">
        <v>482</v>
      </c>
      <c r="B55" s="362">
        <v>171453.08</v>
      </c>
      <c r="C55" s="306"/>
      <c r="D55" s="307" t="s">
        <v>581</v>
      </c>
      <c r="E55" s="308">
        <v>16470</v>
      </c>
    </row>
    <row r="56" spans="1:5" x14ac:dyDescent="0.15">
      <c r="A56" s="365" t="s">
        <v>483</v>
      </c>
      <c r="B56" s="362">
        <v>56008</v>
      </c>
      <c r="C56" s="306"/>
      <c r="D56" s="307" t="s">
        <v>582</v>
      </c>
      <c r="E56" s="308">
        <v>6052.59</v>
      </c>
    </row>
    <row r="57" spans="1:5" x14ac:dyDescent="0.15">
      <c r="A57" s="365" t="s">
        <v>484</v>
      </c>
      <c r="B57" s="362">
        <v>622444</v>
      </c>
      <c r="C57" s="306"/>
      <c r="D57" s="307" t="s">
        <v>583</v>
      </c>
      <c r="E57" s="308">
        <v>4096</v>
      </c>
    </row>
    <row r="58" spans="1:5" x14ac:dyDescent="0.15">
      <c r="A58" s="365" t="s">
        <v>485</v>
      </c>
      <c r="B58" s="362">
        <v>6000</v>
      </c>
      <c r="C58" s="306"/>
      <c r="D58" s="307" t="s">
        <v>584</v>
      </c>
      <c r="E58" s="308">
        <v>3393.3</v>
      </c>
    </row>
    <row r="59" spans="1:5" x14ac:dyDescent="0.15">
      <c r="A59" s="365" t="s">
        <v>486</v>
      </c>
      <c r="B59" s="362">
        <v>2504</v>
      </c>
      <c r="C59" s="306"/>
      <c r="D59" s="307" t="s">
        <v>425</v>
      </c>
      <c r="E59" s="308">
        <v>2500</v>
      </c>
    </row>
    <row r="60" spans="1:5" x14ac:dyDescent="0.15">
      <c r="A60" s="365" t="s">
        <v>487</v>
      </c>
      <c r="B60" s="362">
        <v>13200</v>
      </c>
      <c r="C60" s="306"/>
      <c r="D60" s="307" t="s">
        <v>286</v>
      </c>
      <c r="E60" s="308">
        <v>3125</v>
      </c>
    </row>
    <row r="61" spans="1:5" x14ac:dyDescent="0.15">
      <c r="A61" s="365" t="s">
        <v>302</v>
      </c>
      <c r="B61" s="362">
        <v>4200</v>
      </c>
      <c r="C61" s="306"/>
      <c r="D61" s="307" t="s">
        <v>585</v>
      </c>
      <c r="E61" s="308">
        <v>9426.19</v>
      </c>
    </row>
    <row r="62" spans="1:5" x14ac:dyDescent="0.15">
      <c r="A62" s="365" t="s">
        <v>488</v>
      </c>
      <c r="B62" s="362">
        <v>33087.82</v>
      </c>
      <c r="C62" s="306"/>
      <c r="D62" s="307" t="s">
        <v>586</v>
      </c>
      <c r="E62" s="308">
        <v>69442.47</v>
      </c>
    </row>
    <row r="63" spans="1:5" x14ac:dyDescent="0.15">
      <c r="A63" s="365" t="s">
        <v>489</v>
      </c>
      <c r="B63" s="362">
        <v>8121.53</v>
      </c>
      <c r="C63" s="306"/>
      <c r="D63" s="307" t="s">
        <v>587</v>
      </c>
      <c r="E63" s="308">
        <v>2800</v>
      </c>
    </row>
    <row r="64" spans="1:5" x14ac:dyDescent="0.15">
      <c r="A64" s="365" t="s">
        <v>490</v>
      </c>
      <c r="B64" s="362">
        <v>9500</v>
      </c>
      <c r="C64" s="306"/>
      <c r="D64" s="307" t="s">
        <v>435</v>
      </c>
      <c r="E64" s="308">
        <v>2500</v>
      </c>
    </row>
    <row r="65" spans="1:5" x14ac:dyDescent="0.15">
      <c r="A65" s="365" t="s">
        <v>491</v>
      </c>
      <c r="B65" s="362">
        <v>67833</v>
      </c>
      <c r="C65" s="306"/>
      <c r="D65" s="307" t="s">
        <v>588</v>
      </c>
      <c r="E65" s="308">
        <v>45668.34</v>
      </c>
    </row>
    <row r="66" spans="1:5" x14ac:dyDescent="0.15">
      <c r="A66" s="365" t="s">
        <v>273</v>
      </c>
      <c r="B66" s="362">
        <v>4500</v>
      </c>
      <c r="C66" s="306"/>
      <c r="D66" s="307" t="s">
        <v>589</v>
      </c>
      <c r="E66" s="308">
        <v>96657.5</v>
      </c>
    </row>
    <row r="67" spans="1:5" x14ac:dyDescent="0.15">
      <c r="A67" s="365" t="s">
        <v>492</v>
      </c>
      <c r="B67" s="362">
        <v>18144.91</v>
      </c>
      <c r="C67" s="306"/>
      <c r="D67" s="307" t="s">
        <v>319</v>
      </c>
      <c r="E67" s="308">
        <v>3881</v>
      </c>
    </row>
    <row r="68" spans="1:5" x14ac:dyDescent="0.15">
      <c r="A68" s="365" t="s">
        <v>493</v>
      </c>
      <c r="B68" s="362">
        <v>7000</v>
      </c>
      <c r="C68" s="306"/>
      <c r="D68" s="307" t="s">
        <v>383</v>
      </c>
      <c r="E68" s="308">
        <v>2688.84</v>
      </c>
    </row>
    <row r="69" spans="1:5" x14ac:dyDescent="0.15">
      <c r="A69" s="365" t="s">
        <v>494</v>
      </c>
      <c r="B69" s="362">
        <v>20000</v>
      </c>
      <c r="C69" s="306"/>
      <c r="D69" s="307" t="s">
        <v>590</v>
      </c>
      <c r="E69" s="308">
        <v>3955.69</v>
      </c>
    </row>
    <row r="70" spans="1:5" x14ac:dyDescent="0.15">
      <c r="A70" s="365" t="s">
        <v>495</v>
      </c>
      <c r="B70" s="362">
        <v>9641.67</v>
      </c>
      <c r="C70" s="306"/>
      <c r="D70" s="307" t="s">
        <v>591</v>
      </c>
      <c r="E70" s="308">
        <v>3316.97</v>
      </c>
    </row>
    <row r="71" spans="1:5" x14ac:dyDescent="0.15">
      <c r="A71" s="365" t="s">
        <v>496</v>
      </c>
      <c r="B71" s="362">
        <v>4723.91</v>
      </c>
      <c r="C71" s="306"/>
      <c r="D71" s="307" t="s">
        <v>592</v>
      </c>
      <c r="E71" s="308">
        <v>13680</v>
      </c>
    </row>
    <row r="72" spans="1:5" x14ac:dyDescent="0.15">
      <c r="A72" s="365" t="s">
        <v>497</v>
      </c>
      <c r="B72" s="362">
        <v>41342.379999999997</v>
      </c>
      <c r="C72" s="306"/>
      <c r="D72" s="307" t="s">
        <v>593</v>
      </c>
      <c r="E72" s="308">
        <v>11220</v>
      </c>
    </row>
    <row r="73" spans="1:5" x14ac:dyDescent="0.15">
      <c r="A73" s="365" t="s">
        <v>498</v>
      </c>
      <c r="B73" s="362">
        <v>102825.25</v>
      </c>
      <c r="C73" s="306"/>
      <c r="D73" s="307" t="s">
        <v>594</v>
      </c>
      <c r="E73" s="308">
        <v>20101.060000000001</v>
      </c>
    </row>
    <row r="74" spans="1:5" x14ac:dyDescent="0.15">
      <c r="A74" s="365" t="s">
        <v>499</v>
      </c>
      <c r="B74" s="362">
        <v>2398824.0699999998</v>
      </c>
      <c r="C74" s="306"/>
      <c r="D74" s="307" t="s">
        <v>320</v>
      </c>
      <c r="E74" s="308">
        <v>3150</v>
      </c>
    </row>
    <row r="75" spans="1:5" x14ac:dyDescent="0.15">
      <c r="A75" s="365" t="s">
        <v>500</v>
      </c>
      <c r="B75" s="362">
        <v>10445270.09</v>
      </c>
      <c r="C75" s="306"/>
      <c r="D75" s="307" t="s">
        <v>288</v>
      </c>
      <c r="E75" s="308">
        <v>4200</v>
      </c>
    </row>
    <row r="76" spans="1:5" x14ac:dyDescent="0.15">
      <c r="A76" s="365" t="s">
        <v>501</v>
      </c>
      <c r="B76" s="362">
        <v>431399.55</v>
      </c>
      <c r="C76" s="306"/>
      <c r="D76" s="307" t="s">
        <v>595</v>
      </c>
      <c r="E76" s="308">
        <v>13705.96</v>
      </c>
    </row>
    <row r="77" spans="1:5" x14ac:dyDescent="0.15">
      <c r="A77" s="365" t="s">
        <v>502</v>
      </c>
      <c r="B77" s="362">
        <v>2704.41</v>
      </c>
      <c r="C77" s="306"/>
      <c r="D77" s="307" t="s">
        <v>596</v>
      </c>
      <c r="E77" s="308">
        <v>5400</v>
      </c>
    </row>
    <row r="78" spans="1:5" x14ac:dyDescent="0.15">
      <c r="A78" s="365" t="s">
        <v>503</v>
      </c>
      <c r="B78" s="362">
        <v>6779.78</v>
      </c>
      <c r="C78" s="306"/>
      <c r="D78" s="307" t="s">
        <v>597</v>
      </c>
      <c r="E78" s="308">
        <v>25523</v>
      </c>
    </row>
    <row r="79" spans="1:5" x14ac:dyDescent="0.15">
      <c r="A79" s="365" t="s">
        <v>504</v>
      </c>
      <c r="B79" s="362">
        <v>4826.49</v>
      </c>
      <c r="C79" s="306"/>
      <c r="D79" s="307" t="s">
        <v>598</v>
      </c>
      <c r="E79" s="308">
        <v>61606.32</v>
      </c>
    </row>
    <row r="80" spans="1:5" x14ac:dyDescent="0.15">
      <c r="A80" s="365" t="s">
        <v>505</v>
      </c>
      <c r="B80" s="362">
        <v>3529</v>
      </c>
      <c r="C80" s="306"/>
      <c r="D80" s="307" t="s">
        <v>262</v>
      </c>
      <c r="E80" s="308">
        <v>2989.37</v>
      </c>
    </row>
    <row r="81" spans="1:5" x14ac:dyDescent="0.15">
      <c r="A81" s="365" t="s">
        <v>506</v>
      </c>
      <c r="B81" s="362">
        <v>235013.2</v>
      </c>
      <c r="C81" s="306"/>
      <c r="D81" s="307" t="s">
        <v>599</v>
      </c>
      <c r="E81" s="308">
        <v>5986</v>
      </c>
    </row>
    <row r="82" spans="1:5" x14ac:dyDescent="0.15">
      <c r="A82" s="365" t="s">
        <v>507</v>
      </c>
      <c r="B82" s="362">
        <v>14548.88</v>
      </c>
      <c r="C82" s="306"/>
      <c r="D82" s="307" t="s">
        <v>600</v>
      </c>
      <c r="E82" s="308">
        <v>40500.71</v>
      </c>
    </row>
    <row r="83" spans="1:5" x14ac:dyDescent="0.15">
      <c r="A83" s="365" t="s">
        <v>508</v>
      </c>
      <c r="B83" s="362">
        <v>90856.16</v>
      </c>
      <c r="C83" s="306"/>
      <c r="D83" s="307" t="s">
        <v>601</v>
      </c>
      <c r="E83" s="308">
        <v>16198</v>
      </c>
    </row>
    <row r="84" spans="1:5" x14ac:dyDescent="0.15">
      <c r="A84" s="365" t="s">
        <v>509</v>
      </c>
      <c r="B84" s="362">
        <v>2688</v>
      </c>
      <c r="C84" s="306"/>
      <c r="D84" s="307" t="s">
        <v>602</v>
      </c>
      <c r="E84" s="308">
        <v>38853.53</v>
      </c>
    </row>
    <row r="85" spans="1:5" x14ac:dyDescent="0.15">
      <c r="A85" s="365" t="s">
        <v>510</v>
      </c>
      <c r="B85" s="362">
        <v>3115.2</v>
      </c>
      <c r="C85" s="306"/>
      <c r="D85" s="307" t="s">
        <v>603</v>
      </c>
      <c r="E85" s="308">
        <v>3960</v>
      </c>
    </row>
    <row r="86" spans="1:5" x14ac:dyDescent="0.15">
      <c r="A86" s="365" t="s">
        <v>511</v>
      </c>
      <c r="B86" s="362">
        <v>12522.34</v>
      </c>
      <c r="C86" s="306"/>
      <c r="D86" s="307" t="s">
        <v>604</v>
      </c>
      <c r="E86" s="308">
        <v>8161.92</v>
      </c>
    </row>
    <row r="87" spans="1:5" x14ac:dyDescent="0.15">
      <c r="A87" s="365" t="s">
        <v>512</v>
      </c>
      <c r="B87" s="362">
        <v>9401.85</v>
      </c>
      <c r="C87" s="306"/>
      <c r="D87" s="307" t="s">
        <v>605</v>
      </c>
      <c r="E87" s="308">
        <v>214209.5</v>
      </c>
    </row>
    <row r="88" spans="1:5" x14ac:dyDescent="0.15">
      <c r="A88" s="365" t="s">
        <v>513</v>
      </c>
      <c r="B88" s="362">
        <v>19658.46</v>
      </c>
      <c r="C88" s="306"/>
      <c r="D88" s="307" t="s">
        <v>606</v>
      </c>
      <c r="E88" s="308">
        <v>5001.22</v>
      </c>
    </row>
    <row r="89" spans="1:5" x14ac:dyDescent="0.15">
      <c r="A89" s="365" t="s">
        <v>514</v>
      </c>
      <c r="B89" s="362">
        <v>3900.5</v>
      </c>
      <c r="C89" s="306"/>
      <c r="D89" s="307" t="s">
        <v>607</v>
      </c>
      <c r="E89" s="308">
        <v>121603.88</v>
      </c>
    </row>
    <row r="90" spans="1:5" x14ac:dyDescent="0.15">
      <c r="A90" s="365" t="s">
        <v>515</v>
      </c>
      <c r="B90" s="362">
        <v>61289.62</v>
      </c>
      <c r="C90" s="306"/>
      <c r="D90" s="307" t="s">
        <v>608</v>
      </c>
      <c r="E90" s="308">
        <v>5000</v>
      </c>
    </row>
    <row r="91" spans="1:5" x14ac:dyDescent="0.15">
      <c r="A91" s="365" t="s">
        <v>516</v>
      </c>
      <c r="B91" s="362">
        <v>56014.94</v>
      </c>
      <c r="C91" s="306"/>
      <c r="D91" s="307" t="s">
        <v>609</v>
      </c>
      <c r="E91" s="308">
        <v>13651.2</v>
      </c>
    </row>
    <row r="92" spans="1:5" x14ac:dyDescent="0.15">
      <c r="A92" s="365" t="s">
        <v>517</v>
      </c>
      <c r="B92" s="362">
        <v>16434.16</v>
      </c>
      <c r="C92" s="306"/>
      <c r="D92" s="307" t="s">
        <v>610</v>
      </c>
      <c r="E92" s="308">
        <v>240357.28</v>
      </c>
    </row>
    <row r="93" spans="1:5" x14ac:dyDescent="0.15">
      <c r="A93" s="365" t="s">
        <v>518</v>
      </c>
      <c r="B93" s="362">
        <v>7727.32</v>
      </c>
      <c r="C93" s="306"/>
      <c r="D93" s="307" t="s">
        <v>611</v>
      </c>
      <c r="E93" s="308">
        <v>1335518.47</v>
      </c>
    </row>
    <row r="94" spans="1:5" x14ac:dyDescent="0.15">
      <c r="A94" s="365" t="s">
        <v>519</v>
      </c>
      <c r="B94" s="362">
        <v>136880.6</v>
      </c>
      <c r="C94" s="306"/>
      <c r="D94" s="307" t="s">
        <v>612</v>
      </c>
      <c r="E94" s="308">
        <v>14870</v>
      </c>
    </row>
    <row r="95" spans="1:5" x14ac:dyDescent="0.15">
      <c r="A95" s="365" t="s">
        <v>520</v>
      </c>
      <c r="B95" s="362">
        <v>619900.5</v>
      </c>
      <c r="C95" s="306"/>
      <c r="D95" s="307" t="s">
        <v>613</v>
      </c>
      <c r="E95" s="308">
        <v>2678</v>
      </c>
    </row>
    <row r="96" spans="1:5" x14ac:dyDescent="0.15">
      <c r="A96" s="365" t="s">
        <v>521</v>
      </c>
      <c r="B96" s="362">
        <v>425130.68</v>
      </c>
      <c r="C96" s="306"/>
      <c r="D96" s="307" t="s">
        <v>614</v>
      </c>
      <c r="E96" s="308">
        <v>8500</v>
      </c>
    </row>
    <row r="97" spans="1:5" x14ac:dyDescent="0.15">
      <c r="A97" s="365" t="s">
        <v>522</v>
      </c>
      <c r="B97" s="362">
        <v>7232</v>
      </c>
      <c r="C97" s="306"/>
      <c r="D97" s="307" t="s">
        <v>615</v>
      </c>
      <c r="E97" s="308">
        <v>2500</v>
      </c>
    </row>
    <row r="98" spans="1:5" x14ac:dyDescent="0.15">
      <c r="A98" s="365" t="s">
        <v>523</v>
      </c>
      <c r="B98" s="362">
        <v>12861.46</v>
      </c>
      <c r="C98" s="306"/>
      <c r="D98" s="307" t="s">
        <v>616</v>
      </c>
      <c r="E98" s="308">
        <v>3420</v>
      </c>
    </row>
    <row r="99" spans="1:5" x14ac:dyDescent="0.15">
      <c r="A99" s="365" t="s">
        <v>524</v>
      </c>
      <c r="B99" s="362">
        <v>3000</v>
      </c>
      <c r="C99" s="306"/>
      <c r="D99" s="307" t="s">
        <v>617</v>
      </c>
      <c r="E99" s="308">
        <v>3910</v>
      </c>
    </row>
    <row r="100" spans="1:5" x14ac:dyDescent="0.15">
      <c r="A100" s="365" t="s">
        <v>525</v>
      </c>
      <c r="B100" s="362">
        <v>4940</v>
      </c>
      <c r="C100" s="306"/>
      <c r="D100" s="307" t="s">
        <v>618</v>
      </c>
      <c r="E100" s="308">
        <v>51408</v>
      </c>
    </row>
    <row r="101" spans="1:5" x14ac:dyDescent="0.15">
      <c r="A101" s="365" t="s">
        <v>526</v>
      </c>
      <c r="B101" s="362">
        <v>5081.28</v>
      </c>
      <c r="C101" s="306"/>
      <c r="D101" s="307" t="s">
        <v>619</v>
      </c>
      <c r="E101" s="308">
        <v>10215.709999999999</v>
      </c>
    </row>
    <row r="102" spans="1:5" x14ac:dyDescent="0.15">
      <c r="A102" s="365" t="s">
        <v>527</v>
      </c>
      <c r="B102" s="362">
        <v>13200</v>
      </c>
      <c r="C102" s="306"/>
      <c r="D102" s="307" t="s">
        <v>620</v>
      </c>
      <c r="E102" s="308">
        <v>4680</v>
      </c>
    </row>
    <row r="103" spans="1:5" x14ac:dyDescent="0.15">
      <c r="A103" s="365" t="s">
        <v>528</v>
      </c>
      <c r="B103" s="362">
        <v>37590.019999999997</v>
      </c>
      <c r="C103" s="306"/>
      <c r="D103" s="307" t="s">
        <v>621</v>
      </c>
      <c r="E103" s="308">
        <v>5725</v>
      </c>
    </row>
    <row r="104" spans="1:5" x14ac:dyDescent="0.15">
      <c r="A104" s="365" t="s">
        <v>529</v>
      </c>
      <c r="B104" s="362">
        <v>7000</v>
      </c>
      <c r="C104" s="306"/>
      <c r="D104" s="307" t="s">
        <v>622</v>
      </c>
      <c r="E104" s="308">
        <v>3635.6</v>
      </c>
    </row>
    <row r="105" spans="1:5" x14ac:dyDescent="0.15">
      <c r="A105" s="365" t="s">
        <v>530</v>
      </c>
      <c r="B105" s="362">
        <v>160517</v>
      </c>
      <c r="C105" s="306"/>
      <c r="D105" s="307" t="s">
        <v>623</v>
      </c>
      <c r="E105" s="308">
        <v>137160</v>
      </c>
    </row>
    <row r="106" spans="1:5" x14ac:dyDescent="0.15">
      <c r="A106" s="365" t="s">
        <v>531</v>
      </c>
      <c r="B106" s="362">
        <v>5625</v>
      </c>
      <c r="C106" s="306"/>
      <c r="D106" s="307" t="s">
        <v>624</v>
      </c>
      <c r="E106" s="308">
        <v>110741.08</v>
      </c>
    </row>
    <row r="107" spans="1:5" x14ac:dyDescent="0.15">
      <c r="A107" s="365" t="s">
        <v>409</v>
      </c>
      <c r="B107" s="362">
        <v>2508.12</v>
      </c>
      <c r="C107" s="306"/>
      <c r="D107" s="307" t="s">
        <v>625</v>
      </c>
      <c r="E107" s="308">
        <v>42550.87</v>
      </c>
    </row>
    <row r="108" spans="1:5" x14ac:dyDescent="0.15">
      <c r="A108" s="365" t="s">
        <v>532</v>
      </c>
      <c r="B108" s="362">
        <v>31675.18</v>
      </c>
      <c r="C108" s="306"/>
      <c r="D108" s="307" t="s">
        <v>626</v>
      </c>
      <c r="E108" s="308">
        <v>206958.64</v>
      </c>
    </row>
    <row r="109" spans="1:5" x14ac:dyDescent="0.15">
      <c r="A109" s="365" t="s">
        <v>533</v>
      </c>
      <c r="B109" s="362">
        <v>172314.5</v>
      </c>
      <c r="C109" s="306"/>
      <c r="D109" s="307" t="s">
        <v>627</v>
      </c>
      <c r="E109" s="308">
        <v>27188.57</v>
      </c>
    </row>
    <row r="110" spans="1:5" x14ac:dyDescent="0.15">
      <c r="A110" s="365" t="s">
        <v>534</v>
      </c>
      <c r="B110" s="362">
        <v>8556.9</v>
      </c>
      <c r="C110" s="306"/>
      <c r="D110" s="307" t="s">
        <v>628</v>
      </c>
      <c r="E110" s="308">
        <v>2799.07</v>
      </c>
    </row>
    <row r="111" spans="1:5" x14ac:dyDescent="0.15">
      <c r="A111" s="365" t="s">
        <v>535</v>
      </c>
      <c r="B111" s="362">
        <v>4347.54</v>
      </c>
      <c r="C111" s="306"/>
      <c r="D111" s="307" t="s">
        <v>629</v>
      </c>
      <c r="E111" s="308">
        <v>69669.429999999993</v>
      </c>
    </row>
    <row r="112" spans="1:5" x14ac:dyDescent="0.15">
      <c r="A112" s="365" t="s">
        <v>536</v>
      </c>
      <c r="B112" s="362">
        <v>326429.71999999997</v>
      </c>
      <c r="C112" s="306"/>
      <c r="D112" s="307" t="s">
        <v>630</v>
      </c>
      <c r="E112" s="308">
        <v>13866</v>
      </c>
    </row>
    <row r="113" spans="1:5" x14ac:dyDescent="0.15">
      <c r="A113" s="365" t="s">
        <v>250</v>
      </c>
      <c r="B113" s="362">
        <v>4500</v>
      </c>
      <c r="C113" s="306"/>
      <c r="D113" s="307" t="s">
        <v>631</v>
      </c>
      <c r="E113" s="308">
        <v>10356.24</v>
      </c>
    </row>
    <row r="114" spans="1:5" x14ac:dyDescent="0.15">
      <c r="A114" s="365" t="s">
        <v>537</v>
      </c>
      <c r="B114" s="362">
        <v>4361.6000000000004</v>
      </c>
      <c r="C114" s="306"/>
      <c r="D114" s="307" t="s">
        <v>632</v>
      </c>
      <c r="E114" s="308">
        <v>37347</v>
      </c>
    </row>
    <row r="115" spans="1:5" x14ac:dyDescent="0.15">
      <c r="A115" s="365"/>
      <c r="B115" s="362"/>
      <c r="C115" s="306"/>
      <c r="D115" s="307" t="s">
        <v>633</v>
      </c>
      <c r="E115" s="308">
        <v>9416.01</v>
      </c>
    </row>
    <row r="116" spans="1:5" x14ac:dyDescent="0.15">
      <c r="A116" s="365"/>
      <c r="B116" s="362"/>
      <c r="C116" s="306"/>
      <c r="D116" s="307"/>
      <c r="E116" s="308"/>
    </row>
    <row r="117" spans="1:5" x14ac:dyDescent="0.15">
      <c r="A117" s="365"/>
      <c r="B117" s="362"/>
      <c r="C117" s="306"/>
      <c r="D117" s="307"/>
      <c r="E117" s="308"/>
    </row>
    <row r="118" spans="1:5" x14ac:dyDescent="0.15">
      <c r="A118" s="365"/>
      <c r="B118" s="362"/>
      <c r="C118" s="306"/>
      <c r="D118" s="307"/>
      <c r="E118" s="308"/>
    </row>
    <row r="119" spans="1:5" x14ac:dyDescent="0.15">
      <c r="A119" s="365"/>
      <c r="B119" s="362"/>
      <c r="C119" s="306"/>
      <c r="D119" s="307"/>
      <c r="E119" s="308"/>
    </row>
    <row r="120" spans="1:5" x14ac:dyDescent="0.15">
      <c r="A120" s="365"/>
      <c r="B120" s="362"/>
      <c r="C120" s="306"/>
      <c r="D120" s="307"/>
      <c r="E120" s="308"/>
    </row>
    <row r="121" spans="1:5" x14ac:dyDescent="0.15">
      <c r="A121" s="365"/>
      <c r="B121" s="362"/>
      <c r="C121" s="306"/>
      <c r="D121" s="307"/>
      <c r="E121" s="308"/>
    </row>
    <row r="122" spans="1:5" x14ac:dyDescent="0.15">
      <c r="A122" s="365"/>
      <c r="B122" s="362"/>
      <c r="C122" s="306"/>
      <c r="D122" s="307"/>
      <c r="E122" s="308"/>
    </row>
    <row r="123" spans="1:5" x14ac:dyDescent="0.15">
      <c r="A123" s="365"/>
      <c r="B123" s="362"/>
      <c r="C123" s="306"/>
      <c r="D123" s="307"/>
      <c r="E123" s="308"/>
    </row>
    <row r="124" spans="1:5" x14ac:dyDescent="0.15">
      <c r="A124" s="365"/>
      <c r="B124" s="362"/>
      <c r="C124" s="306"/>
      <c r="D124" s="307"/>
      <c r="E124" s="308"/>
    </row>
    <row r="125" spans="1:5" x14ac:dyDescent="0.15">
      <c r="A125" s="366"/>
      <c r="B125" s="363"/>
      <c r="C125" s="306"/>
      <c r="D125" s="359"/>
      <c r="E125" s="360"/>
    </row>
    <row r="126" spans="1:5" x14ac:dyDescent="0.15">
      <c r="A126" s="303"/>
      <c r="B126" s="303"/>
      <c r="C126" s="303"/>
      <c r="D126" s="309"/>
      <c r="E126" s="309"/>
    </row>
    <row r="127" spans="1:5" x14ac:dyDescent="0.15">
      <c r="A127" s="303"/>
      <c r="B127" s="303"/>
      <c r="C127" s="303"/>
      <c r="D127" s="309"/>
      <c r="E127" s="309"/>
    </row>
    <row r="128" spans="1:5" x14ac:dyDescent="0.15">
      <c r="A128" s="303"/>
      <c r="B128" s="303"/>
      <c r="C128" s="303"/>
      <c r="D128" s="309"/>
      <c r="E128" s="309"/>
    </row>
    <row r="129" spans="1:5" x14ac:dyDescent="0.15">
      <c r="A129" s="303"/>
      <c r="B129" s="303"/>
      <c r="C129" s="303"/>
      <c r="D129" s="309"/>
      <c r="E129" s="309"/>
    </row>
    <row r="130" spans="1:5" x14ac:dyDescent="0.15">
      <c r="A130" s="303"/>
      <c r="B130" s="303"/>
      <c r="C130" s="303"/>
      <c r="D130" s="309"/>
      <c r="E130" s="309"/>
    </row>
    <row r="131" spans="1:5" x14ac:dyDescent="0.15">
      <c r="A131" s="303"/>
      <c r="B131" s="303"/>
      <c r="C131" s="303"/>
      <c r="D131" s="309"/>
      <c r="E131" s="309"/>
    </row>
    <row r="132" spans="1:5" x14ac:dyDescent="0.15">
      <c r="A132" s="303"/>
      <c r="B132" s="303"/>
      <c r="C132" s="303"/>
      <c r="D132" s="309"/>
      <c r="E132" s="309"/>
    </row>
    <row r="133" spans="1:5" x14ac:dyDescent="0.15">
      <c r="A133" s="303"/>
      <c r="B133" s="303"/>
      <c r="C133" s="303"/>
      <c r="D133" s="309"/>
      <c r="E133" s="309"/>
    </row>
    <row r="134" spans="1:5" x14ac:dyDescent="0.15">
      <c r="A134" s="303"/>
      <c r="B134" s="303"/>
      <c r="C134" s="303"/>
      <c r="D134" s="309"/>
      <c r="E134" s="309"/>
    </row>
    <row r="135" spans="1:5" x14ac:dyDescent="0.15">
      <c r="A135" s="303"/>
      <c r="B135" s="303"/>
      <c r="C135" s="303"/>
      <c r="D135" s="309"/>
      <c r="E135" s="309"/>
    </row>
    <row r="136" spans="1:5" x14ac:dyDescent="0.15">
      <c r="A136" s="303"/>
      <c r="B136" s="303"/>
      <c r="C136" s="303"/>
      <c r="D136" s="309"/>
      <c r="E136" s="309"/>
    </row>
    <row r="137" spans="1:5" x14ac:dyDescent="0.15">
      <c r="A137" s="310"/>
      <c r="B137" s="303"/>
      <c r="C137" s="303"/>
      <c r="D137" s="309"/>
      <c r="E137" s="309"/>
    </row>
    <row r="138" spans="1:5" x14ac:dyDescent="0.15">
      <c r="D138" s="309"/>
      <c r="E138" s="309"/>
    </row>
    <row r="139" spans="1:5" x14ac:dyDescent="0.15">
      <c r="D139" s="309"/>
      <c r="E139" s="309"/>
    </row>
    <row r="140" spans="1:5" x14ac:dyDescent="0.15">
      <c r="D140" s="309"/>
      <c r="E140" s="309"/>
    </row>
    <row r="141" spans="1:5" x14ac:dyDescent="0.15">
      <c r="D141" s="309"/>
      <c r="E141" s="309"/>
    </row>
    <row r="142" spans="1:5" x14ac:dyDescent="0.15">
      <c r="D142" s="309"/>
      <c r="E142" s="309"/>
    </row>
    <row r="143" spans="1:5" x14ac:dyDescent="0.15">
      <c r="D143" s="309"/>
      <c r="E143" s="309"/>
    </row>
    <row r="144" spans="1:5" x14ac:dyDescent="0.15">
      <c r="D144" s="309"/>
      <c r="E144" s="309"/>
    </row>
    <row r="145" spans="4:5" x14ac:dyDescent="0.15">
      <c r="D145" s="309"/>
      <c r="E145" s="309"/>
    </row>
    <row r="146" spans="4:5" x14ac:dyDescent="0.15">
      <c r="D146" s="309"/>
      <c r="E146" s="309"/>
    </row>
    <row r="147" spans="4:5" x14ac:dyDescent="0.15">
      <c r="D147" s="309"/>
      <c r="E147" s="309"/>
    </row>
    <row r="148" spans="4:5" x14ac:dyDescent="0.15">
      <c r="D148" s="309"/>
      <c r="E148" s="309"/>
    </row>
    <row r="149" spans="4:5" x14ac:dyDescent="0.15">
      <c r="D149" s="309"/>
      <c r="E149" s="309"/>
    </row>
    <row r="150" spans="4:5" x14ac:dyDescent="0.15">
      <c r="D150" s="309"/>
      <c r="E150" s="309"/>
    </row>
    <row r="151" spans="4:5" x14ac:dyDescent="0.15">
      <c r="D151" s="309"/>
      <c r="E151" s="309"/>
    </row>
    <row r="152" spans="4:5" x14ac:dyDescent="0.15">
      <c r="D152" s="309"/>
      <c r="E152" s="309"/>
    </row>
    <row r="153" spans="4:5" x14ac:dyDescent="0.15">
      <c r="D153" s="309"/>
      <c r="E153" s="309"/>
    </row>
    <row r="154" spans="4:5" x14ac:dyDescent="0.15">
      <c r="D154" s="309"/>
      <c r="E154" s="309"/>
    </row>
    <row r="155" spans="4:5" x14ac:dyDescent="0.15">
      <c r="D155" s="309"/>
      <c r="E155" s="309"/>
    </row>
    <row r="156" spans="4:5" x14ac:dyDescent="0.15">
      <c r="D156" s="309"/>
      <c r="E156" s="309"/>
    </row>
    <row r="157" spans="4:5" x14ac:dyDescent="0.15">
      <c r="D157" s="309"/>
      <c r="E157" s="309"/>
    </row>
    <row r="158" spans="4:5" x14ac:dyDescent="0.15">
      <c r="D158" s="309"/>
      <c r="E158" s="309"/>
    </row>
    <row r="159" spans="4:5" x14ac:dyDescent="0.15">
      <c r="D159" s="309"/>
      <c r="E159" s="309"/>
    </row>
    <row r="160" spans="4:5" x14ac:dyDescent="0.15">
      <c r="D160" s="309"/>
      <c r="E160" s="309"/>
    </row>
    <row r="161" spans="4:5" x14ac:dyDescent="0.15">
      <c r="D161" s="309"/>
      <c r="E161" s="309"/>
    </row>
    <row r="162" spans="4:5" x14ac:dyDescent="0.15">
      <c r="D162" s="309"/>
      <c r="E162" s="309"/>
    </row>
    <row r="163" spans="4:5" x14ac:dyDescent="0.15">
      <c r="D163" s="309"/>
      <c r="E163" s="309"/>
    </row>
    <row r="164" spans="4:5" x14ac:dyDescent="0.15">
      <c r="D164" s="309"/>
      <c r="E164" s="309"/>
    </row>
    <row r="165" spans="4:5" x14ac:dyDescent="0.15">
      <c r="D165" s="309"/>
      <c r="E165" s="309"/>
    </row>
    <row r="166" spans="4:5" x14ac:dyDescent="0.15">
      <c r="D166" s="309"/>
      <c r="E166" s="309"/>
    </row>
    <row r="167" spans="4:5" x14ac:dyDescent="0.15">
      <c r="D167" s="309"/>
      <c r="E167" s="309"/>
    </row>
    <row r="168" spans="4:5" x14ac:dyDescent="0.15">
      <c r="D168" s="309"/>
      <c r="E168" s="309"/>
    </row>
    <row r="169" spans="4:5" x14ac:dyDescent="0.15">
      <c r="D169" s="309"/>
      <c r="E169" s="309"/>
    </row>
    <row r="170" spans="4:5" x14ac:dyDescent="0.15">
      <c r="D170" s="309"/>
      <c r="E170" s="309"/>
    </row>
    <row r="171" spans="4:5" x14ac:dyDescent="0.15">
      <c r="D171" s="309"/>
      <c r="E171" s="309"/>
    </row>
  </sheetData>
  <mergeCells count="1">
    <mergeCell ref="A1:E1"/>
  </mergeCells>
  <phoneticPr fontId="2" type="noConversion"/>
  <printOptions headings="1"/>
  <pageMargins left="0" right="0" top="0.72" bottom="0.21" header="0.22" footer="0.17"/>
  <pageSetup firstPageNumber="5" orientation="landscape" r:id="rId1"/>
  <headerFooter alignWithMargins="0">
    <oddHeader>&amp;L&amp;8Page &amp;P&amp;R&amp;8Page &amp;P</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enableFormatConditionsCalculation="0"/>
  <dimension ref="A1:F70"/>
  <sheetViews>
    <sheetView showGridLines="0" topLeftCell="A4" workbookViewId="0">
      <selection activeCell="E77" sqref="E77"/>
    </sheetView>
  </sheetViews>
  <sheetFormatPr baseColWidth="10" defaultColWidth="8.83203125" defaultRowHeight="13" x14ac:dyDescent="0.15"/>
  <cols>
    <col min="1" max="1" width="1.5" style="82" customWidth="1"/>
    <col min="2" max="2" width="35.6640625" style="82" customWidth="1"/>
    <col min="3" max="3" width="23.6640625" style="82" customWidth="1"/>
    <col min="4" max="4" width="2.5" style="82" customWidth="1"/>
    <col min="5" max="5" width="35.6640625" style="82" customWidth="1"/>
    <col min="6" max="6" width="18.83203125" style="82" customWidth="1"/>
    <col min="7" max="16384" width="8.83203125" style="82"/>
  </cols>
  <sheetData>
    <row r="1" spans="1:6" x14ac:dyDescent="0.15">
      <c r="A1" s="404" t="s">
        <v>174</v>
      </c>
      <c r="B1" s="404"/>
      <c r="C1" s="404"/>
      <c r="D1" s="404"/>
      <c r="E1" s="404"/>
      <c r="F1" s="404"/>
    </row>
    <row r="2" spans="1:6" x14ac:dyDescent="0.15">
      <c r="A2" s="280"/>
      <c r="B2" s="280"/>
      <c r="C2" s="280"/>
      <c r="D2" s="280"/>
      <c r="E2" s="280"/>
      <c r="F2" s="280"/>
    </row>
    <row r="3" spans="1:6" x14ac:dyDescent="0.15">
      <c r="B3" s="152" t="s">
        <v>105</v>
      </c>
    </row>
    <row r="4" spans="1:6" x14ac:dyDescent="0.15">
      <c r="B4" s="152" t="s">
        <v>106</v>
      </c>
    </row>
    <row r="5" spans="1:6" x14ac:dyDescent="0.15">
      <c r="B5" s="92"/>
    </row>
    <row r="6" spans="1:6" x14ac:dyDescent="0.15">
      <c r="B6" s="373" t="str">
        <f>'ASA1'!C9</f>
        <v>Glencoe School District #35</v>
      </c>
    </row>
    <row r="7" spans="1:6" x14ac:dyDescent="0.15">
      <c r="B7" s="87">
        <f>'ASA1'!C10</f>
        <v>5016035002</v>
      </c>
    </row>
    <row r="8" spans="1:6" x14ac:dyDescent="0.15">
      <c r="B8" s="84"/>
    </row>
    <row r="9" spans="1:6" x14ac:dyDescent="0.15">
      <c r="B9" s="425" t="s">
        <v>104</v>
      </c>
      <c r="C9" s="426"/>
      <c r="D9" s="426"/>
      <c r="E9" s="426"/>
      <c r="F9" s="426"/>
    </row>
    <row r="10" spans="1:6" x14ac:dyDescent="0.15">
      <c r="B10" s="85"/>
      <c r="C10" s="83"/>
    </row>
    <row r="11" spans="1:6" x14ac:dyDescent="0.15">
      <c r="B11" s="364" t="s">
        <v>95</v>
      </c>
      <c r="C11" s="361" t="s">
        <v>91</v>
      </c>
      <c r="D11" s="88"/>
      <c r="E11" s="304" t="s">
        <v>95</v>
      </c>
      <c r="F11" s="305" t="s">
        <v>91</v>
      </c>
    </row>
    <row r="12" spans="1:6" s="89" customFormat="1" ht="14.75" customHeight="1" x14ac:dyDescent="0.15">
      <c r="B12" s="307" t="s">
        <v>634</v>
      </c>
      <c r="C12" s="308">
        <v>2025</v>
      </c>
      <c r="E12" s="307" t="s">
        <v>299</v>
      </c>
      <c r="F12" s="308">
        <v>1639.03</v>
      </c>
    </row>
    <row r="13" spans="1:6" s="89" customFormat="1" ht="14.75" customHeight="1" x14ac:dyDescent="0.15">
      <c r="B13" s="307" t="s">
        <v>635</v>
      </c>
      <c r="C13" s="308">
        <v>1299</v>
      </c>
      <c r="E13" s="307" t="s">
        <v>676</v>
      </c>
      <c r="F13" s="308">
        <v>1427.78</v>
      </c>
    </row>
    <row r="14" spans="1:6" s="89" customFormat="1" ht="14.75" customHeight="1" x14ac:dyDescent="0.15">
      <c r="B14" s="307" t="s">
        <v>425</v>
      </c>
      <c r="C14" s="308">
        <v>2500</v>
      </c>
      <c r="E14" s="307" t="s">
        <v>677</v>
      </c>
      <c r="F14" s="308">
        <v>1337.49</v>
      </c>
    </row>
    <row r="15" spans="1:6" s="89" customFormat="1" ht="14.75" customHeight="1" x14ac:dyDescent="0.15">
      <c r="B15" s="307" t="s">
        <v>636</v>
      </c>
      <c r="C15" s="308">
        <v>1290</v>
      </c>
      <c r="E15" s="307" t="s">
        <v>678</v>
      </c>
      <c r="F15" s="308">
        <v>1916.79</v>
      </c>
    </row>
    <row r="16" spans="1:6" s="89" customFormat="1" ht="14.75" customHeight="1" x14ac:dyDescent="0.15">
      <c r="B16" s="307" t="s">
        <v>435</v>
      </c>
      <c r="C16" s="308">
        <v>2500</v>
      </c>
      <c r="E16" s="307" t="s">
        <v>679</v>
      </c>
      <c r="F16" s="308">
        <v>2250</v>
      </c>
    </row>
    <row r="17" spans="2:6" s="89" customFormat="1" ht="14.75" customHeight="1" x14ac:dyDescent="0.15">
      <c r="B17" s="307" t="s">
        <v>637</v>
      </c>
      <c r="C17" s="308">
        <v>1697</v>
      </c>
      <c r="E17" s="307" t="s">
        <v>228</v>
      </c>
      <c r="F17" s="308">
        <v>1799.87</v>
      </c>
    </row>
    <row r="18" spans="2:6" s="89" customFormat="1" ht="14.75" customHeight="1" x14ac:dyDescent="0.15">
      <c r="B18" s="307" t="s">
        <v>638</v>
      </c>
      <c r="C18" s="308">
        <v>2481.41</v>
      </c>
      <c r="E18" s="307" t="s">
        <v>680</v>
      </c>
      <c r="F18" s="308">
        <v>1535</v>
      </c>
    </row>
    <row r="19" spans="2:6" s="89" customFormat="1" ht="14.75" customHeight="1" x14ac:dyDescent="0.15">
      <c r="B19" s="307" t="s">
        <v>639</v>
      </c>
      <c r="C19" s="308">
        <v>2060.96</v>
      </c>
      <c r="E19" s="307" t="s">
        <v>681</v>
      </c>
      <c r="F19" s="308">
        <v>1507</v>
      </c>
    </row>
    <row r="20" spans="2:6" s="89" customFormat="1" ht="14.75" customHeight="1" x14ac:dyDescent="0.15">
      <c r="B20" s="307" t="s">
        <v>640</v>
      </c>
      <c r="C20" s="308">
        <v>1662.14</v>
      </c>
      <c r="E20" s="307" t="s">
        <v>682</v>
      </c>
      <c r="F20" s="308">
        <v>1840.5</v>
      </c>
    </row>
    <row r="21" spans="2:6" s="89" customFormat="1" ht="14.75" customHeight="1" x14ac:dyDescent="0.15">
      <c r="B21" s="307" t="s">
        <v>641</v>
      </c>
      <c r="C21" s="308">
        <v>1335</v>
      </c>
      <c r="E21" s="307" t="s">
        <v>683</v>
      </c>
      <c r="F21" s="308">
        <v>1326.73</v>
      </c>
    </row>
    <row r="22" spans="2:6" s="89" customFormat="1" ht="14.75" customHeight="1" x14ac:dyDescent="0.15">
      <c r="B22" s="307" t="s">
        <v>642</v>
      </c>
      <c r="C22" s="308">
        <v>1219.6400000000001</v>
      </c>
      <c r="E22" s="307" t="s">
        <v>234</v>
      </c>
      <c r="F22" s="308">
        <v>1822.9</v>
      </c>
    </row>
    <row r="23" spans="2:6" s="89" customFormat="1" ht="14.75" customHeight="1" x14ac:dyDescent="0.15">
      <c r="B23" s="307" t="s">
        <v>643</v>
      </c>
      <c r="C23" s="308">
        <v>1220</v>
      </c>
      <c r="E23" s="307" t="s">
        <v>684</v>
      </c>
      <c r="F23" s="308">
        <v>2375</v>
      </c>
    </row>
    <row r="24" spans="2:6" s="89" customFormat="1" ht="14.75" customHeight="1" x14ac:dyDescent="0.15">
      <c r="B24" s="307" t="s">
        <v>644</v>
      </c>
      <c r="C24" s="308">
        <v>1148.3399999999999</v>
      </c>
      <c r="E24" s="307" t="s">
        <v>685</v>
      </c>
      <c r="F24" s="308">
        <v>1147.5</v>
      </c>
    </row>
    <row r="25" spans="2:6" s="89" customFormat="1" ht="14.75" customHeight="1" x14ac:dyDescent="0.15">
      <c r="B25" s="307" t="s">
        <v>645</v>
      </c>
      <c r="C25" s="308">
        <v>1095.83</v>
      </c>
      <c r="E25" s="307" t="s">
        <v>686</v>
      </c>
      <c r="F25" s="308">
        <v>2159.84</v>
      </c>
    </row>
    <row r="26" spans="2:6" s="89" customFormat="1" ht="14.75" customHeight="1" x14ac:dyDescent="0.15">
      <c r="B26" s="307" t="s">
        <v>646</v>
      </c>
      <c r="C26" s="308">
        <v>1355.38</v>
      </c>
      <c r="E26" s="307" t="s">
        <v>305</v>
      </c>
      <c r="F26" s="308">
        <v>1225</v>
      </c>
    </row>
    <row r="27" spans="2:6" s="89" customFormat="1" ht="14.75" customHeight="1" x14ac:dyDescent="0.15">
      <c r="B27" s="307" t="s">
        <v>615</v>
      </c>
      <c r="C27" s="308">
        <v>2500</v>
      </c>
      <c r="E27" s="307" t="s">
        <v>687</v>
      </c>
      <c r="F27" s="308">
        <v>2155.5500000000002</v>
      </c>
    </row>
    <row r="28" spans="2:6" s="89" customFormat="1" ht="14.75" customHeight="1" x14ac:dyDescent="0.15">
      <c r="B28" s="307" t="s">
        <v>647</v>
      </c>
      <c r="C28" s="308">
        <v>1595</v>
      </c>
      <c r="E28" s="307" t="s">
        <v>688</v>
      </c>
      <c r="F28" s="308">
        <v>1558.54</v>
      </c>
    </row>
    <row r="29" spans="2:6" s="89" customFormat="1" ht="14.75" customHeight="1" x14ac:dyDescent="0.15">
      <c r="B29" s="307" t="s">
        <v>358</v>
      </c>
      <c r="C29" s="308">
        <v>1250</v>
      </c>
      <c r="E29" s="307" t="s">
        <v>689</v>
      </c>
      <c r="F29" s="308">
        <v>1681.66</v>
      </c>
    </row>
    <row r="30" spans="2:6" s="89" customFormat="1" ht="14.75" customHeight="1" x14ac:dyDescent="0.15">
      <c r="B30" s="307" t="s">
        <v>648</v>
      </c>
      <c r="C30" s="308">
        <v>1445.4</v>
      </c>
      <c r="E30" s="307" t="s">
        <v>690</v>
      </c>
      <c r="F30" s="308">
        <v>1642.56</v>
      </c>
    </row>
    <row r="31" spans="2:6" s="89" customFormat="1" ht="14.75" customHeight="1" x14ac:dyDescent="0.15">
      <c r="B31" s="307" t="s">
        <v>649</v>
      </c>
      <c r="C31" s="308">
        <v>1009.22</v>
      </c>
      <c r="E31" s="307" t="s">
        <v>230</v>
      </c>
      <c r="F31" s="308">
        <v>2066.1999999999998</v>
      </c>
    </row>
    <row r="32" spans="2:6" s="89" customFormat="1" ht="14.75" customHeight="1" x14ac:dyDescent="0.15">
      <c r="B32" s="307" t="s">
        <v>650</v>
      </c>
      <c r="C32" s="308">
        <v>1173.04</v>
      </c>
      <c r="E32" s="307" t="s">
        <v>691</v>
      </c>
      <c r="F32" s="308">
        <v>2111.54</v>
      </c>
    </row>
    <row r="33" spans="2:6" s="89" customFormat="1" ht="14.75" customHeight="1" x14ac:dyDescent="0.15">
      <c r="B33" s="307" t="s">
        <v>651</v>
      </c>
      <c r="C33" s="308">
        <v>1141.1500000000001</v>
      </c>
      <c r="E33" s="307" t="s">
        <v>692</v>
      </c>
      <c r="F33" s="308">
        <v>1248</v>
      </c>
    </row>
    <row r="34" spans="2:6" s="89" customFormat="1" ht="14.75" customHeight="1" x14ac:dyDescent="0.15">
      <c r="B34" s="307" t="s">
        <v>652</v>
      </c>
      <c r="C34" s="308">
        <v>2191.14</v>
      </c>
      <c r="E34" s="307" t="s">
        <v>693</v>
      </c>
      <c r="F34" s="308">
        <v>1345</v>
      </c>
    </row>
    <row r="35" spans="2:6" s="89" customFormat="1" ht="14.75" customHeight="1" x14ac:dyDescent="0.15">
      <c r="B35" s="307" t="s">
        <v>653</v>
      </c>
      <c r="C35" s="308">
        <v>1469.98</v>
      </c>
      <c r="E35" s="307" t="s">
        <v>694</v>
      </c>
      <c r="F35" s="308">
        <v>1000</v>
      </c>
    </row>
    <row r="36" spans="2:6" s="89" customFormat="1" ht="14.75" customHeight="1" x14ac:dyDescent="0.15">
      <c r="B36" s="307" t="s">
        <v>654</v>
      </c>
      <c r="C36" s="308">
        <v>1281.72</v>
      </c>
      <c r="E36" s="307" t="s">
        <v>695</v>
      </c>
      <c r="F36" s="308">
        <v>1620</v>
      </c>
    </row>
    <row r="37" spans="2:6" s="89" customFormat="1" ht="14.75" customHeight="1" x14ac:dyDescent="0.15">
      <c r="B37" s="307" t="s">
        <v>655</v>
      </c>
      <c r="C37" s="308">
        <v>1000</v>
      </c>
      <c r="E37" s="307" t="s">
        <v>696</v>
      </c>
      <c r="F37" s="308">
        <v>1980</v>
      </c>
    </row>
    <row r="38" spans="2:6" s="89" customFormat="1" ht="14.75" customHeight="1" x14ac:dyDescent="0.15">
      <c r="B38" s="307" t="s">
        <v>325</v>
      </c>
      <c r="C38" s="308">
        <v>1820.19</v>
      </c>
      <c r="E38" s="307" t="s">
        <v>697</v>
      </c>
      <c r="F38" s="308">
        <v>1260</v>
      </c>
    </row>
    <row r="39" spans="2:6" s="89" customFormat="1" ht="14.75" customHeight="1" x14ac:dyDescent="0.15">
      <c r="B39" s="307" t="s">
        <v>360</v>
      </c>
      <c r="C39" s="308">
        <v>1472.06</v>
      </c>
      <c r="E39" s="307" t="s">
        <v>698</v>
      </c>
      <c r="F39" s="308">
        <v>1285.19</v>
      </c>
    </row>
    <row r="40" spans="2:6" s="89" customFormat="1" ht="14.75" customHeight="1" x14ac:dyDescent="0.15">
      <c r="B40" s="307" t="s">
        <v>656</v>
      </c>
      <c r="C40" s="308">
        <v>1181.19</v>
      </c>
      <c r="E40" s="307" t="s">
        <v>251</v>
      </c>
      <c r="F40" s="308">
        <v>2238.69</v>
      </c>
    </row>
    <row r="41" spans="2:6" s="89" customFormat="1" ht="14.75" customHeight="1" x14ac:dyDescent="0.15">
      <c r="B41" s="307" t="s">
        <v>657</v>
      </c>
      <c r="C41" s="308">
        <v>2373.69</v>
      </c>
      <c r="E41" s="307" t="s">
        <v>309</v>
      </c>
      <c r="F41" s="308">
        <v>2408.54</v>
      </c>
    </row>
    <row r="42" spans="2:6" s="89" customFormat="1" ht="14.75" customHeight="1" x14ac:dyDescent="0.15">
      <c r="B42" s="307" t="s">
        <v>658</v>
      </c>
      <c r="C42" s="308">
        <v>1000</v>
      </c>
      <c r="E42" s="307" t="s">
        <v>699</v>
      </c>
      <c r="F42" s="308">
        <v>1320</v>
      </c>
    </row>
    <row r="43" spans="2:6" s="89" customFormat="1" ht="14.75" customHeight="1" x14ac:dyDescent="0.15">
      <c r="B43" s="307" t="s">
        <v>659</v>
      </c>
      <c r="C43" s="308">
        <v>1748.11</v>
      </c>
      <c r="E43" s="307" t="s">
        <v>700</v>
      </c>
      <c r="F43" s="308">
        <v>2250</v>
      </c>
    </row>
    <row r="44" spans="2:6" s="89" customFormat="1" ht="14.75" customHeight="1" x14ac:dyDescent="0.15">
      <c r="B44" s="307" t="s">
        <v>326</v>
      </c>
      <c r="C44" s="308">
        <v>1635.03</v>
      </c>
      <c r="E44" s="307" t="s">
        <v>701</v>
      </c>
      <c r="F44" s="308">
        <v>1800</v>
      </c>
    </row>
    <row r="45" spans="2:6" s="89" customFormat="1" ht="14.75" customHeight="1" x14ac:dyDescent="0.15">
      <c r="B45" s="307" t="s">
        <v>660</v>
      </c>
      <c r="C45" s="308">
        <v>1568.37</v>
      </c>
      <c r="E45" s="307" t="s">
        <v>702</v>
      </c>
      <c r="F45" s="308">
        <v>1244.5</v>
      </c>
    </row>
    <row r="46" spans="2:6" s="89" customFormat="1" ht="14.75" customHeight="1" x14ac:dyDescent="0.15">
      <c r="B46" s="307" t="s">
        <v>661</v>
      </c>
      <c r="C46" s="308">
        <v>2295</v>
      </c>
      <c r="E46" s="307" t="s">
        <v>703</v>
      </c>
      <c r="F46" s="308">
        <v>1400</v>
      </c>
    </row>
    <row r="47" spans="2:6" s="89" customFormat="1" ht="14.75" customHeight="1" x14ac:dyDescent="0.15">
      <c r="B47" s="307" t="s">
        <v>385</v>
      </c>
      <c r="C47" s="308">
        <v>1000</v>
      </c>
      <c r="E47" s="307" t="s">
        <v>704</v>
      </c>
      <c r="F47" s="308">
        <v>1734.18</v>
      </c>
    </row>
    <row r="48" spans="2:6" s="89" customFormat="1" ht="14.75" customHeight="1" x14ac:dyDescent="0.15">
      <c r="B48" s="307" t="s">
        <v>662</v>
      </c>
      <c r="C48" s="308">
        <v>1015</v>
      </c>
      <c r="E48" s="307" t="s">
        <v>705</v>
      </c>
      <c r="F48" s="308">
        <v>1150</v>
      </c>
    </row>
    <row r="49" spans="2:6" s="89" customFormat="1" ht="14.75" customHeight="1" x14ac:dyDescent="0.15">
      <c r="B49" s="307" t="s">
        <v>663</v>
      </c>
      <c r="C49" s="308">
        <v>1295.93</v>
      </c>
      <c r="E49" s="307" t="s">
        <v>253</v>
      </c>
      <c r="F49" s="308">
        <v>1291.95</v>
      </c>
    </row>
    <row r="50" spans="2:6" s="89" customFormat="1" ht="14.75" customHeight="1" x14ac:dyDescent="0.15">
      <c r="B50" s="307" t="s">
        <v>664</v>
      </c>
      <c r="C50" s="308">
        <v>1975</v>
      </c>
      <c r="E50" s="307" t="s">
        <v>706</v>
      </c>
      <c r="F50" s="308">
        <v>1200</v>
      </c>
    </row>
    <row r="51" spans="2:6" s="89" customFormat="1" ht="14.75" customHeight="1" x14ac:dyDescent="0.15">
      <c r="B51" s="307" t="s">
        <v>665</v>
      </c>
      <c r="C51" s="308">
        <v>1313.94</v>
      </c>
      <c r="E51" s="307" t="s">
        <v>707</v>
      </c>
      <c r="F51" s="308">
        <v>2206</v>
      </c>
    </row>
    <row r="52" spans="2:6" s="89" customFormat="1" ht="14.75" customHeight="1" x14ac:dyDescent="0.15">
      <c r="B52" s="307" t="s">
        <v>240</v>
      </c>
      <c r="C52" s="308">
        <v>1035.01</v>
      </c>
      <c r="E52" s="307" t="s">
        <v>708</v>
      </c>
      <c r="F52" s="308">
        <v>1365</v>
      </c>
    </row>
    <row r="53" spans="2:6" s="89" customFormat="1" ht="14.75" customHeight="1" x14ac:dyDescent="0.15">
      <c r="B53" s="307" t="s">
        <v>666</v>
      </c>
      <c r="C53" s="308">
        <v>1050</v>
      </c>
      <c r="E53" s="307" t="s">
        <v>709</v>
      </c>
      <c r="F53" s="308">
        <v>1183.44</v>
      </c>
    </row>
    <row r="54" spans="2:6" s="89" customFormat="1" ht="14.75" customHeight="1" x14ac:dyDescent="0.15">
      <c r="B54" s="307" t="s">
        <v>293</v>
      </c>
      <c r="C54" s="308">
        <v>1139.3699999999999</v>
      </c>
      <c r="E54" s="307" t="s">
        <v>280</v>
      </c>
      <c r="F54" s="308">
        <v>1555.46</v>
      </c>
    </row>
    <row r="55" spans="2:6" s="89" customFormat="1" ht="14.75" customHeight="1" x14ac:dyDescent="0.15">
      <c r="B55" s="307" t="s">
        <v>667</v>
      </c>
      <c r="C55" s="308">
        <v>2392.5</v>
      </c>
      <c r="E55" s="307" t="s">
        <v>710</v>
      </c>
      <c r="F55" s="308">
        <v>1296</v>
      </c>
    </row>
    <row r="56" spans="2:6" s="89" customFormat="1" ht="14.75" customHeight="1" x14ac:dyDescent="0.15">
      <c r="B56" s="307" t="s">
        <v>328</v>
      </c>
      <c r="C56" s="308">
        <v>1803.65</v>
      </c>
      <c r="E56" s="307" t="s">
        <v>711</v>
      </c>
      <c r="F56" s="308">
        <v>1344</v>
      </c>
    </row>
    <row r="57" spans="2:6" s="89" customFormat="1" ht="14.75" customHeight="1" x14ac:dyDescent="0.15">
      <c r="B57" s="307" t="s">
        <v>668</v>
      </c>
      <c r="C57" s="308">
        <v>1235</v>
      </c>
      <c r="E57" s="307" t="s">
        <v>712</v>
      </c>
      <c r="F57" s="308">
        <v>1216</v>
      </c>
    </row>
    <row r="58" spans="2:6" s="89" customFormat="1" ht="14.75" customHeight="1" x14ac:dyDescent="0.15">
      <c r="B58" s="307" t="s">
        <v>329</v>
      </c>
      <c r="C58" s="308">
        <v>2100</v>
      </c>
      <c r="E58" s="307" t="s">
        <v>713</v>
      </c>
      <c r="F58" s="308">
        <v>1200</v>
      </c>
    </row>
    <row r="59" spans="2:6" s="89" customFormat="1" ht="11" x14ac:dyDescent="0.15">
      <c r="B59" s="307" t="s">
        <v>669</v>
      </c>
      <c r="C59" s="308">
        <v>1107.83</v>
      </c>
      <c r="E59" s="307" t="s">
        <v>714</v>
      </c>
      <c r="F59" s="308">
        <v>2070</v>
      </c>
    </row>
    <row r="60" spans="2:6" x14ac:dyDescent="0.15">
      <c r="B60" s="307" t="s">
        <v>670</v>
      </c>
      <c r="C60" s="308">
        <v>1440</v>
      </c>
      <c r="E60" s="307" t="s">
        <v>715</v>
      </c>
      <c r="F60" s="308">
        <v>1079.1300000000001</v>
      </c>
    </row>
    <row r="61" spans="2:6" x14ac:dyDescent="0.15">
      <c r="B61" s="307" t="s">
        <v>671</v>
      </c>
      <c r="C61" s="308">
        <v>1315.6</v>
      </c>
      <c r="E61" s="307" t="s">
        <v>351</v>
      </c>
      <c r="F61" s="308">
        <v>2099.71</v>
      </c>
    </row>
    <row r="62" spans="2:6" x14ac:dyDescent="0.15">
      <c r="B62" s="307" t="s">
        <v>672</v>
      </c>
      <c r="C62" s="308">
        <v>2013.5</v>
      </c>
      <c r="E62" s="307" t="s">
        <v>716</v>
      </c>
      <c r="F62" s="308">
        <v>2083.54</v>
      </c>
    </row>
    <row r="63" spans="2:6" x14ac:dyDescent="0.15">
      <c r="B63" s="307" t="s">
        <v>673</v>
      </c>
      <c r="C63" s="308">
        <v>1867.7</v>
      </c>
      <c r="E63" s="307" t="s">
        <v>717</v>
      </c>
      <c r="F63" s="308">
        <v>1144.06</v>
      </c>
    </row>
    <row r="64" spans="2:6" x14ac:dyDescent="0.15">
      <c r="B64" s="307" t="s">
        <v>674</v>
      </c>
      <c r="C64" s="308">
        <v>1250</v>
      </c>
      <c r="E64" s="307" t="s">
        <v>718</v>
      </c>
      <c r="F64" s="308">
        <v>1354.5</v>
      </c>
    </row>
    <row r="65" spans="2:6" x14ac:dyDescent="0.15">
      <c r="B65" s="307" t="s">
        <v>675</v>
      </c>
      <c r="C65" s="308">
        <v>1554.57</v>
      </c>
      <c r="E65" s="307" t="s">
        <v>719</v>
      </c>
      <c r="F65" s="308">
        <v>1423.14</v>
      </c>
    </row>
    <row r="66" spans="2:6" x14ac:dyDescent="0.15">
      <c r="B66" s="307" t="s">
        <v>331</v>
      </c>
      <c r="C66" s="308">
        <v>1540.79</v>
      </c>
      <c r="E66" s="307" t="s">
        <v>720</v>
      </c>
      <c r="F66" s="308">
        <v>1033.68</v>
      </c>
    </row>
    <row r="67" spans="2:6" x14ac:dyDescent="0.15">
      <c r="B67" s="377" t="s">
        <v>333</v>
      </c>
      <c r="C67" s="378">
        <v>1250</v>
      </c>
      <c r="E67" s="377" t="s">
        <v>284</v>
      </c>
      <c r="F67" s="378">
        <v>1593.08</v>
      </c>
    </row>
    <row r="70" spans="2:6" x14ac:dyDescent="0.15">
      <c r="B70" s="191"/>
    </row>
  </sheetData>
  <mergeCells count="2">
    <mergeCell ref="B9:F9"/>
    <mergeCell ref="A1:F1"/>
  </mergeCells>
  <phoneticPr fontId="2" type="noConversion"/>
  <printOptions headings="1"/>
  <pageMargins left="0.5" right="0" top="0.72" bottom="0.21" header="0.22" footer="0.17"/>
  <pageSetup firstPageNumber="5" orientation="landscape" r:id="rId1"/>
  <headerFooter alignWithMargins="0">
    <oddHeader>&amp;L&amp;8Page &amp;P&amp;R&amp;8Page &amp;P</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enableFormatConditionsCalculation="0"/>
  <dimension ref="A1:E74"/>
  <sheetViews>
    <sheetView showGridLines="0" workbookViewId="0">
      <selection activeCell="J59" sqref="J59"/>
    </sheetView>
  </sheetViews>
  <sheetFormatPr baseColWidth="10" defaultColWidth="8.83203125" defaultRowHeight="13" x14ac:dyDescent="0.15"/>
  <cols>
    <col min="1" max="1" width="1.5" style="82" customWidth="1"/>
    <col min="2" max="2" width="30.6640625" style="82" customWidth="1"/>
    <col min="3" max="3" width="24.83203125" style="82" customWidth="1"/>
    <col min="4" max="4" width="30.6640625" style="82" customWidth="1"/>
    <col min="5" max="5" width="24.6640625" style="82" customWidth="1"/>
    <col min="6" max="6" width="4.6640625" style="82" customWidth="1"/>
    <col min="7" max="16384" width="8.83203125" style="82"/>
  </cols>
  <sheetData>
    <row r="1" spans="1:5" x14ac:dyDescent="0.15">
      <c r="A1" s="404" t="s">
        <v>175</v>
      </c>
      <c r="B1" s="404"/>
      <c r="C1" s="404"/>
      <c r="D1" s="404"/>
      <c r="E1" s="404"/>
    </row>
    <row r="3" spans="1:5" s="86" customFormat="1" x14ac:dyDescent="0.15">
      <c r="B3" s="152" t="s">
        <v>107</v>
      </c>
    </row>
    <row r="4" spans="1:5" s="86" customFormat="1" x14ac:dyDescent="0.15">
      <c r="B4" s="152" t="s">
        <v>108</v>
      </c>
    </row>
    <row r="5" spans="1:5" s="86" customFormat="1" x14ac:dyDescent="0.15">
      <c r="B5" s="152"/>
    </row>
    <row r="6" spans="1:5" x14ac:dyDescent="0.15">
      <c r="B6" s="149" t="str">
        <f>'ASA1'!C9</f>
        <v>Glencoe School District #35</v>
      </c>
    </row>
    <row r="7" spans="1:5" x14ac:dyDescent="0.15">
      <c r="B7" s="87">
        <f>'ASA1'!C10</f>
        <v>5016035002</v>
      </c>
    </row>
    <row r="8" spans="1:5" x14ac:dyDescent="0.15">
      <c r="B8" s="87"/>
    </row>
    <row r="9" spans="1:5" x14ac:dyDescent="0.15">
      <c r="B9" s="425" t="s">
        <v>102</v>
      </c>
      <c r="C9" s="426"/>
      <c r="D9" s="426"/>
      <c r="E9" s="426"/>
    </row>
    <row r="10" spans="1:5" x14ac:dyDescent="0.15">
      <c r="B10" s="85"/>
      <c r="C10" s="83"/>
    </row>
    <row r="11" spans="1:5" x14ac:dyDescent="0.15">
      <c r="B11" s="304" t="s">
        <v>95</v>
      </c>
      <c r="C11" s="305" t="s">
        <v>91</v>
      </c>
      <c r="D11" s="304" t="s">
        <v>95</v>
      </c>
      <c r="E11" s="305" t="s">
        <v>91</v>
      </c>
    </row>
    <row r="12" spans="1:5" s="89" customFormat="1" ht="14.75" customHeight="1" x14ac:dyDescent="0.15">
      <c r="B12" s="307" t="s">
        <v>721</v>
      </c>
      <c r="C12" s="308">
        <v>790</v>
      </c>
      <c r="D12" s="307" t="s">
        <v>761</v>
      </c>
      <c r="E12" s="308">
        <v>850</v>
      </c>
    </row>
    <row r="13" spans="1:5" s="89" customFormat="1" ht="14.75" customHeight="1" x14ac:dyDescent="0.15">
      <c r="B13" s="307" t="s">
        <v>239</v>
      </c>
      <c r="C13" s="308">
        <v>669.05</v>
      </c>
      <c r="D13" s="307" t="s">
        <v>762</v>
      </c>
      <c r="E13" s="308">
        <v>765</v>
      </c>
    </row>
    <row r="14" spans="1:5" s="89" customFormat="1" ht="14.75" customHeight="1" x14ac:dyDescent="0.15">
      <c r="B14" s="307" t="s">
        <v>722</v>
      </c>
      <c r="C14" s="308">
        <v>500</v>
      </c>
      <c r="D14" s="307" t="s">
        <v>763</v>
      </c>
      <c r="E14" s="308">
        <v>676.7</v>
      </c>
    </row>
    <row r="15" spans="1:5" s="89" customFormat="1" ht="14.75" customHeight="1" x14ac:dyDescent="0.15">
      <c r="B15" s="307" t="s">
        <v>723</v>
      </c>
      <c r="C15" s="308">
        <v>722</v>
      </c>
      <c r="D15" s="307" t="s">
        <v>764</v>
      </c>
      <c r="E15" s="308">
        <v>822.09</v>
      </c>
    </row>
    <row r="16" spans="1:5" s="89" customFormat="1" ht="14.75" customHeight="1" x14ac:dyDescent="0.15">
      <c r="B16" s="307" t="s">
        <v>724</v>
      </c>
      <c r="C16" s="308">
        <v>708.56</v>
      </c>
      <c r="D16" s="307" t="s">
        <v>765</v>
      </c>
      <c r="E16" s="308">
        <v>571.32000000000005</v>
      </c>
    </row>
    <row r="17" spans="2:5" s="89" customFormat="1" ht="14.75" customHeight="1" x14ac:dyDescent="0.15">
      <c r="B17" s="307" t="s">
        <v>725</v>
      </c>
      <c r="C17" s="308">
        <v>691.08</v>
      </c>
      <c r="D17" s="307" t="s">
        <v>766</v>
      </c>
      <c r="E17" s="308">
        <v>794.95</v>
      </c>
    </row>
    <row r="18" spans="2:5" s="89" customFormat="1" ht="14.75" customHeight="1" x14ac:dyDescent="0.15">
      <c r="B18" s="307" t="s">
        <v>726</v>
      </c>
      <c r="C18" s="308">
        <v>842</v>
      </c>
      <c r="D18" s="307" t="s">
        <v>767</v>
      </c>
      <c r="E18" s="308">
        <v>603.9</v>
      </c>
    </row>
    <row r="19" spans="2:5" s="89" customFormat="1" ht="14.75" customHeight="1" x14ac:dyDescent="0.15">
      <c r="B19" s="307" t="s">
        <v>727</v>
      </c>
      <c r="C19" s="308">
        <v>565.11</v>
      </c>
      <c r="D19" s="307" t="s">
        <v>768</v>
      </c>
      <c r="E19" s="308">
        <v>700</v>
      </c>
    </row>
    <row r="20" spans="2:5" s="89" customFormat="1" ht="14.75" customHeight="1" x14ac:dyDescent="0.15">
      <c r="B20" s="307" t="s">
        <v>728</v>
      </c>
      <c r="C20" s="308">
        <v>576</v>
      </c>
      <c r="D20" s="307" t="s">
        <v>769</v>
      </c>
      <c r="E20" s="308">
        <v>500</v>
      </c>
    </row>
    <row r="21" spans="2:5" s="89" customFormat="1" ht="14.75" customHeight="1" x14ac:dyDescent="0.15">
      <c r="B21" s="307" t="s">
        <v>729</v>
      </c>
      <c r="C21" s="308">
        <v>987</v>
      </c>
      <c r="D21" s="307" t="s">
        <v>770</v>
      </c>
      <c r="E21" s="308">
        <v>585</v>
      </c>
    </row>
    <row r="22" spans="2:5" s="89" customFormat="1" ht="14.75" customHeight="1" x14ac:dyDescent="0.15">
      <c r="B22" s="307" t="s">
        <v>419</v>
      </c>
      <c r="C22" s="308">
        <v>866.79</v>
      </c>
      <c r="D22" s="307" t="s">
        <v>382</v>
      </c>
      <c r="E22" s="308">
        <v>843</v>
      </c>
    </row>
    <row r="23" spans="2:5" s="89" customFormat="1" ht="14.75" customHeight="1" x14ac:dyDescent="0.15">
      <c r="B23" s="307" t="s">
        <v>730</v>
      </c>
      <c r="C23" s="308">
        <v>800</v>
      </c>
      <c r="D23" s="307" t="s">
        <v>771</v>
      </c>
      <c r="E23" s="308">
        <v>500.25</v>
      </c>
    </row>
    <row r="24" spans="2:5" s="89" customFormat="1" ht="14.75" customHeight="1" x14ac:dyDescent="0.15">
      <c r="B24" s="307" t="s">
        <v>731</v>
      </c>
      <c r="C24" s="308">
        <v>690</v>
      </c>
      <c r="D24" s="307" t="s">
        <v>772</v>
      </c>
      <c r="E24" s="308">
        <v>619.99</v>
      </c>
    </row>
    <row r="25" spans="2:5" s="89" customFormat="1" ht="14.75" customHeight="1" x14ac:dyDescent="0.15">
      <c r="B25" s="307" t="s">
        <v>732</v>
      </c>
      <c r="C25" s="308">
        <v>953.75</v>
      </c>
      <c r="D25" s="307" t="s">
        <v>773</v>
      </c>
      <c r="E25" s="308">
        <v>564.95000000000005</v>
      </c>
    </row>
    <row r="26" spans="2:5" s="89" customFormat="1" ht="14.75" customHeight="1" x14ac:dyDescent="0.15">
      <c r="B26" s="307" t="s">
        <v>733</v>
      </c>
      <c r="C26" s="308">
        <v>788.82</v>
      </c>
      <c r="D26" s="307" t="s">
        <v>774</v>
      </c>
      <c r="E26" s="308">
        <v>772.08</v>
      </c>
    </row>
    <row r="27" spans="2:5" s="89" customFormat="1" ht="14.75" customHeight="1" x14ac:dyDescent="0.15">
      <c r="B27" s="307" t="s">
        <v>734</v>
      </c>
      <c r="C27" s="308">
        <v>740</v>
      </c>
      <c r="D27" s="307" t="s">
        <v>317</v>
      </c>
      <c r="E27" s="308">
        <v>937.92</v>
      </c>
    </row>
    <row r="28" spans="2:5" s="89" customFormat="1" ht="14.75" customHeight="1" x14ac:dyDescent="0.15">
      <c r="B28" s="307" t="s">
        <v>397</v>
      </c>
      <c r="C28" s="308">
        <v>607.70000000000005</v>
      </c>
      <c r="D28" s="307" t="s">
        <v>775</v>
      </c>
      <c r="E28" s="308">
        <v>930</v>
      </c>
    </row>
    <row r="29" spans="2:5" s="89" customFormat="1" ht="14.75" customHeight="1" x14ac:dyDescent="0.15">
      <c r="B29" s="307" t="s">
        <v>735</v>
      </c>
      <c r="C29" s="308">
        <v>759.24</v>
      </c>
      <c r="D29" s="307" t="s">
        <v>776</v>
      </c>
      <c r="E29" s="308">
        <v>754.9</v>
      </c>
    </row>
    <row r="30" spans="2:5" s="89" customFormat="1" ht="14.75" customHeight="1" x14ac:dyDescent="0.15">
      <c r="B30" s="307" t="s">
        <v>736</v>
      </c>
      <c r="C30" s="308">
        <v>996.47</v>
      </c>
      <c r="D30" s="307" t="s">
        <v>777</v>
      </c>
      <c r="E30" s="308">
        <v>550</v>
      </c>
    </row>
    <row r="31" spans="2:5" s="89" customFormat="1" ht="14.75" customHeight="1" x14ac:dyDescent="0.15">
      <c r="B31" s="307" t="s">
        <v>737</v>
      </c>
      <c r="C31" s="308">
        <v>750</v>
      </c>
      <c r="D31" s="307" t="s">
        <v>778</v>
      </c>
      <c r="E31" s="308">
        <v>859.7</v>
      </c>
    </row>
    <row r="32" spans="2:5" s="89" customFormat="1" ht="14.75" customHeight="1" x14ac:dyDescent="0.15">
      <c r="B32" s="307" t="s">
        <v>738</v>
      </c>
      <c r="C32" s="308">
        <v>597.86</v>
      </c>
      <c r="D32" s="307" t="s">
        <v>779</v>
      </c>
      <c r="E32" s="308">
        <v>600.07000000000005</v>
      </c>
    </row>
    <row r="33" spans="2:5" s="89" customFormat="1" ht="14.75" customHeight="1" x14ac:dyDescent="0.15">
      <c r="B33" s="307" t="s">
        <v>739</v>
      </c>
      <c r="C33" s="308">
        <v>716</v>
      </c>
      <c r="D33" s="307" t="s">
        <v>780</v>
      </c>
      <c r="E33" s="308">
        <v>646.57000000000005</v>
      </c>
    </row>
    <row r="34" spans="2:5" s="89" customFormat="1" ht="14.75" customHeight="1" x14ac:dyDescent="0.15">
      <c r="B34" s="307" t="s">
        <v>740</v>
      </c>
      <c r="C34" s="308">
        <v>515</v>
      </c>
      <c r="D34" s="307" t="s">
        <v>781</v>
      </c>
      <c r="E34" s="308">
        <v>718</v>
      </c>
    </row>
    <row r="35" spans="2:5" s="89" customFormat="1" ht="14.75" customHeight="1" x14ac:dyDescent="0.15">
      <c r="B35" s="307" t="s">
        <v>741</v>
      </c>
      <c r="C35" s="308">
        <v>598.04999999999995</v>
      </c>
      <c r="D35" s="307" t="s">
        <v>225</v>
      </c>
      <c r="E35" s="308">
        <v>900</v>
      </c>
    </row>
    <row r="36" spans="2:5" s="89" customFormat="1" ht="14.75" customHeight="1" x14ac:dyDescent="0.15">
      <c r="B36" s="307" t="s">
        <v>338</v>
      </c>
      <c r="C36" s="308">
        <v>903</v>
      </c>
      <c r="D36" s="307" t="s">
        <v>782</v>
      </c>
      <c r="E36" s="308">
        <v>750</v>
      </c>
    </row>
    <row r="37" spans="2:5" s="89" customFormat="1" ht="14.75" customHeight="1" x14ac:dyDescent="0.15">
      <c r="B37" s="307" t="s">
        <v>742</v>
      </c>
      <c r="C37" s="308">
        <v>659.84</v>
      </c>
      <c r="D37" s="307" t="s">
        <v>321</v>
      </c>
      <c r="E37" s="308">
        <v>892.77</v>
      </c>
    </row>
    <row r="38" spans="2:5" s="89" customFormat="1" ht="14.75" customHeight="1" x14ac:dyDescent="0.15">
      <c r="B38" s="307" t="s">
        <v>743</v>
      </c>
      <c r="C38" s="308">
        <v>543.5</v>
      </c>
      <c r="D38" s="307" t="s">
        <v>356</v>
      </c>
      <c r="E38" s="308">
        <v>625</v>
      </c>
    </row>
    <row r="39" spans="2:5" s="89" customFormat="1" ht="14.75" customHeight="1" x14ac:dyDescent="0.15">
      <c r="B39" s="307" t="s">
        <v>744</v>
      </c>
      <c r="C39" s="308">
        <v>925</v>
      </c>
      <c r="D39" s="307" t="s">
        <v>783</v>
      </c>
      <c r="E39" s="308">
        <v>550</v>
      </c>
    </row>
    <row r="40" spans="2:5" s="89" customFormat="1" ht="14.75" customHeight="1" x14ac:dyDescent="0.15">
      <c r="B40" s="307" t="s">
        <v>745</v>
      </c>
      <c r="C40" s="308">
        <v>570</v>
      </c>
      <c r="D40" s="307" t="s">
        <v>784</v>
      </c>
      <c r="E40" s="308">
        <v>515</v>
      </c>
    </row>
    <row r="41" spans="2:5" s="89" customFormat="1" ht="14.75" customHeight="1" x14ac:dyDescent="0.15">
      <c r="B41" s="307" t="s">
        <v>746</v>
      </c>
      <c r="C41" s="308">
        <v>914.25</v>
      </c>
      <c r="D41" s="307" t="s">
        <v>785</v>
      </c>
      <c r="E41" s="308">
        <v>686</v>
      </c>
    </row>
    <row r="42" spans="2:5" s="89" customFormat="1" ht="14.75" customHeight="1" x14ac:dyDescent="0.15">
      <c r="B42" s="307" t="s">
        <v>747</v>
      </c>
      <c r="C42" s="308">
        <v>900</v>
      </c>
      <c r="D42" s="307" t="s">
        <v>322</v>
      </c>
      <c r="E42" s="308">
        <v>500</v>
      </c>
    </row>
    <row r="43" spans="2:5" s="89" customFormat="1" ht="14.75" customHeight="1" x14ac:dyDescent="0.15">
      <c r="B43" s="307" t="s">
        <v>748</v>
      </c>
      <c r="C43" s="308">
        <v>585</v>
      </c>
      <c r="D43" s="307" t="s">
        <v>786</v>
      </c>
      <c r="E43" s="308">
        <v>500</v>
      </c>
    </row>
    <row r="44" spans="2:5" s="89" customFormat="1" ht="14.75" customHeight="1" x14ac:dyDescent="0.15">
      <c r="B44" s="307" t="s">
        <v>749</v>
      </c>
      <c r="C44" s="308">
        <v>700</v>
      </c>
      <c r="D44" s="307" t="s">
        <v>787</v>
      </c>
      <c r="E44" s="308">
        <v>558.13</v>
      </c>
    </row>
    <row r="45" spans="2:5" s="89" customFormat="1" ht="14.75" customHeight="1" x14ac:dyDescent="0.15">
      <c r="B45" s="307" t="s">
        <v>750</v>
      </c>
      <c r="C45" s="308">
        <v>747</v>
      </c>
      <c r="D45" s="307" t="s">
        <v>788</v>
      </c>
      <c r="E45" s="308">
        <v>744.84</v>
      </c>
    </row>
    <row r="46" spans="2:5" s="89" customFormat="1" ht="14.75" customHeight="1" x14ac:dyDescent="0.15">
      <c r="B46" s="307" t="s">
        <v>751</v>
      </c>
      <c r="C46" s="308">
        <v>599</v>
      </c>
      <c r="D46" s="307" t="s">
        <v>789</v>
      </c>
      <c r="E46" s="308">
        <v>599.79999999999995</v>
      </c>
    </row>
    <row r="47" spans="2:5" s="89" customFormat="1" ht="14.75" customHeight="1" x14ac:dyDescent="0.15">
      <c r="B47" s="307" t="s">
        <v>752</v>
      </c>
      <c r="C47" s="308">
        <v>555.14</v>
      </c>
      <c r="D47" s="307" t="s">
        <v>790</v>
      </c>
      <c r="E47" s="308">
        <v>505.74</v>
      </c>
    </row>
    <row r="48" spans="2:5" s="89" customFormat="1" ht="14.75" customHeight="1" x14ac:dyDescent="0.15">
      <c r="B48" s="307" t="s">
        <v>753</v>
      </c>
      <c r="C48" s="308">
        <v>669.31</v>
      </c>
      <c r="D48" s="307" t="s">
        <v>791</v>
      </c>
      <c r="E48" s="308">
        <v>750</v>
      </c>
    </row>
    <row r="49" spans="2:5" s="89" customFormat="1" ht="14.75" customHeight="1" x14ac:dyDescent="0.15">
      <c r="B49" s="307" t="s">
        <v>754</v>
      </c>
      <c r="C49" s="308">
        <v>797.1</v>
      </c>
      <c r="D49" s="307" t="s">
        <v>792</v>
      </c>
      <c r="E49" s="308">
        <v>675</v>
      </c>
    </row>
    <row r="50" spans="2:5" s="89" customFormat="1" ht="14.75" customHeight="1" x14ac:dyDescent="0.15">
      <c r="B50" s="307" t="s">
        <v>755</v>
      </c>
      <c r="C50" s="308">
        <v>564.04</v>
      </c>
      <c r="D50" s="307" t="s">
        <v>793</v>
      </c>
      <c r="E50" s="308">
        <v>645</v>
      </c>
    </row>
    <row r="51" spans="2:5" s="89" customFormat="1" ht="14.75" customHeight="1" x14ac:dyDescent="0.15">
      <c r="B51" s="307" t="s">
        <v>756</v>
      </c>
      <c r="C51" s="308">
        <v>637.5</v>
      </c>
      <c r="D51" s="307" t="s">
        <v>794</v>
      </c>
      <c r="E51" s="308">
        <v>976.87</v>
      </c>
    </row>
    <row r="52" spans="2:5" s="89" customFormat="1" ht="14.75" customHeight="1" x14ac:dyDescent="0.15">
      <c r="B52" s="307" t="s">
        <v>757</v>
      </c>
      <c r="C52" s="308">
        <v>693.87</v>
      </c>
      <c r="D52" s="307" t="s">
        <v>795</v>
      </c>
      <c r="E52" s="308">
        <v>502.22</v>
      </c>
    </row>
    <row r="53" spans="2:5" s="89" customFormat="1" ht="14.75" customHeight="1" x14ac:dyDescent="0.15">
      <c r="B53" s="307" t="s">
        <v>758</v>
      </c>
      <c r="C53" s="308">
        <v>989</v>
      </c>
      <c r="D53" s="307" t="s">
        <v>796</v>
      </c>
      <c r="E53" s="308">
        <v>678.24</v>
      </c>
    </row>
    <row r="54" spans="2:5" s="89" customFormat="1" ht="14.75" customHeight="1" x14ac:dyDescent="0.15">
      <c r="B54" s="307" t="s">
        <v>759</v>
      </c>
      <c r="C54" s="308">
        <v>700</v>
      </c>
      <c r="D54" s="307" t="s">
        <v>797</v>
      </c>
      <c r="E54" s="308">
        <v>999</v>
      </c>
    </row>
    <row r="55" spans="2:5" s="89" customFormat="1" ht="14.75" customHeight="1" x14ac:dyDescent="0.15">
      <c r="B55" s="307" t="s">
        <v>760</v>
      </c>
      <c r="C55" s="308">
        <v>507</v>
      </c>
      <c r="D55" s="307" t="s">
        <v>798</v>
      </c>
      <c r="E55" s="308">
        <v>878.85</v>
      </c>
    </row>
    <row r="56" spans="2:5" s="89" customFormat="1" ht="14.75" customHeight="1" x14ac:dyDescent="0.15">
      <c r="B56" s="307"/>
      <c r="C56" s="308"/>
      <c r="D56" s="307"/>
      <c r="E56" s="308"/>
    </row>
    <row r="57" spans="2:5" s="89" customFormat="1" ht="14.75" customHeight="1" x14ac:dyDescent="0.15">
      <c r="B57" s="307"/>
      <c r="C57" s="308"/>
      <c r="D57" s="307"/>
      <c r="E57" s="308"/>
    </row>
    <row r="58" spans="2:5" s="89" customFormat="1" ht="14.75" customHeight="1" x14ac:dyDescent="0.15">
      <c r="B58" s="307"/>
      <c r="C58" s="308"/>
      <c r="D58" s="307"/>
      <c r="E58" s="308"/>
    </row>
    <row r="59" spans="2:5" s="89" customFormat="1" ht="14.75" customHeight="1" x14ac:dyDescent="0.15">
      <c r="B59" s="307"/>
      <c r="C59" s="308"/>
      <c r="D59" s="307"/>
      <c r="E59" s="308"/>
    </row>
    <row r="60" spans="2:5" s="89" customFormat="1" ht="14.75" customHeight="1" x14ac:dyDescent="0.15">
      <c r="B60" s="307"/>
      <c r="C60" s="308"/>
      <c r="D60" s="307"/>
      <c r="E60" s="308"/>
    </row>
    <row r="61" spans="2:5" s="89" customFormat="1" ht="14.75" customHeight="1" x14ac:dyDescent="0.15">
      <c r="B61" s="307"/>
      <c r="C61" s="308"/>
      <c r="D61" s="307"/>
      <c r="E61" s="308"/>
    </row>
    <row r="62" spans="2:5" s="89" customFormat="1" ht="14.75" customHeight="1" x14ac:dyDescent="0.15">
      <c r="B62" s="307"/>
      <c r="C62" s="308"/>
      <c r="D62" s="307"/>
      <c r="E62" s="308"/>
    </row>
    <row r="63" spans="2:5" s="89" customFormat="1" x14ac:dyDescent="0.15">
      <c r="B63" s="359"/>
      <c r="C63" s="360"/>
      <c r="D63" s="359"/>
      <c r="E63" s="360"/>
    </row>
    <row r="74" spans="2:2" x14ac:dyDescent="0.15">
      <c r="B74" s="191"/>
    </row>
  </sheetData>
  <sheetProtection insertRows="0" selectLockedCells="1"/>
  <mergeCells count="2">
    <mergeCell ref="B9:E9"/>
    <mergeCell ref="A1:E1"/>
  </mergeCells>
  <phoneticPr fontId="2" type="noConversion"/>
  <printOptions headings="1" gridLinesSet="0"/>
  <pageMargins left="0.25" right="0" top="0.72" bottom="0.21" header="0.22" footer="0.17"/>
  <pageSetup firstPageNumber="5" orientation="landscape" r:id="rId1"/>
  <headerFooter alignWithMargins="0">
    <oddHeader>&amp;L&amp;8Page &amp;P&amp;R&amp;8Page &amp;P</oddHead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9" enableFormatConditionsCalculation="0">
    <pageSetUpPr autoPageBreaks="0"/>
  </sheetPr>
  <dimension ref="A1:D24"/>
  <sheetViews>
    <sheetView showGridLines="0" tabSelected="1" workbookViewId="0">
      <selection activeCell="B27" sqref="B27"/>
    </sheetView>
  </sheetViews>
  <sheetFormatPr baseColWidth="10" defaultColWidth="8.83203125" defaultRowHeight="13" x14ac:dyDescent="0.15"/>
  <cols>
    <col min="1" max="1" width="84.5" style="239" customWidth="1"/>
    <col min="2" max="2" width="31.6640625" style="238" customWidth="1"/>
    <col min="3" max="4" width="7.6640625" style="238" customWidth="1"/>
    <col min="5" max="16384" width="8.83203125" style="238"/>
  </cols>
  <sheetData>
    <row r="1" spans="1:4" x14ac:dyDescent="0.15">
      <c r="A1" s="427" t="s">
        <v>208</v>
      </c>
      <c r="B1" s="428"/>
      <c r="C1" s="237"/>
      <c r="D1" s="237"/>
    </row>
    <row r="2" spans="1:4" ht="4.5" customHeight="1" x14ac:dyDescent="0.15"/>
    <row r="3" spans="1:4" ht="7.5" customHeight="1" x14ac:dyDescent="0.15"/>
    <row r="4" spans="1:4" ht="39" customHeight="1" x14ac:dyDescent="0.15">
      <c r="A4" s="431" t="s">
        <v>177</v>
      </c>
      <c r="B4" s="430"/>
      <c r="C4" s="239"/>
      <c r="D4" s="239"/>
    </row>
    <row r="5" spans="1:4" ht="6.75" customHeight="1" x14ac:dyDescent="0.15">
      <c r="A5" s="248"/>
      <c r="B5" s="249"/>
    </row>
    <row r="6" spans="1:4" x14ac:dyDescent="0.15">
      <c r="A6" s="250" t="s">
        <v>133</v>
      </c>
      <c r="B6" s="249"/>
    </row>
    <row r="7" spans="1:4" ht="65.25" customHeight="1" x14ac:dyDescent="0.15">
      <c r="A7" s="253"/>
      <c r="B7" s="254"/>
    </row>
    <row r="8" spans="1:4" ht="54" customHeight="1" x14ac:dyDescent="0.15">
      <c r="A8" s="429" t="s">
        <v>206</v>
      </c>
      <c r="B8" s="430"/>
      <c r="C8" s="239"/>
      <c r="D8" s="239"/>
    </row>
    <row r="9" spans="1:4" ht="6" customHeight="1" x14ac:dyDescent="0.15">
      <c r="A9" s="248"/>
      <c r="B9" s="249"/>
    </row>
    <row r="10" spans="1:4" ht="30.75" customHeight="1" x14ac:dyDescent="0.15">
      <c r="A10" s="429" t="s">
        <v>135</v>
      </c>
      <c r="B10" s="430"/>
    </row>
    <row r="11" spans="1:4" ht="4.5" customHeight="1" x14ac:dyDescent="0.15">
      <c r="A11" s="248"/>
      <c r="B11" s="249"/>
    </row>
    <row r="12" spans="1:4" ht="62.25" customHeight="1" x14ac:dyDescent="0.15">
      <c r="A12" s="429" t="s">
        <v>207</v>
      </c>
      <c r="B12" s="430"/>
    </row>
    <row r="13" spans="1:4" ht="3" customHeight="1" x14ac:dyDescent="0.15">
      <c r="A13" s="248"/>
      <c r="B13" s="249"/>
    </row>
    <row r="14" spans="1:4" ht="29.25" customHeight="1" x14ac:dyDescent="0.15">
      <c r="A14" s="429" t="s">
        <v>136</v>
      </c>
      <c r="B14" s="430"/>
    </row>
    <row r="15" spans="1:4" ht="6.75" customHeight="1" x14ac:dyDescent="0.15"/>
    <row r="16" spans="1:4" ht="13.5" customHeight="1" x14ac:dyDescent="0.15">
      <c r="A16" s="251" t="s">
        <v>128</v>
      </c>
      <c r="B16" s="246">
        <v>6</v>
      </c>
    </row>
    <row r="17" spans="1:2" ht="14.25" customHeight="1" x14ac:dyDescent="0.15">
      <c r="A17" s="245"/>
      <c r="B17" s="242" t="s">
        <v>129</v>
      </c>
    </row>
    <row r="18" spans="1:2" ht="13.5" customHeight="1" x14ac:dyDescent="0.15">
      <c r="A18" s="251" t="s">
        <v>131</v>
      </c>
      <c r="B18" s="247">
        <v>825979</v>
      </c>
    </row>
    <row r="19" spans="1:2" ht="13.5" customHeight="1" x14ac:dyDescent="0.15">
      <c r="A19" s="245"/>
      <c r="B19" s="243" t="s">
        <v>130</v>
      </c>
    </row>
    <row r="20" spans="1:2" ht="26" x14ac:dyDescent="0.15">
      <c r="A20" s="252" t="s">
        <v>134</v>
      </c>
      <c r="B20" s="246">
        <v>3</v>
      </c>
    </row>
    <row r="21" spans="1:2" ht="12.75" customHeight="1" x14ac:dyDescent="0.15">
      <c r="A21" s="245"/>
      <c r="B21" s="244" t="s">
        <v>129</v>
      </c>
    </row>
    <row r="22" spans="1:2" ht="40.5" customHeight="1" x14ac:dyDescent="0.15">
      <c r="A22" s="251" t="s">
        <v>132</v>
      </c>
      <c r="B22" s="247">
        <v>405673</v>
      </c>
    </row>
    <row r="23" spans="1:2" ht="14.25" customHeight="1" x14ac:dyDescent="0.15">
      <c r="A23" s="245"/>
      <c r="B23" s="241" t="s">
        <v>130</v>
      </c>
    </row>
    <row r="24" spans="1:2" x14ac:dyDescent="0.15">
      <c r="B24" s="240"/>
    </row>
  </sheetData>
  <sheetProtection algorithmName="SHA-512" hashValue="BFPxLd2L0pQ7UkYHlL6j2StHmix491vcanAVVTalxE3njeh6IwZjMZU3eo6Bqd0j+2qf9n680uHEqABCgllaqg==" saltValue="HZ5xFkkzN3WsArS/3Lbp/Q==" spinCount="100000" sheet="1" objects="1" scenarios="1"/>
  <mergeCells count="6">
    <mergeCell ref="A1:B1"/>
    <mergeCell ref="A10:B10"/>
    <mergeCell ref="A12:B12"/>
    <mergeCell ref="A14:B14"/>
    <mergeCell ref="A4:B4"/>
    <mergeCell ref="A8:B8"/>
  </mergeCells>
  <phoneticPr fontId="2" type="noConversion"/>
  <printOptions headings="1"/>
  <pageMargins left="0.75" right="0" top="0.72" bottom="0.21" header="0.22" footer="0.17"/>
  <pageSetup firstPageNumber="5" orientation="landscape" r:id="rId1"/>
  <headerFooter alignWithMargins="0">
    <oddHeader>&amp;L&amp;8Page &amp;P&amp;R&amp;8Page &amp;P</oddHeader>
  </headerFooter>
  <drawing r:id="rId2"/>
  <legacyDrawing r:id="rId3"/>
  <oleObjects>
    <mc:AlternateContent xmlns:mc="http://schemas.openxmlformats.org/markup-compatibility/2006">
      <mc:Choice Requires="x14">
        <oleObject progId="Acrobat Document" dvAspect="DVASPECT_ICON" shapeId="16390" r:id="rId4">
          <objectPr defaultSize="0" autoPict="0" r:id="rId5">
            <anchor moveWithCells="1">
              <from>
                <xdr:col>0</xdr:col>
                <xdr:colOff>2603500</xdr:colOff>
                <xdr:row>6</xdr:row>
                <xdr:rowOff>139700</xdr:rowOff>
              </from>
              <to>
                <xdr:col>0</xdr:col>
                <xdr:colOff>3517900</xdr:colOff>
                <xdr:row>7</xdr:row>
                <xdr:rowOff>0</xdr:rowOff>
              </to>
            </anchor>
          </objectPr>
        </oleObject>
      </mc:Choice>
      <mc:Fallback>
        <oleObject progId="Acrobat Document" dvAspect="DVASPECT_ICON" shapeId="16390" r:id="rId4"/>
      </mc:Fallback>
    </mc:AlternateContent>
  </oleObjec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52988822C20F24E83D1DD5E4C131AA0" ma:contentTypeVersion="33" ma:contentTypeDescription="Create a new document." ma:contentTypeScope="" ma:versionID="1fd24ed137632e0de3459db04ff59698">
  <xsd:schema xmlns:xsd="http://www.w3.org/2001/XMLSchema" xmlns:xs="http://www.w3.org/2001/XMLSchema" xmlns:p="http://schemas.microsoft.com/office/2006/metadata/properties" xmlns:ns1="http://schemas.microsoft.com/sharepoint/v3" xmlns:ns2="6ce3111e-7420-4802-b50a-75d4e9a0b980" xmlns:ns3="d21dc803-237d-4c68-8692-8d731fd29118" xmlns:ns4="4d435f69-8686-490b-bd6d-b153bf22ab50" targetNamespace="http://schemas.microsoft.com/office/2006/metadata/properties" ma:root="true" ma:fieldsID="9c4fe2f7a1ec8027bf390d554b444272" ns1:_="" ns2:_="" ns3:_="" ns4:_="">
    <xsd:import namespace="http://schemas.microsoft.com/sharepoint/v3"/>
    <xsd:import namespace="6ce3111e-7420-4802-b50a-75d4e9a0b980"/>
    <xsd:import namespace="d21dc803-237d-4c68-8692-8d731fd29118"/>
    <xsd:import namespace="4d435f69-8686-490b-bd6d-b153bf22ab50"/>
    <xsd:element name="properties">
      <xsd:complexType>
        <xsd:sequence>
          <xsd:element name="documentManagement">
            <xsd:complexType>
              <xsd:all>
                <xsd:element ref="ns2:Heading" minOccurs="0"/>
                <xsd:element ref="ns2:Sort_x0020_Order" minOccurs="0"/>
                <xsd:element ref="ns3:DisplayPage" minOccurs="0"/>
                <xsd:element ref="ns3:ParagraphBeforeLink" minOccurs="0"/>
                <xsd:element ref="ns3:ParagraphAfterLink" minOccurs="0"/>
                <xsd:element ref="ns4:Divisions" minOccurs="0"/>
                <xsd:element ref="ns2:TargetAudience" minOccurs="0"/>
                <xsd:element ref="ns2:Archive" minOccurs="0"/>
                <xsd:element ref="ns2:Archive_x0020_Date" minOccurs="0"/>
                <xsd:element ref="ns3:Grouping" minOccurs="0"/>
                <xsd:element ref="ns3:Subgroup" minOccurs="0"/>
                <xsd:element ref="ns3:Linked_x0020_on_x0020_Page" minOccurs="0"/>
                <xsd:element ref="ns3:Year" minOccurs="0"/>
                <xsd:element ref="ns2:MediaType" minOccurs="0"/>
                <xsd:element ref="ns1:PublishingStartDate" minOccurs="0"/>
                <xsd:element ref="ns1:PublishingExpirationDate" minOccurs="0"/>
                <xsd:element ref="ns2:TaxKeywordTaxHTField" minOccurs="0"/>
                <xsd:element ref="ns2:TaxCatchAll" minOccurs="0"/>
                <xsd:element ref="ns3:OriginalModifiedDate" minOccurs="0"/>
                <xsd:element ref="ns3:AdditionalPageInfo" minOccurs="0"/>
                <xsd:element ref="ns2:SharedWithUsers" minOccurs="0"/>
                <xsd:element ref="ns3:ActiveInactive" minOccurs="0"/>
                <xsd:element ref="ns3:Subbullet" minOccurs="0"/>
                <xsd:element ref="ns3:Subheading" minOccurs="0"/>
                <xsd:element ref="ns3:LifetimeViews" minOccurs="0"/>
                <xsd:element ref="ns3:ModifiedBeforeRu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1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ce3111e-7420-4802-b50a-75d4e9a0b980" elementFormDefault="qualified">
    <xsd:import namespace="http://schemas.microsoft.com/office/2006/documentManagement/types"/>
    <xsd:import namespace="http://schemas.microsoft.com/office/infopath/2007/PartnerControls"/>
    <xsd:element name="Heading" ma:index="1" nillable="true" ma:displayName="Heading" ma:internalName="Heading">
      <xsd:simpleType>
        <xsd:restriction base="dms:Text">
          <xsd:maxLength value="255"/>
        </xsd:restriction>
      </xsd:simpleType>
    </xsd:element>
    <xsd:element name="Sort_x0020_Order" ma:index="2" nillable="true" ma:displayName="Sort Order" ma:default="999" ma:internalName="Sort_x0020_Order" ma:percentage="FALSE">
      <xsd:simpleType>
        <xsd:restriction base="dms:Number"/>
      </xsd:simpleType>
    </xsd:element>
    <xsd:element name="TargetAudience" ma:index="7" nillable="true" ma:displayName="TargetAudience" ma:list="{5bf691bb-db4f-476f-a3f6-6f31e5686cd3}" ma:internalName="TargetAudience" ma:readOnly="false" ma:showField="Titl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Archive" ma:index="9" nillable="true" ma:displayName="Archive" ma:default="0" ma:indexed="true" ma:internalName="Archive">
      <xsd:simpleType>
        <xsd:restriction base="dms:Boolean"/>
      </xsd:simpleType>
    </xsd:element>
    <xsd:element name="Archive_x0020_Date" ma:index="10" nillable="true" ma:displayName="Archive Date" ma:format="DateOnly" ma:internalName="Archive_x0020_Date">
      <xsd:simpleType>
        <xsd:restriction base="dms:DateTime"/>
      </xsd:simpleType>
    </xsd:element>
    <xsd:element name="MediaType" ma:index="15" nillable="true" ma:displayName="MediaType" ma:list="{bc78f13e-3434-4b26-85f6-c5eb735f129d}" ma:internalName="MediaType" ma:readOnly="false" ma:showField="MediaTyp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TaxKeywordTaxHTField" ma:index="25" nillable="true" ma:taxonomy="true" ma:internalName="TaxKeywordTaxHTField" ma:taxonomyFieldName="TaxKeyword" ma:displayName="Enterprise Keywords" ma:fieldId="{23f27201-bee3-471e-b2e7-b64fd8b7ca38}" ma:taxonomyMulti="true" ma:sspId="038a83e2-3cab-4ab1-90e8-f44282484cb6" ma:termSetId="00000000-0000-0000-0000-000000000000" ma:anchorId="00000000-0000-0000-0000-000000000000" ma:open="true" ma:isKeyword="true">
      <xsd:complexType>
        <xsd:sequence>
          <xsd:element ref="pc:Terms" minOccurs="0" maxOccurs="1"/>
        </xsd:sequence>
      </xsd:complexType>
    </xsd:element>
    <xsd:element name="TaxCatchAll" ma:index="26" nillable="true" ma:displayName="Taxonomy Catch All Column" ma:hidden="true" ma:list="{579831f0-4889-4cf1-9c1b-f4e5c0970170}" ma:internalName="TaxCatchAll" ma:showField="CatchAllData"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SharedWithUsers" ma:index="29"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21dc803-237d-4c68-8692-8d731fd29118" elementFormDefault="qualified">
    <xsd:import namespace="http://schemas.microsoft.com/office/2006/documentManagement/types"/>
    <xsd:import namespace="http://schemas.microsoft.com/office/infopath/2007/PartnerControls"/>
    <xsd:element name="DisplayPage" ma:index="3" nillable="true" ma:displayName="DisplayPage" ma:indexed="true" ma:internalName="DisplayPage">
      <xsd:simpleType>
        <xsd:restriction base="dms:Text">
          <xsd:maxLength value="255"/>
        </xsd:restriction>
      </xsd:simpleType>
    </xsd:element>
    <xsd:element name="ParagraphBeforeLink" ma:index="4" nillable="true" ma:displayName="ParagraphBeforeLink" ma:internalName="ParagraphBeforeLink">
      <xsd:simpleType>
        <xsd:restriction base="dms:Note"/>
      </xsd:simpleType>
    </xsd:element>
    <xsd:element name="ParagraphAfterLink" ma:index="5" nillable="true" ma:displayName="ParagraphAfterLink" ma:internalName="ParagraphAfterLink">
      <xsd:simpleType>
        <xsd:restriction base="dms:Note"/>
      </xsd:simpleType>
    </xsd:element>
    <xsd:element name="Grouping" ma:index="11" nillable="true" ma:displayName="Grouping" ma:indexed="true" ma:internalName="Grouping">
      <xsd:simpleType>
        <xsd:restriction base="dms:Text">
          <xsd:maxLength value="255"/>
        </xsd:restriction>
      </xsd:simpleType>
    </xsd:element>
    <xsd:element name="Subgroup" ma:index="12" nillable="true" ma:displayName="Subgroup" ma:internalName="Subgroup">
      <xsd:simpleType>
        <xsd:restriction base="dms:Text">
          <xsd:maxLength value="255"/>
        </xsd:restriction>
      </xsd:simpleType>
    </xsd:element>
    <xsd:element name="Linked_x0020_on_x0020_Page" ma:index="13" nillable="true" ma:displayName="Linked on Page" ma:default="1" ma:indexed="true" ma:internalName="Linked_x0020_on_x0020_Page">
      <xsd:simpleType>
        <xsd:restriction base="dms:Boolean"/>
      </xsd:simpleType>
    </xsd:element>
    <xsd:element name="Year" ma:index="14" nillable="true" ma:displayName="Year" ma:internalName="Year">
      <xsd:simpleType>
        <xsd:restriction base="dms:Text">
          <xsd:maxLength value="255"/>
        </xsd:restriction>
      </xsd:simpleType>
    </xsd:element>
    <xsd:element name="OriginalModifiedDate" ma:index="27" nillable="true" ma:displayName="OriginalModifiedDate" ma:format="DateOnly" ma:internalName="OriginalModifiedDate">
      <xsd:simpleType>
        <xsd:restriction base="dms:DateTime"/>
      </xsd:simpleType>
    </xsd:element>
    <xsd:element name="AdditionalPageInfo" ma:index="28" nillable="true" ma:displayName="AdditionalPageInfo" ma:internalName="AdditionalPageInfo">
      <xsd:simpleType>
        <xsd:restriction base="dms:Note">
          <xsd:maxLength value="255"/>
        </xsd:restriction>
      </xsd:simpleType>
    </xsd:element>
    <xsd:element name="ActiveInactive" ma:index="30" nillable="true" ma:displayName="Active/Inactive" ma:default="1" ma:internalName="ActiveInactive">
      <xsd:simpleType>
        <xsd:restriction base="dms:Boolean"/>
      </xsd:simpleType>
    </xsd:element>
    <xsd:element name="Subbullet" ma:index="31" nillable="true" ma:displayName="Subbullet" ma:internalName="Subbullet">
      <xsd:simpleType>
        <xsd:restriction base="dms:Note">
          <xsd:maxLength value="255"/>
        </xsd:restriction>
      </xsd:simpleType>
    </xsd:element>
    <xsd:element name="Subheading" ma:index="32" nillable="true" ma:displayName="Subheading" ma:internalName="Subheading">
      <xsd:simpleType>
        <xsd:restriction base="dms:Text">
          <xsd:maxLength value="255"/>
        </xsd:restriction>
      </xsd:simpleType>
    </xsd:element>
    <xsd:element name="LifetimeViews" ma:index="33" nillable="true" ma:displayName="LifetimeViews" ma:internalName="LifetimeViews">
      <xsd:simpleType>
        <xsd:restriction base="dms:Number"/>
      </xsd:simpleType>
    </xsd:element>
    <xsd:element name="ModifiedBeforeRun" ma:index="34" nillable="true" ma:displayName="ModifiedBeforeRun" ma:format="DateOnly" ma:internalName="ModifiedBeforeRun">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4d435f69-8686-490b-bd6d-b153bf22ab50" elementFormDefault="qualified">
    <xsd:import namespace="http://schemas.microsoft.com/office/2006/documentManagement/types"/>
    <xsd:import namespace="http://schemas.microsoft.com/office/infopath/2007/PartnerControls"/>
    <xsd:element name="Divisions" ma:index="6" nillable="true" ma:displayName="Divisions" ma:indexed="true" ma:list="{28f31edd-5ed1-4c97-b76f-e04153e47842}" ma:internalName="Divisions" ma:showField="Title" ma:web="6ce3111e-7420-4802-b50a-75d4e9a0b980">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index="8"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inked_x0020_on_x0020_Page xmlns="d21dc803-237d-4c68-8692-8d731fd29118">true</Linked_x0020_on_x0020_Page>
    <ParagraphAfterLink xmlns="d21dc803-237d-4c68-8692-8d731fd29118" xsi:nil="true"/>
    <TaxKeywordTaxHTField xmlns="6ce3111e-7420-4802-b50a-75d4e9a0b980">
      <Terms xmlns="http://schemas.microsoft.com/office/infopath/2007/PartnerControls"/>
    </TaxKeywordTaxHTField>
    <Archive_x0020_Date xmlns="6ce3111e-7420-4802-b50a-75d4e9a0b980" xsi:nil="true"/>
    <Subgroup xmlns="d21dc803-237d-4c68-8692-8d731fd29118" xsi:nil="true"/>
    <OriginalModifiedDate xmlns="d21dc803-237d-4c68-8692-8d731fd29118" xsi:nil="true"/>
    <Grouping xmlns="d21dc803-237d-4c68-8692-8d731fd29118" xsi:nil="true"/>
    <Heading xmlns="6ce3111e-7420-4802-b50a-75d4e9a0b980" xsi:nil="true"/>
    <Sort_x0020_Order xmlns="6ce3111e-7420-4802-b50a-75d4e9a0b980">999</Sort_x0020_Order>
    <Year xmlns="d21dc803-237d-4c68-8692-8d731fd29118" xsi:nil="true"/>
    <ModifiedBeforeRun xmlns="d21dc803-237d-4c68-8692-8d731fd29118" xsi:nil="true"/>
    <ParagraphBeforeLink xmlns="d21dc803-237d-4c68-8692-8d731fd29118" xsi:nil="true"/>
    <Archive xmlns="6ce3111e-7420-4802-b50a-75d4e9a0b980">false</Archive>
    <AdditionalPageInfo xmlns="d21dc803-237d-4c68-8692-8d731fd29118" xsi:nil="true"/>
    <LifetimeViews xmlns="d21dc803-237d-4c68-8692-8d731fd29118" xsi:nil="true"/>
    <Subbullet xmlns="d21dc803-237d-4c68-8692-8d731fd29118" xsi:nil="true"/>
    <PublishingExpirationDate xmlns="http://schemas.microsoft.com/sharepoint/v3" xsi:nil="true"/>
    <ActiveInactive xmlns="d21dc803-237d-4c68-8692-8d731fd29118">true</ActiveInactive>
    <Divisions xmlns="4d435f69-8686-490b-bd6d-b153bf22ab50">40</Divisions>
    <PublishingStartDate xmlns="http://schemas.microsoft.com/sharepoint/v3" xsi:nil="true"/>
    <TargetAudience xmlns="6ce3111e-7420-4802-b50a-75d4e9a0b980">
      <Value>1</Value>
    </TargetAudience>
    <MediaType xmlns="6ce3111e-7420-4802-b50a-75d4e9a0b980"/>
    <DisplayPage xmlns="d21dc803-237d-4c68-8692-8d731fd29118" xsi:nil="true"/>
    <Subheading xmlns="d21dc803-237d-4c68-8692-8d731fd29118" xsi:nil="true"/>
    <TaxCatchAll xmlns="6ce3111e-7420-4802-b50a-75d4e9a0b980"/>
  </documentManagement>
</p:properties>
</file>

<file path=customXml/itemProps1.xml><?xml version="1.0" encoding="utf-8"?>
<ds:datastoreItem xmlns:ds="http://schemas.openxmlformats.org/officeDocument/2006/customXml" ds:itemID="{77796533-C98D-4642-A66B-22CED6275E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ce3111e-7420-4802-b50a-75d4e9a0b980"/>
    <ds:schemaRef ds:uri="d21dc803-237d-4c68-8692-8d731fd29118"/>
    <ds:schemaRef ds:uri="4d435f69-8686-490b-bd6d-b153bf22ab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3E4C547-7711-4340-9C3C-011563C596B5}">
  <ds:schemaRefs>
    <ds:schemaRef ds:uri="http://schemas.microsoft.com/sharepoint/v3/contenttype/forms"/>
  </ds:schemaRefs>
</ds:datastoreItem>
</file>

<file path=customXml/itemProps3.xml><?xml version="1.0" encoding="utf-8"?>
<ds:datastoreItem xmlns:ds="http://schemas.openxmlformats.org/officeDocument/2006/customXml" ds:itemID="{196B1D56-EA82-469A-9BB2-87F49CC1999A}">
  <ds:schemaRefs>
    <ds:schemaRef ds:uri="http://schemas.microsoft.com/office/2006/metadata/properties"/>
    <ds:schemaRef ds:uri="http://schemas.microsoft.com/office/infopath/2007/PartnerControls"/>
    <ds:schemaRef ds:uri="d21dc803-237d-4c68-8692-8d731fd29118"/>
    <ds:schemaRef ds:uri="6ce3111e-7420-4802-b50a-75d4e9a0b980"/>
    <ds:schemaRef ds:uri="http://schemas.microsoft.com/sharepoint/v3"/>
    <ds:schemaRef ds:uri="4d435f69-8686-490b-bd6d-b153bf22ab50"/>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9</vt:i4>
      </vt:variant>
    </vt:vector>
  </HeadingPairs>
  <TitlesOfParts>
    <vt:vector size="9" baseType="lpstr">
      <vt:lpstr>ASA1</vt:lpstr>
      <vt:lpstr>ASA2</vt:lpstr>
      <vt:lpstr>ASA3</vt:lpstr>
      <vt:lpstr>PublishedSum 4</vt:lpstr>
      <vt:lpstr>Salary Sched 5</vt:lpstr>
      <vt:lpstr>Paym 6 (over $2,500)</vt:lpstr>
      <vt:lpstr>Paym 7 ($1000 to $2500)</vt:lpstr>
      <vt:lpstr>Paym 8 ($500 to $999)</vt:lpstr>
      <vt:lpstr>9 Contracts Exceeding 25,000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Annual Statement of Affairs (ASA) (50-37)</dc:title>
  <dc:creator>KOLAZ CHRISTINE</dc:creator>
  <cp:keywords/>
  <cp:lastModifiedBy>Microsoft Office User</cp:lastModifiedBy>
  <cp:lastPrinted>2017-07-26T14:20:32Z</cp:lastPrinted>
  <dcterms:created xsi:type="dcterms:W3CDTF">2001-07-03T18:32:58Z</dcterms:created>
  <dcterms:modified xsi:type="dcterms:W3CDTF">2019-01-09T22:25:38Z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0x010100552988822C20F24E83D1DD5E4C131AA0</vt:lpwstr>
  </property>
  <property fmtid="{D5CDD505-2E9C-101B-9397-08002B2CF9AE}" pid="3" name="TaxKeyword">
    <vt:lpwstr/>
  </property>
</Properties>
</file>