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codeName="ThisWorkbook" defaultThemeVersion="124226"/>
  <mc:AlternateContent xmlns:mc="http://schemas.openxmlformats.org/markup-compatibility/2006">
    <mc:Choice Requires="x15">
      <x15ac:absPath xmlns:x15ac="http://schemas.microsoft.com/office/spreadsheetml/2010/11/ac" url="/Users/edelheij/Downloads/"/>
    </mc:Choice>
  </mc:AlternateContent>
  <xr:revisionPtr revIDLastSave="0" documentId="13_ncr:1_{F4571A12-E00D-F64F-A184-08FB13B472B7}" xr6:coauthVersionLast="45" xr6:coauthVersionMax="45" xr10:uidLastSave="{00000000-0000-0000-0000-000000000000}"/>
  <bookViews>
    <workbookView xWindow="1220" yWindow="460" windowWidth="25200" windowHeight="13720" tabRatio="819" firstSheet="2" activeTab="8" xr2:uid="{00000000-000D-0000-FFFF-FFFF00000000}"/>
  </bookViews>
  <sheets>
    <sheet name="ASA1" sheetId="11" r:id="rId1"/>
    <sheet name="ASA2" sheetId="3" r:id="rId2"/>
    <sheet name="ASA3" sheetId="22" r:id="rId3"/>
    <sheet name="PublishedSum 4" sheetId="23" r:id="rId4"/>
    <sheet name="Salary Sched 5" sheetId="24" r:id="rId5"/>
    <sheet name="Paym 6 (over $2,500)" sheetId="25" r:id="rId6"/>
    <sheet name="Paym 7 ($1000 to $2500)" sheetId="19" r:id="rId7"/>
    <sheet name="Paym 8 ($500 to $999)" sheetId="2" r:id="rId8"/>
    <sheet name="9 Contracts Exceeding 25,000" sheetId="20" r:id="rId9"/>
  </sheets>
  <calcPr calcId="191029"/>
</workbook>
</file>

<file path=xl/calcChain.xml><?xml version="1.0" encoding="utf-8"?>
<calcChain xmlns="http://schemas.openxmlformats.org/spreadsheetml/2006/main">
  <c r="A5" i="25" l="1"/>
  <c r="A6" i="25"/>
  <c r="B6" i="24"/>
  <c r="B7" i="24"/>
  <c r="B6" i="23"/>
  <c r="E14" i="23"/>
  <c r="F14" i="23"/>
  <c r="G14" i="23"/>
  <c r="H14" i="23"/>
  <c r="I14" i="23"/>
  <c r="J14" i="23"/>
  <c r="K14" i="23"/>
  <c r="L14" i="23"/>
  <c r="M14" i="23"/>
  <c r="E15" i="23"/>
  <c r="F15" i="23"/>
  <c r="H15" i="23"/>
  <c r="I15" i="23"/>
  <c r="E16" i="23"/>
  <c r="F16" i="23"/>
  <c r="G16" i="23"/>
  <c r="H16" i="23"/>
  <c r="I16" i="23"/>
  <c r="J16" i="23"/>
  <c r="K16" i="23"/>
  <c r="L16" i="23"/>
  <c r="M16" i="23"/>
  <c r="E17" i="23"/>
  <c r="F17" i="23"/>
  <c r="G17" i="23"/>
  <c r="H17" i="23"/>
  <c r="I17" i="23"/>
  <c r="J17" i="23"/>
  <c r="K17" i="23"/>
  <c r="L17" i="23"/>
  <c r="M17" i="23"/>
  <c r="E18" i="23"/>
  <c r="E23" i="23" s="1"/>
  <c r="F18" i="23"/>
  <c r="G18" i="23"/>
  <c r="H18" i="23"/>
  <c r="I18" i="23"/>
  <c r="J18" i="23"/>
  <c r="K18" i="23"/>
  <c r="L18" i="23"/>
  <c r="M18" i="23"/>
  <c r="E19" i="23"/>
  <c r="F19" i="23"/>
  <c r="G19" i="23"/>
  <c r="H19" i="23"/>
  <c r="I19" i="23"/>
  <c r="J19" i="23"/>
  <c r="L19" i="23"/>
  <c r="M19" i="23"/>
  <c r="E20" i="23"/>
  <c r="F20" i="23"/>
  <c r="G20" i="23"/>
  <c r="H20" i="23"/>
  <c r="I20" i="23"/>
  <c r="J20" i="23"/>
  <c r="K20" i="23"/>
  <c r="L20" i="23"/>
  <c r="M20" i="23"/>
  <c r="B21" i="23"/>
  <c r="E21" i="23"/>
  <c r="F21" i="23"/>
  <c r="G21" i="23"/>
  <c r="H21" i="23"/>
  <c r="I21" i="23"/>
  <c r="J21" i="23"/>
  <c r="K21" i="23"/>
  <c r="L21" i="23"/>
  <c r="M21" i="23"/>
  <c r="E22" i="23"/>
  <c r="F22" i="23"/>
  <c r="G22" i="23"/>
  <c r="H22" i="23"/>
  <c r="I22" i="23"/>
  <c r="J22" i="23"/>
  <c r="K22" i="23"/>
  <c r="L22" i="23"/>
  <c r="M22" i="23"/>
  <c r="B23" i="23"/>
  <c r="F23" i="23"/>
  <c r="G23" i="23"/>
  <c r="H23" i="23"/>
  <c r="I23" i="23"/>
  <c r="J23" i="23"/>
  <c r="K23" i="23"/>
  <c r="L23" i="23"/>
  <c r="M23" i="23"/>
  <c r="H45" i="11" l="1"/>
  <c r="H47" i="11" s="1"/>
  <c r="H44" i="11"/>
  <c r="K26" i="22"/>
  <c r="J26" i="22"/>
  <c r="I26" i="22"/>
  <c r="H26" i="22"/>
  <c r="G26" i="22"/>
  <c r="F26" i="22"/>
  <c r="E26" i="22"/>
  <c r="D26" i="22"/>
  <c r="C26" i="22"/>
  <c r="K21" i="22"/>
  <c r="J21" i="22"/>
  <c r="H21" i="22"/>
  <c r="G21" i="22"/>
  <c r="F21" i="22"/>
  <c r="E21" i="22"/>
  <c r="D21" i="22"/>
  <c r="C21" i="22"/>
  <c r="K20" i="22"/>
  <c r="J20" i="22"/>
  <c r="H20" i="22"/>
  <c r="G20" i="22"/>
  <c r="F20" i="22"/>
  <c r="E20" i="22"/>
  <c r="D20" i="22"/>
  <c r="C20" i="22"/>
  <c r="K11" i="22"/>
  <c r="J11" i="22"/>
  <c r="I11" i="22"/>
  <c r="H11" i="22"/>
  <c r="G11" i="22"/>
  <c r="F11" i="22"/>
  <c r="E11" i="22"/>
  <c r="D11" i="22"/>
  <c r="C11" i="22"/>
  <c r="D26" i="11"/>
  <c r="K27" i="3"/>
  <c r="K30" i="3" s="1"/>
  <c r="K34" i="3" s="1"/>
  <c r="J27" i="3"/>
  <c r="J30" i="3" s="1"/>
  <c r="J34" i="3" s="1"/>
  <c r="H27" i="3"/>
  <c r="H30" i="3" s="1"/>
  <c r="H34" i="3" s="1"/>
  <c r="G27" i="3"/>
  <c r="G30" i="3" s="1"/>
  <c r="G34" i="3" s="1"/>
  <c r="F27" i="3"/>
  <c r="F30" i="3" s="1"/>
  <c r="F34" i="3" s="1"/>
  <c r="E27" i="3"/>
  <c r="E30" i="3" s="1"/>
  <c r="E34" i="3" s="1"/>
  <c r="D27" i="3"/>
  <c r="D30" i="3" s="1"/>
  <c r="D34" i="3" s="1"/>
  <c r="C27" i="3"/>
  <c r="C30" i="3" s="1"/>
  <c r="C34" i="3" s="1"/>
  <c r="I27" i="3"/>
  <c r="I30" i="3" s="1"/>
  <c r="I34" i="3" s="1"/>
  <c r="J44" i="11"/>
  <c r="J45" i="11" s="1"/>
  <c r="B7" i="2"/>
  <c r="B6" i="2"/>
  <c r="B7" i="19"/>
  <c r="B6" i="19"/>
  <c r="D40" i="11"/>
  <c r="D46" i="11"/>
  <c r="K16" i="3"/>
  <c r="J16" i="3"/>
  <c r="I16" i="3"/>
  <c r="H16" i="3"/>
  <c r="G16" i="3"/>
  <c r="F16" i="3"/>
  <c r="E16" i="3"/>
  <c r="D16" i="3"/>
  <c r="C16" i="3"/>
  <c r="K22" i="22" l="1"/>
  <c r="I23" i="22"/>
  <c r="I27" i="22"/>
  <c r="I30" i="22" s="1"/>
  <c r="H13" i="22"/>
  <c r="G22" i="22"/>
  <c r="G13" i="22"/>
  <c r="G23" i="22"/>
  <c r="G27" i="22" s="1"/>
  <c r="G30" i="22" s="1"/>
  <c r="F22" i="22"/>
  <c r="F23" i="22"/>
  <c r="F27" i="22" s="1"/>
  <c r="F30" i="22" s="1"/>
  <c r="F13" i="22"/>
  <c r="E22" i="22"/>
  <c r="E13" i="22"/>
  <c r="E23" i="22"/>
  <c r="E27" i="22" s="1"/>
  <c r="E30" i="22" s="1"/>
  <c r="D13" i="22"/>
  <c r="H23" i="22"/>
  <c r="H27" i="22" s="1"/>
  <c r="H30" i="22" s="1"/>
  <c r="D23" i="22"/>
  <c r="D27" i="22" s="1"/>
  <c r="D30" i="22" s="1"/>
  <c r="I13" i="22"/>
  <c r="C23" i="22"/>
  <c r="C27" i="22" s="1"/>
  <c r="C30" i="22" s="1"/>
  <c r="J13" i="22"/>
  <c r="K23" i="22"/>
  <c r="K27" i="22" s="1"/>
  <c r="K30" i="22" s="1"/>
  <c r="C22" i="22"/>
  <c r="D22" i="22"/>
  <c r="H22" i="22"/>
  <c r="J23" i="22"/>
  <c r="J27" i="22" s="1"/>
  <c r="J30" i="22" s="1"/>
  <c r="J22" i="22"/>
  <c r="K13" i="22"/>
  <c r="C13" i="22"/>
  <c r="D47"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DJ Hemberger</author>
    <author>HEMBERGER MICHELLE</author>
  </authors>
  <commentList>
    <comment ref="F8" authorId="0" shapeId="0" xr:uid="{00000000-0006-0000-0000-000001000000}">
      <text>
        <r>
          <rPr>
            <sz val="8"/>
            <color indexed="81"/>
            <rFont val="Tahoma"/>
            <family val="2"/>
          </rPr>
          <t xml:space="preserve">When publishing this report in the newspaper, type requirements must be accordance with 715 ILCS 15/1.
</t>
        </r>
      </text>
    </comment>
    <comment ref="F21" authorId="1" shapeId="0" xr:uid="{00000000-0006-0000-0000-000002000000}">
      <text>
        <r>
          <rPr>
            <sz val="9"/>
            <color rgb="FF000000"/>
            <rFont val="Tahoma"/>
            <family val="2"/>
          </rPr>
          <t xml:space="preserve">9 month ADA can be found in Student Information System (SIS) in IWAS under Average Daily Attendance.  
</t>
        </r>
      </text>
    </comment>
    <comment ref="G22" authorId="1" shapeId="0" xr:uid="{00000000-0006-0000-0000-000003000000}">
      <text>
        <r>
          <rPr>
            <b/>
            <sz val="9"/>
            <color rgb="FF000000"/>
            <rFont val="Tahoma"/>
            <family val="2"/>
          </rPr>
          <t xml:space="preserve">A substitute teacher does not qualify as a certificated employee unless they hold a certificate/license to teach.  A substitute teacher license does not qualify as certificate/license to teach.  </t>
        </r>
        <r>
          <rPr>
            <sz val="9"/>
            <color rgb="FF000000"/>
            <rFont val="Tahoma"/>
            <family val="2"/>
          </rPr>
          <t xml:space="preserve">
</t>
        </r>
      </text>
    </comment>
    <comment ref="G25" authorId="1" shapeId="0" xr:uid="{00000000-0006-0000-0000-000004000000}">
      <text>
        <r>
          <rPr>
            <b/>
            <sz val="9"/>
            <color indexed="81"/>
            <rFont val="Tahoma"/>
            <family val="2"/>
          </rPr>
          <t>A substitute teacher does not qualify as a certificated employee unless they hold a certificate/license to teach.  A substitute teacher license does not qualify as certificate/license to teach.</t>
        </r>
        <r>
          <rPr>
            <sz val="9"/>
            <color indexed="81"/>
            <rFont val="Tahoma"/>
            <family val="2"/>
          </rPr>
          <t xml:space="preserve">
</t>
        </r>
      </text>
    </comment>
    <comment ref="C28" authorId="0" shapeId="0" xr:uid="{00000000-0006-0000-0000-000005000000}">
      <text>
        <r>
          <rPr>
            <b/>
            <sz val="8"/>
            <color indexed="81"/>
            <rFont val="Tahoma"/>
            <family val="2"/>
          </rPr>
          <t>Please use Fall Enrollment (students enrolled as of the last day in September).  Student Enrollment can be found at this link under the drop down "2019-2020":  https://www.isbe.net/Pages/Fall-Enrollment-Counts.aspx</t>
        </r>
        <r>
          <rPr>
            <sz val="8"/>
            <color indexed="81"/>
            <rFont val="Tahoma"/>
            <family val="2"/>
          </rPr>
          <t xml:space="preserve"> </t>
        </r>
      </text>
    </comment>
    <comment ref="G28" authorId="0" shapeId="0" xr:uid="{00000000-0006-0000-0000-000006000000}">
      <text>
        <r>
          <rPr>
            <b/>
            <sz val="8"/>
            <color indexed="81"/>
            <rFont val="Tahoma"/>
            <family val="2"/>
          </rPr>
          <t xml:space="preserve">  Example:  If the tax rate for educational purposes is $1.84 per $100 of EAV, it is shown as 1.8400 not as a percentage of the total tax rate.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B8" authorId="0" shapeId="0" xr:uid="{00000000-0006-0000-0100-000001000000}">
      <text>
        <r>
          <rPr>
            <sz val="8"/>
            <color indexed="81"/>
            <rFont val="Tahoma"/>
            <family val="2"/>
          </rPr>
          <t>Other Accrued Assets should include accounts 130, 140, 162, 181, 192.</t>
        </r>
      </text>
    </comment>
    <comment ref="B18" authorId="0" shapeId="0" xr:uid="{00000000-0006-0000-0100-000002000000}">
      <text>
        <r>
          <rPr>
            <sz val="8"/>
            <color indexed="81"/>
            <rFont val="Tahoma"/>
            <family val="2"/>
          </rPr>
          <t>Accrued Liabilities should include accounts 401-405, 411-415, 420, 441, 442, 461.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B12" authorId="0" shapeId="0" xr:uid="{00000000-0006-0000-0200-000001000000}">
      <text>
        <r>
          <rPr>
            <sz val="8"/>
            <color indexed="81"/>
            <rFont val="Tahoma"/>
            <family val="2"/>
          </rPr>
          <t>GASB Statement No. 24: Accounting and Financial Reporting for Certain Grants and Other Financial Assistance.  The "On Behalf of" Payments should only be reflected on this page.</t>
        </r>
      </text>
    </comment>
    <comment ref="B21" authorId="0" shapeId="0" xr:uid="{00000000-0006-0000-0200-000002000000}">
      <text>
        <r>
          <rPr>
            <vertAlign val="superscript"/>
            <sz val="10"/>
            <color indexed="81"/>
            <rFont val="Tahoma"/>
            <family val="2"/>
          </rPr>
          <t>GASB Statement No. 24: Accounting and Financial Reporting for Certain Grants and Other Financial Assistance.  The "On Behalf of" Payments should only be reflected on this page.</t>
        </r>
      </text>
    </comment>
    <comment ref="B23" authorId="0" shapeId="0" xr:uid="{00000000-0006-0000-0200-000003000000}">
      <text>
        <r>
          <rPr>
            <sz val="8"/>
            <color indexed="81"/>
            <rFont val="Tahoma"/>
            <family val="2"/>
          </rPr>
          <t xml:space="preserve">
Line 13 minus Line 22.</t>
        </r>
      </text>
    </comment>
    <comment ref="B26" authorId="0" shapeId="0" xr:uid="{00000000-0006-0000-0200-000004000000}">
      <text>
        <r>
          <rPr>
            <b/>
            <sz val="8"/>
            <color indexed="81"/>
            <rFont val="Tahoma"/>
            <family val="2"/>
          </rPr>
          <t>Line 24 minus Line 25.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C18" authorId="0" shapeId="0" xr:uid="{00000000-0006-0000-0300-000001000000}">
      <text>
        <r>
          <rPr>
            <b/>
            <sz val="8"/>
            <color indexed="81"/>
            <rFont val="Arial"/>
            <family val="2"/>
          </rPr>
          <t>The source of total receipts/revenues from Property Tax, State and Federal Funds and Fees</t>
        </r>
      </text>
    </comment>
  </commentList>
</comments>
</file>

<file path=xl/sharedStrings.xml><?xml version="1.0" encoding="utf-8"?>
<sst xmlns="http://schemas.openxmlformats.org/spreadsheetml/2006/main" count="887" uniqueCount="791">
  <si>
    <t xml:space="preserve"> </t>
  </si>
  <si>
    <t>Description</t>
  </si>
  <si>
    <t>EDUCATIONAL</t>
  </si>
  <si>
    <t>TRANSPORTATION</t>
  </si>
  <si>
    <t>TORT IMMUNITY</t>
  </si>
  <si>
    <t>LEASING</t>
  </si>
  <si>
    <t>OTHER</t>
  </si>
  <si>
    <t>Salary Range:  $25,000 - $39,999</t>
  </si>
  <si>
    <t>Educational</t>
  </si>
  <si>
    <t>Transportation</t>
  </si>
  <si>
    <t>DISBURSEMENTS/EXPENDITURES</t>
  </si>
  <si>
    <t>RECEIPTS/REVENUES</t>
  </si>
  <si>
    <t>Inventory</t>
  </si>
  <si>
    <t>Investments</t>
  </si>
  <si>
    <t>Other Current Assets</t>
  </si>
  <si>
    <t>LONG-TERM LIABILITIES (500)</t>
  </si>
  <si>
    <t>Reserved Fund Balance</t>
  </si>
  <si>
    <t>Unreserved Fund Balance</t>
  </si>
  <si>
    <t>Investments in General Fixed Assets</t>
  </si>
  <si>
    <t>Local Sources</t>
  </si>
  <si>
    <t>State Sources</t>
  </si>
  <si>
    <t>Federal Sources</t>
  </si>
  <si>
    <t>Instruction</t>
  </si>
  <si>
    <t>Support Services</t>
  </si>
  <si>
    <t>Community Services</t>
  </si>
  <si>
    <t>Debt Services</t>
  </si>
  <si>
    <t>CURRENT LIABILITIES (400)</t>
  </si>
  <si>
    <t>CURRENT ASSETS (100)</t>
  </si>
  <si>
    <t>(10)</t>
  </si>
  <si>
    <t>(20)</t>
  </si>
  <si>
    <t>(30)</t>
  </si>
  <si>
    <t>(40)</t>
  </si>
  <si>
    <t>(50)</t>
  </si>
  <si>
    <t>(60)</t>
  </si>
  <si>
    <t>(70)</t>
  </si>
  <si>
    <t>(80)</t>
  </si>
  <si>
    <t>(90)</t>
  </si>
  <si>
    <t>Due to Activity Fund Organizations</t>
  </si>
  <si>
    <t>Municipal Retirement &amp; Social Security</t>
  </si>
  <si>
    <t>Working Cash</t>
  </si>
  <si>
    <t>Fire Prevention &amp; Safety</t>
  </si>
  <si>
    <t>OPERATIONS &amp; MAINTENANCE</t>
  </si>
  <si>
    <t>WORKING CASH</t>
  </si>
  <si>
    <t>MUNICIPAL RETIREMENT</t>
  </si>
  <si>
    <t>SOCIAL SECURITY</t>
  </si>
  <si>
    <t>FIRE PREVENTION &amp; SAFETY</t>
  </si>
  <si>
    <t>SPECIAL EDUCATION</t>
  </si>
  <si>
    <t>Other Changes in Fund Balances Increases (Decreases)</t>
  </si>
  <si>
    <t>Operations &amp; Maintenance</t>
  </si>
  <si>
    <t>NUMBER OF NON-CERTIFICATED EMPLOYEES</t>
  </si>
  <si>
    <t>NUMBER OF CERTIFICATED EMPLOYEES</t>
  </si>
  <si>
    <t>SIZE OF DISTRICT IN SQUARE MILES</t>
  </si>
  <si>
    <t>NUMBER OF ATTENDANCE CENTERS</t>
  </si>
  <si>
    <t>FULL-TIME</t>
  </si>
  <si>
    <t>PART-TIME</t>
  </si>
  <si>
    <t>PRE-KINDERGARTEN</t>
  </si>
  <si>
    <t>KINDERGARTEN</t>
  </si>
  <si>
    <t>FIRST</t>
  </si>
  <si>
    <t>SECOND</t>
  </si>
  <si>
    <t>THIRD</t>
  </si>
  <si>
    <t>FOURTH</t>
  </si>
  <si>
    <t>FIFTH</t>
  </si>
  <si>
    <t>SIXTH</t>
  </si>
  <si>
    <t>SEVENTH</t>
  </si>
  <si>
    <t>EIGHTH</t>
  </si>
  <si>
    <t>NINTH</t>
  </si>
  <si>
    <t>TENTH</t>
  </si>
  <si>
    <t>ELEVENTH</t>
  </si>
  <si>
    <t>TWELFTH</t>
  </si>
  <si>
    <t>LAND</t>
  </si>
  <si>
    <t>EQUALIZED ASSESSED VALUATION PER ADA PUPIL</t>
  </si>
  <si>
    <t xml:space="preserve">SPECIAL </t>
  </si>
  <si>
    <t>SPECIAL</t>
  </si>
  <si>
    <t>Salary Range:  Less Than $25,000</t>
  </si>
  <si>
    <t>Salary Range:  $90,000 and over</t>
  </si>
  <si>
    <t>Salary Range:  $40,000 - $59,999</t>
  </si>
  <si>
    <r>
      <t xml:space="preserve">Excess of Direct Receipts/Revenues Over (Under) </t>
    </r>
    <r>
      <rPr>
        <b/>
        <sz val="8"/>
        <rFont val="Arial"/>
        <family val="2"/>
      </rPr>
      <t>Direct</t>
    </r>
    <r>
      <rPr>
        <sz val="8"/>
        <rFont val="Arial"/>
        <family val="2"/>
      </rPr>
      <t xml:space="preserve"> Disbursements/Expenditures</t>
    </r>
  </si>
  <si>
    <t>CONSTRUCTION IN PROGRESS</t>
  </si>
  <si>
    <t>CAPITAL ASSETS</t>
  </si>
  <si>
    <t>Municipal Retirement/Social Security</t>
  </si>
  <si>
    <t>School District/Joint Agreement Name</t>
  </si>
  <si>
    <t>Address</t>
  </si>
  <si>
    <t>Telephone</t>
  </si>
  <si>
    <t>Office Hours</t>
  </si>
  <si>
    <t>Salary Range:  $60,000 and over</t>
  </si>
  <si>
    <t>VALUE</t>
  </si>
  <si>
    <t xml:space="preserve">RCDT NUMBER:  </t>
  </si>
  <si>
    <t xml:space="preserve">    ADDRESS:  </t>
  </si>
  <si>
    <t xml:space="preserve">COUNTY:  </t>
  </si>
  <si>
    <t>Aggregate Amount</t>
  </si>
  <si>
    <r>
      <t xml:space="preserve">SUMMARY: </t>
    </r>
    <r>
      <rPr>
        <sz val="8"/>
        <rFont val="Arial"/>
        <family val="2"/>
      </rPr>
      <t xml:space="preserve"> The following is the Annual Statement of Affairs Summary that is required to be published by the school district/joint agreement for the past fiscal year.</t>
    </r>
  </si>
  <si>
    <t>Salary Range: $40,000 - $59,999</t>
  </si>
  <si>
    <t>Salary Range:  60,000 - $89,999</t>
  </si>
  <si>
    <t>Person, Firm, or Corporation</t>
  </si>
  <si>
    <t xml:space="preserve">The statement of affairs has been made available in the main administrative office of the school district/joint agreement and the required Annual Statement of Affairs Summary has been published in accordance with Section 10-17 of the School Code. </t>
  </si>
  <si>
    <t>NUMBER OF PUPILS ENROLLED PER GRADE</t>
  </si>
  <si>
    <t>ASSURANCE</t>
  </si>
  <si>
    <t>Other Changes in Fund Balances</t>
  </si>
  <si>
    <t>Payments over $2,500, excluding wages and salaries.</t>
  </si>
  <si>
    <t>Payments of $500 to $999, excluding wages and salaries.</t>
  </si>
  <si>
    <t>TAX RATE BY FUND (IN %)</t>
  </si>
  <si>
    <t>Payments of $1,000 to $2,500, excluding wages and salaries</t>
  </si>
  <si>
    <t>This listing must be sent to ISBE, and retained within your</t>
  </si>
  <si>
    <t>district/jointagreement administrative office for public inspection.</t>
  </si>
  <si>
    <t>This listing must be retained within your district/joint agreement</t>
  </si>
  <si>
    <t>administrative office for public inspection.</t>
  </si>
  <si>
    <t>This listing must be published in the local newspaper, sent to ISBE, and retained</t>
  </si>
  <si>
    <t>within your district/joint agreement administrative office for public inspection.</t>
  </si>
  <si>
    <t xml:space="preserve">administrative office for public inspection. </t>
  </si>
  <si>
    <t>and retained within the district/joint agreement</t>
  </si>
  <si>
    <t>The summary must be published in the local newspaper.</t>
  </si>
  <si>
    <t>(Section 10-17 of the School Code)</t>
  </si>
  <si>
    <t>Total</t>
  </si>
  <si>
    <t>Total Elementary</t>
  </si>
  <si>
    <t>Total Secondary</t>
  </si>
  <si>
    <t>Total District</t>
  </si>
  <si>
    <t>Total Current Assets</t>
  </si>
  <si>
    <t>Total Liabilities</t>
  </si>
  <si>
    <t>Total Liabilities and Fund Balances</t>
  </si>
  <si>
    <t>Total Direct Receipts/Revenues</t>
  </si>
  <si>
    <t>Total Receipts/Revenues</t>
  </si>
  <si>
    <t>Total Direct Disbursements/Expenditures</t>
  </si>
  <si>
    <t>Total Disbursements/Expenditures</t>
  </si>
  <si>
    <t>This page must be sent to ISBE</t>
  </si>
  <si>
    <t>Taxes Receivable</t>
  </si>
  <si>
    <t>1.  Total number of all contracts awarded by the school district:</t>
  </si>
  <si>
    <t>2.  Total value of all contracts awarded:</t>
  </si>
  <si>
    <t>4.  Total value of contracts awarded to minority owned businesses, female owned businesses, businesses owned by person with disabilities, and locally owned businesses:</t>
  </si>
  <si>
    <t>3.  Total number of contracts awarded to minority owned businesses, female owned businesses, businesses owned by persons with disabilities, and locally owned businesses:</t>
  </si>
  <si>
    <r>
      <t>ITEM 2.</t>
    </r>
    <r>
      <rPr>
        <sz val="10"/>
        <color indexed="8"/>
        <rFont val="Arial"/>
        <family val="2"/>
      </rPr>
      <t xml:space="preserve"> – Aggregate the value of consideration of all contracts included in item 1 and record the dollar amount below in the space provided.</t>
    </r>
  </si>
  <si>
    <r>
      <t>ITEM 4.</t>
    </r>
    <r>
      <rPr>
        <sz val="10"/>
        <color indexed="8"/>
        <rFont val="Arial"/>
        <family val="2"/>
      </rPr>
      <t xml:space="preserve"> – Aggregate the value of consideration of all contracts included in item 3 and record the dollar amount below in the space provided.</t>
    </r>
  </si>
  <si>
    <t>WORKS OF ART &amp; HISTORICAL TREASURES</t>
  </si>
  <si>
    <t>BUILDING &amp; BUILDING IMPROVEMENTS</t>
  </si>
  <si>
    <t>SITE IMPROVMENTS &amp; INFRASTRUCTURE</t>
  </si>
  <si>
    <t>CAPITALIZED EQUIPMENT</t>
  </si>
  <si>
    <t>Debt Service</t>
  </si>
  <si>
    <t>Capital Projects</t>
  </si>
  <si>
    <t>Tort</t>
  </si>
  <si>
    <t>Cash (Accounts 111 thru 115)</t>
  </si>
  <si>
    <t>Interfund Receivables</t>
  </si>
  <si>
    <t>Intergovernmental Accounts Receivable</t>
  </si>
  <si>
    <t>Other Receivables</t>
  </si>
  <si>
    <t>Prepaid Items</t>
  </si>
  <si>
    <t>Interfund Payables</t>
  </si>
  <si>
    <t>Intergovernmental Accounts Payable</t>
  </si>
  <si>
    <t>Contracts Payable</t>
  </si>
  <si>
    <t>Other Payable</t>
  </si>
  <si>
    <t>Loans Payable</t>
  </si>
  <si>
    <t>Salaries &amp; Benefits Payable</t>
  </si>
  <si>
    <t>Payroll Deductions &amp; Withholdings</t>
  </si>
  <si>
    <t>Deferred Revenues &amp; Other Current Liabilities</t>
  </si>
  <si>
    <t>Total Current Liabilities</t>
  </si>
  <si>
    <t>Acct No</t>
  </si>
  <si>
    <t>Payments to Other Districts &amp; Govt Units</t>
  </si>
  <si>
    <t>Other Sources of Funds</t>
  </si>
  <si>
    <t xml:space="preserve">Other Uses of Funds </t>
  </si>
  <si>
    <t>Total Other Sources/Uses of Funds</t>
  </si>
  <si>
    <t>Excess of Receipts/Revenues &amp; Other Sources of Funds (Over/Under) Expenditures/Disbursements &amp; Other Uses of Funds</t>
  </si>
  <si>
    <t>Flow-Through Receipts/Revenues from One District to Another District</t>
  </si>
  <si>
    <t xml:space="preserve">Other Sources/Uses of Funds    </t>
  </si>
  <si>
    <t xml:space="preserve">SCHOOL DISTRICT/JOINT AGREEMENT NAME:  </t>
  </si>
  <si>
    <t>CAPITAL PROJECTS</t>
  </si>
  <si>
    <t>DISTRICT EQUALIZED ASSESSED VALUATION (EAV)</t>
  </si>
  <si>
    <t>9 MONTH AVERAGE DAILY ATTENDANCE</t>
  </si>
  <si>
    <t xml:space="preserve">BOND &amp; INTEREST </t>
  </si>
  <si>
    <t>STATEMENT OF REVENUES RECEIVED/REVENUES, EXPENDITURES DISBURSED/EXPENDITURES, OTHER SOURCES/USES</t>
  </si>
  <si>
    <t>Flow-Through Received/Revenue from One District to Another District</t>
  </si>
  <si>
    <t xml:space="preserve">SALARY SCHEDULE OF GROSS PAYMENTS FOR CERTIFICATED PERSONNEL AND NON-CERTIFICATED PERSONNEL </t>
  </si>
  <si>
    <t>PAYMENTS TO PERSON, FIRM, OR CORPORATION OF $1,000 TO $2,500</t>
  </si>
  <si>
    <t>PAYMENTS TO PERSON, FIRM, OR CORPORATION OF $500 TO $999</t>
  </si>
  <si>
    <t>ANNUAL STATEMENT OF AFFAIRS FOR THE FISCAL YEAR ENDING</t>
  </si>
  <si>
    <t xml:space="preserve">In conformity with sub-section (c) of Section 10-20.44 of the School Code [105 ILCS 5/10-20.44], the following information is required to be submitted in conjunction with submission of the Annual Statement of Affairs [105 ILCS 5/10-17]. </t>
  </si>
  <si>
    <t>Long-Term Debt Payable</t>
  </si>
  <si>
    <t>STATEMENT OF ASSETS AND LIABILITIES</t>
  </si>
  <si>
    <t>Rec./Rev. for "On Behalf" Payments</t>
  </si>
  <si>
    <t>Disb./Expend. for "On Behalf" Payments</t>
  </si>
  <si>
    <t>Elementary</t>
  </si>
  <si>
    <t>High School</t>
  </si>
  <si>
    <t>Unit</t>
  </si>
  <si>
    <t>DISTRICT TYPE</t>
  </si>
  <si>
    <t xml:space="preserve">Note:  For submitting to ISBE, the "Statement of Affairs" can </t>
  </si>
  <si>
    <t>be submitted as one file to avoid separating worksheets.</t>
  </si>
  <si>
    <t>ILLINOIS STATE BOARD OF EDUCATION</t>
  </si>
  <si>
    <t>School Business Services</t>
  </si>
  <si>
    <t>(217)785-8779</t>
  </si>
  <si>
    <t xml:space="preserve">NAME OF NEWSPAPER  WHERE PUBLISHED:  </t>
  </si>
  <si>
    <t>TOTAL LONG-TERM DEBT ALLOWED</t>
  </si>
  <si>
    <t>PERCENT OF LONG-TERM DEBT OBLIGATED CURRENTLY</t>
  </si>
  <si>
    <t xml:space="preserve">This listing must be published in the local newspaper, sent to ISBE, and </t>
  </si>
  <si>
    <t>retained within your district/joint agreement administrative office for public inspection</t>
  </si>
  <si>
    <t>(Enter Number Above)</t>
  </si>
  <si>
    <t>(Enter $ Amount Above)</t>
  </si>
  <si>
    <t>GROSS PAYMENT FOR CERTIFIDE PERSONNEL</t>
  </si>
  <si>
    <t>GROSS PAYMENT FOR NON-CERTIFIED PERSONNEL</t>
  </si>
  <si>
    <t>YES</t>
  </si>
  <si>
    <t>AS OF JUNE 30, 2020</t>
  </si>
  <si>
    <t>Beginning Fund Balances - July 1, 2019</t>
  </si>
  <si>
    <t>Ending Fund Balances June 30, 2020</t>
  </si>
  <si>
    <t>AND CHANGES IN FUND BALANCE - FOR YEAR ENDING JUNE 30, 2020</t>
  </si>
  <si>
    <t>ANNUAL STATEMENT OF AFFAIRS SUMMARY FOR FISCAL YEAR ENDING JUNE 30, 2020</t>
  </si>
  <si>
    <t>Statement of Operations as of June 30, 2020</t>
  </si>
  <si>
    <t>Copies of the detailed Annual Statement of Affairs for the Fiscal Year Ending June 30, 2020 will be available for public inspection in the school district/joint agreement administrative office by December 1, annually.  Individuals wanting to review this Annual Statement of Affairs should contact:</t>
  </si>
  <si>
    <r>
      <t xml:space="preserve"> Also by </t>
    </r>
    <r>
      <rPr>
        <b/>
        <sz val="8"/>
        <rFont val="Arial"/>
        <family val="2"/>
      </rPr>
      <t>January 15, annually</t>
    </r>
    <r>
      <rPr>
        <sz val="8"/>
        <rFont val="Arial"/>
        <family val="2"/>
      </rPr>
      <t xml:space="preserve"> the detailed Annual Statement of Affairs for the </t>
    </r>
    <r>
      <rPr>
        <b/>
        <sz val="8"/>
        <rFont val="Arial"/>
        <family val="2"/>
      </rPr>
      <t>Fiscal Year Ending June 30, 2020</t>
    </r>
    <r>
      <rPr>
        <sz val="8"/>
        <rFont val="Arial"/>
        <family val="2"/>
      </rPr>
      <t xml:space="preserve">, will be posted on the Illinois State Board of Education's website@ </t>
    </r>
    <r>
      <rPr>
        <b/>
        <sz val="8"/>
        <rFont val="Arial"/>
        <family val="2"/>
      </rPr>
      <t>www.isbe.net.</t>
    </r>
  </si>
  <si>
    <t>INSTRUCTIONS:  Double click attached document "Contracts Exceeding $25,000 Guidance" (pdf) below for additional guidance and definitions.</t>
  </si>
  <si>
    <t>ISBE 50-37 (07/2020)</t>
  </si>
  <si>
    <t>TOTAL LONG-TERM DEBT OUTSTANDING AS OF June 30, 2020</t>
  </si>
  <si>
    <t>REPORT ON CONTRACTS EXCEEDING $25,000 AWARDED DURING FY2020</t>
  </si>
  <si>
    <r>
      <t>ITEM 1. –</t>
    </r>
    <r>
      <rPr>
        <sz val="10"/>
        <color indexed="8"/>
        <rFont val="Arial"/>
        <family val="2"/>
      </rPr>
      <t xml:space="preserve"> Count only contracts where the consideration exceeds $25,000 over the life of the contract and that were awarded during FY2020 and record the number below in the space provided. Do not include: (1) multi-year contracts awarded prior to FY2020; (2) collective bargaining agreements with district employee groups; and (3) personal services contracts with individual district employees.</t>
    </r>
  </si>
  <si>
    <r>
      <t xml:space="preserve">ITEM 3. </t>
    </r>
    <r>
      <rPr>
        <sz val="10"/>
        <color indexed="8"/>
        <rFont val="Arial"/>
        <family val="2"/>
      </rPr>
      <t>- Count only contracts where the consideration exceeds $25,000 over the life of the contract that were awarded during FY2020 to minority, female, disabled or local contractors and record the number below in the space provided. Do not include: (1) multi-year contracts awarded prior to FY2020; (2) collective bargaining agreements with district employee groups; and (3) personal services contracts with individual district employees.</t>
    </r>
  </si>
  <si>
    <t>Glencoe School District #35</t>
  </si>
  <si>
    <t>05-016-0350-02</t>
  </si>
  <si>
    <t>620 Greenwood Ave, Glencoe IL 60022</t>
  </si>
  <si>
    <t>Cook</t>
  </si>
  <si>
    <t>Pioneer Press</t>
  </si>
  <si>
    <t>X</t>
  </si>
  <si>
    <t>620 Greenwood Ave</t>
  </si>
  <si>
    <t>8478357800</t>
  </si>
  <si>
    <t>8-4</t>
  </si>
  <si>
    <t>Linda Armiros</t>
  </si>
  <si>
    <t>Lisa C Lesniak</t>
  </si>
  <si>
    <t>Jane A McShane</t>
  </si>
  <si>
    <t>Veronica L Moskow</t>
  </si>
  <si>
    <t>Dawn M Conroy</t>
  </si>
  <si>
    <t>Kristine M McCargar</t>
  </si>
  <si>
    <t>Catherine Morris</t>
  </si>
  <si>
    <t>Diana E Thompson</t>
  </si>
  <si>
    <t>Jennifer L Ciliak</t>
  </si>
  <si>
    <t>Colleen Mladic</t>
  </si>
  <si>
    <t>Laura J. Rose</t>
  </si>
  <si>
    <t>Alyson M Spagnoli</t>
  </si>
  <si>
    <t>Brittany Eikleberry</t>
  </si>
  <si>
    <t>Erin R Nathan</t>
  </si>
  <si>
    <t>Natalie N Shadel</t>
  </si>
  <si>
    <t>Nelly R Adelard</t>
  </si>
  <si>
    <t>Olivia L. Baad</t>
  </si>
  <si>
    <t>Elizabeth Gapen Bertoni</t>
  </si>
  <si>
    <t>Dana Marie Creer</t>
  </si>
  <si>
    <t>Erica de Muir</t>
  </si>
  <si>
    <t>Julia Eidelman</t>
  </si>
  <si>
    <t>Andrea M Freeman</t>
  </si>
  <si>
    <t>Caitlin M Gonka</t>
  </si>
  <si>
    <t>Christy M Helkowski</t>
  </si>
  <si>
    <t>Andrea Hogan</t>
  </si>
  <si>
    <t>Bridget D Joyce</t>
  </si>
  <si>
    <t>Mary P Kelly</t>
  </si>
  <si>
    <t>Amy E Langendorf</t>
  </si>
  <si>
    <t>Annette McBride</t>
  </si>
  <si>
    <t>Megan D Michna</t>
  </si>
  <si>
    <t>Julie Pappas</t>
  </si>
  <si>
    <t>Nicholas A Paustian</t>
  </si>
  <si>
    <t>Courtney M Quinn</t>
  </si>
  <si>
    <t>Michelle A Raclaw</t>
  </si>
  <si>
    <t>Amy E Shearer</t>
  </si>
  <si>
    <t>Matthew K Smolka</t>
  </si>
  <si>
    <t>Laura Steck</t>
  </si>
  <si>
    <t>Katherine R Thomson</t>
  </si>
  <si>
    <t>Jamie Williams</t>
  </si>
  <si>
    <t>Jacqueline Zabarsky-Widman</t>
  </si>
  <si>
    <t>Paula M Alexander</t>
  </si>
  <si>
    <t>Christina L Benetatos</t>
  </si>
  <si>
    <t>Andrea Chusin</t>
  </si>
  <si>
    <t>Shannon D'Addezio</t>
  </si>
  <si>
    <t>Katie E Doherty</t>
  </si>
  <si>
    <t>Kristina M Finnerman</t>
  </si>
  <si>
    <t>Allison E. Gibson</t>
  </si>
  <si>
    <t>Thomas P Grant</t>
  </si>
  <si>
    <t>Christine J Hewitt</t>
  </si>
  <si>
    <t>Shannon M Johnson</t>
  </si>
  <si>
    <t>Rachel J Katz</t>
  </si>
  <si>
    <t>Karen Kreindler</t>
  </si>
  <si>
    <t>Nathan Lyon</t>
  </si>
  <si>
    <t>Suzanne McLane</t>
  </si>
  <si>
    <t>Talia S Nathan</t>
  </si>
  <si>
    <t>Chelsea Alsberg</t>
  </si>
  <si>
    <t>Mark Barry</t>
  </si>
  <si>
    <t>Andrew Bauhs</t>
  </si>
  <si>
    <t>Kirsten Branstrom</t>
  </si>
  <si>
    <t>Mary Campbell</t>
  </si>
  <si>
    <t>Kyle Colborn</t>
  </si>
  <si>
    <t>Neil Couturier</t>
  </si>
  <si>
    <t>Jean Dalleska</t>
  </si>
  <si>
    <t>Claire M DeHorn</t>
  </si>
  <si>
    <t>Clair F Durkes</t>
  </si>
  <si>
    <t>Jason Edelheit</t>
  </si>
  <si>
    <t>William F Ferguson</t>
  </si>
  <si>
    <t>Eileen Flershem</t>
  </si>
  <si>
    <t>Gina MG Furner</t>
  </si>
  <si>
    <t>Shelly Gavenda</t>
  </si>
  <si>
    <t>Dina M Georgas Eshoo</t>
  </si>
  <si>
    <t>Michelle Gonzalez</t>
  </si>
  <si>
    <t>Sally Greenwood</t>
  </si>
  <si>
    <t>Catherine R Hutmacher</t>
  </si>
  <si>
    <t>Robert Johnson</t>
  </si>
  <si>
    <t>Eddy Kim</t>
  </si>
  <si>
    <t>Sara Leavitt</t>
  </si>
  <si>
    <t>Cheryl Levin</t>
  </si>
  <si>
    <t>Rachel Loos</t>
  </si>
  <si>
    <t>Jennifer A. Meyer</t>
  </si>
  <si>
    <t>Laura Moninski</t>
  </si>
  <si>
    <t>Heather Olson</t>
  </si>
  <si>
    <t>Matthew T Pickett</t>
  </si>
  <si>
    <t>David K Rongey</t>
  </si>
  <si>
    <t>Craig Russell</t>
  </si>
  <si>
    <t>Rupali Saini</t>
  </si>
  <si>
    <t>Jennifer Schreiber</t>
  </si>
  <si>
    <t>Lorie J Schumacher</t>
  </si>
  <si>
    <t>Brian S Sitz</t>
  </si>
  <si>
    <t>Scott Stiller</t>
  </si>
  <si>
    <t>Nicholas Tabic</t>
  </si>
  <si>
    <t>Deana Tolzien</t>
  </si>
  <si>
    <t>Michelle S Wagner</t>
  </si>
  <si>
    <t>Angela Wilson</t>
  </si>
  <si>
    <t>Erica C Zuhr</t>
  </si>
  <si>
    <t>Benjamin D Baird</t>
  </si>
  <si>
    <t>Heather Bauer</t>
  </si>
  <si>
    <t>Claire Berkoff</t>
  </si>
  <si>
    <t>Michele Byrne</t>
  </si>
  <si>
    <t>Kristen Cimino</t>
  </si>
  <si>
    <t>Katrina M Corvo</t>
  </si>
  <si>
    <t>Theresa Dabney</t>
  </si>
  <si>
    <t>Jacob L Darcy</t>
  </si>
  <si>
    <t>Jennifer Dierolf</t>
  </si>
  <si>
    <t>Kiimberly Dwan-Collins</t>
  </si>
  <si>
    <t>Katharine L Fanning</t>
  </si>
  <si>
    <t>Natalie E Flanigan</t>
  </si>
  <si>
    <t>Sarah Forsythe</t>
  </si>
  <si>
    <t>Kimberly Gabriel</t>
  </si>
  <si>
    <t>Katherine Liszka Geier</t>
  </si>
  <si>
    <t>Jason Glassman</t>
  </si>
  <si>
    <t>Allison Gottlieb-Rose</t>
  </si>
  <si>
    <t>Kristen Hanna</t>
  </si>
  <si>
    <t>Amy Inglis</t>
  </si>
  <si>
    <t>Kristin A Juozaitis</t>
  </si>
  <si>
    <t>Valerie A Lamberti</t>
  </si>
  <si>
    <t>Karen Leeds</t>
  </si>
  <si>
    <t>Erin R Loescher</t>
  </si>
  <si>
    <t>Lisa Matthew</t>
  </si>
  <si>
    <t>Ryan Mollet</t>
  </si>
  <si>
    <t>Melody T Mullenix</t>
  </si>
  <si>
    <t>Jill M Patterson</t>
  </si>
  <si>
    <t>Sarah Porretta</t>
  </si>
  <si>
    <t>Kelly Rose</t>
  </si>
  <si>
    <t>Beth Ryan</t>
  </si>
  <si>
    <t>Sean Sarubbi</t>
  </si>
  <si>
    <t>Jessica B Schubert-Osorio</t>
  </si>
  <si>
    <t>Deborah Shapiro</t>
  </si>
  <si>
    <t>Michael Skibbe</t>
  </si>
  <si>
    <t>Meredith Strader</t>
  </si>
  <si>
    <t>Elizabeth A Thorngren</t>
  </si>
  <si>
    <t>Michael Viator</t>
  </si>
  <si>
    <t>Catherine Wang</t>
  </si>
  <si>
    <t>Kelly A Zonghetti</t>
  </si>
  <si>
    <t>Wyatt Erik Anderson</t>
  </si>
  <si>
    <t>Jasminder K Chouhan</t>
  </si>
  <si>
    <t>Wendy J Cohen</t>
  </si>
  <si>
    <t>Stephanie L Edheimer</t>
  </si>
  <si>
    <t>Katherine A Forsman</t>
  </si>
  <si>
    <t>Selene Gomez</t>
  </si>
  <si>
    <t>Julia L Johnson</t>
  </si>
  <si>
    <t>Darcie J Lantz</t>
  </si>
  <si>
    <t>Bella Lenderman</t>
  </si>
  <si>
    <t>Suzanne Macella</t>
  </si>
  <si>
    <t>Lynne K Pappas-Koukios</t>
  </si>
  <si>
    <t>Tracey M Schmidt</t>
  </si>
  <si>
    <t>Julie Solot</t>
  </si>
  <si>
    <t>Elizabeth O Turco</t>
  </si>
  <si>
    <t>Kelsie L Zipprich</t>
  </si>
  <si>
    <t>Laura E Ashman</t>
  </si>
  <si>
    <t>John W Cienkus</t>
  </si>
  <si>
    <t>Susan E Creadon</t>
  </si>
  <si>
    <t>Angela Engquist</t>
  </si>
  <si>
    <t>Melissa B Gadau</t>
  </si>
  <si>
    <t>Nikki B Heller</t>
  </si>
  <si>
    <t>Elizabeth Katz</t>
  </si>
  <si>
    <t>Marcia Leadholm</t>
  </si>
  <si>
    <t>Ruth D Lesser</t>
  </si>
  <si>
    <t>Patricia H Milner</t>
  </si>
  <si>
    <t>Kerri K Ringel</t>
  </si>
  <si>
    <t>Dina K Smith</t>
  </si>
  <si>
    <t>Joseph M Sporn</t>
  </si>
  <si>
    <t>Maile K Winograd</t>
  </si>
  <si>
    <t>Cynthia E Adams</t>
  </si>
  <si>
    <t>Vanessa Burgos</t>
  </si>
  <si>
    <t>Maria Del Rocio Diaz-Gonzalez</t>
  </si>
  <si>
    <t>Kaitlin G Eden</t>
  </si>
  <si>
    <t>Lainie J Kleifield</t>
  </si>
  <si>
    <t>Marilyn Lobo</t>
  </si>
  <si>
    <t>Laura Roth</t>
  </si>
  <si>
    <t>Jennifer Schuer</t>
  </si>
  <si>
    <t>Paulette S Vainstock</t>
  </si>
  <si>
    <t>Victoria Aloy</t>
  </si>
  <si>
    <t>Barbara R Cegielski</t>
  </si>
  <si>
    <t>Barbara Dowling</t>
  </si>
  <si>
    <t>Jill Gilbert</t>
  </si>
  <si>
    <t>Michelle K Litchman</t>
  </si>
  <si>
    <t>Joshua B Olian</t>
  </si>
  <si>
    <t>Emily J Schiffman</t>
  </si>
  <si>
    <t>Laura St John</t>
  </si>
  <si>
    <t>Jose De Jesus Avila Dorado</t>
  </si>
  <si>
    <t>Marlene Balling</t>
  </si>
  <si>
    <t>Margaret Bixby</t>
  </si>
  <si>
    <t>Elizabeth Budge</t>
  </si>
  <si>
    <t>Genet Gaston</t>
  </si>
  <si>
    <t>Dawn L Kaminski</t>
  </si>
  <si>
    <t>Willer Laude</t>
  </si>
  <si>
    <t>Serafin Mandujano</t>
  </si>
  <si>
    <t>Luis Martinez Mendoza</t>
  </si>
  <si>
    <t>Susan Richmond</t>
  </si>
  <si>
    <t>Johnny U Rojas</t>
  </si>
  <si>
    <t>Gayle Stone</t>
  </si>
  <si>
    <t>Johanna Urban</t>
  </si>
  <si>
    <t>Kim Badie</t>
  </si>
  <si>
    <t>Arturo Barron</t>
  </si>
  <si>
    <t>Nancy Boggs</t>
  </si>
  <si>
    <t>Alberto Carbajal</t>
  </si>
  <si>
    <t>Rodolfo Jimenez</t>
  </si>
  <si>
    <t>Disseau Laude</t>
  </si>
  <si>
    <t>Nancy Lohan</t>
  </si>
  <si>
    <t>Isidro Martinez</t>
  </si>
  <si>
    <t>Danielle Molinari-Werth</t>
  </si>
  <si>
    <t>Ivan Rodriguez</t>
  </si>
  <si>
    <t>Lisa Salzman</t>
  </si>
  <si>
    <t>James Thelen</t>
  </si>
  <si>
    <t>Laura Wynn</t>
  </si>
  <si>
    <t>Jeanne Conte</t>
  </si>
  <si>
    <t>Jose Jorge Esquivel</t>
  </si>
  <si>
    <t>Mark Olson</t>
  </si>
  <si>
    <t>Daniel Cullnan</t>
  </si>
  <si>
    <t>Roseanne Nelson</t>
  </si>
  <si>
    <t>Randall R Saeks</t>
  </si>
  <si>
    <t>Greg Thelen</t>
  </si>
  <si>
    <t>Local Shirt Company</t>
  </si>
  <si>
    <t>LOWERY MCDONNELL COMPANY</t>
  </si>
  <si>
    <t>William V. MacGill &amp; Company</t>
  </si>
  <si>
    <t>Manfredini Landscaping &amp; Design</t>
  </si>
  <si>
    <t>Marla's Brown Bag Lunch</t>
  </si>
  <si>
    <t>May Decorating II, Inc.</t>
  </si>
  <si>
    <t>MBMD Strategic Consultants LLC.</t>
  </si>
  <si>
    <t>MCGRAW-HILL SCHOOL EDUCATION HOLDIN</t>
  </si>
  <si>
    <t>McKibben Demographic Research, LLC.</t>
  </si>
  <si>
    <t>McWilliams Electric Co., Inc.</t>
  </si>
  <si>
    <t>Mind Research Institute</t>
  </si>
  <si>
    <t>MobyMax, LLC.</t>
  </si>
  <si>
    <t>Mortenson Roofing Co., Inc.</t>
  </si>
  <si>
    <t>N.A. Favia Builder, Inc. dba Alpine</t>
  </si>
  <si>
    <t>NASCO</t>
  </si>
  <si>
    <t>NCS PEARSON</t>
  </si>
  <si>
    <t>New Hope Academy</t>
  </si>
  <si>
    <t>Newport Trust Company</t>
  </si>
  <si>
    <t>Newsela</t>
  </si>
  <si>
    <t>New Trier Township High School Dist</t>
  </si>
  <si>
    <t>NEXTera Energy Services</t>
  </si>
  <si>
    <t>North Shore Gas</t>
  </si>
  <si>
    <t>Northwest Suburban Special Educatio</t>
  </si>
  <si>
    <t>NSSED</t>
  </si>
  <si>
    <t>NWEA</t>
  </si>
  <si>
    <t>OCONOMOWOC DEVELOPMENTAL TRAINING</t>
  </si>
  <si>
    <t>onShore Security</t>
  </si>
  <si>
    <t>E.T. PADDOCK ENTERPRISES, INC.</t>
  </si>
  <si>
    <t>Palmer Hamilton</t>
  </si>
  <si>
    <t>Palos Sports</t>
  </si>
  <si>
    <t>Partnership Financial Credit Union</t>
  </si>
  <si>
    <t>PEARSON EDUCATION (use Savvas)</t>
  </si>
  <si>
    <t>Pitney Bowes Global Financial Servi</t>
  </si>
  <si>
    <t>POLAR ELECTRO INC.</t>
  </si>
  <si>
    <t>PowerSchool Group LLC.</t>
  </si>
  <si>
    <t>Prader-Willi Homes of Oconomowoc   </t>
  </si>
  <si>
    <t>Dana Price</t>
  </si>
  <si>
    <t>PROQUEST LLC.</t>
  </si>
  <si>
    <t>Pupils Vision and Hearing Testing,</t>
  </si>
  <si>
    <t>Quinlan &amp; Fabish</t>
  </si>
  <si>
    <t>R B Construction Inc.</t>
  </si>
  <si>
    <t>Really Good Stuff, Inc.</t>
  </si>
  <si>
    <t>Renaissance Learning, Inc.</t>
  </si>
  <si>
    <t>Rifton Equipment</t>
  </si>
  <si>
    <t>Robbins Schwartz</t>
  </si>
  <si>
    <t>RTA/CTA Transit Benefits</t>
  </si>
  <si>
    <t>Victoria Sanders</t>
  </si>
  <si>
    <t>Sax Arts &amp; Crafts</t>
  </si>
  <si>
    <t>Schaefges Brothers, Inc.</t>
  </si>
  <si>
    <t>Scholastic, Inc.</t>
  </si>
  <si>
    <t>School Outfitters</t>
  </si>
  <si>
    <t>School Rush, Inc.</t>
  </si>
  <si>
    <t>School Specialty Inc.</t>
  </si>
  <si>
    <t>Schuring &amp; Schuring, Inc.</t>
  </si>
  <si>
    <t>Sentinel Technologies, Inc.</t>
  </si>
  <si>
    <t>Septran, Inc.</t>
  </si>
  <si>
    <t>SHERWIN WILLIAMS</t>
  </si>
  <si>
    <t>SKYWARD, INC.</t>
  </si>
  <si>
    <t>Sonia Shankman Orthogenic School</t>
  </si>
  <si>
    <t>Sonitrol Great Lakes - Illinois    </t>
  </si>
  <si>
    <t>SOS Technologies</t>
  </si>
  <si>
    <t>Sphero, Inc.</t>
  </si>
  <si>
    <t>Jill E. Stalter</t>
  </si>
  <si>
    <t>Standard Insurance Company</t>
  </si>
  <si>
    <t>Stanford Center for Professional De</t>
  </si>
  <si>
    <t>STATE DISBURSEMENT UNIT</t>
  </si>
  <si>
    <t>STEM ENVIRONMENTAL MANAGEMENT INC.</t>
  </si>
  <si>
    <t>Sterling Roofing</t>
  </si>
  <si>
    <t>Storybent</t>
  </si>
  <si>
    <t>Superior Labor Solutions</t>
  </si>
  <si>
    <t>Teacher Direct</t>
  </si>
  <si>
    <t>Teacher's Curriculum Institute</t>
  </si>
  <si>
    <t>TEACHER'S HEALTH INSURANCE</t>
  </si>
  <si>
    <t>TEACHERS' RETIREMENT SYSTEM</t>
  </si>
  <si>
    <t>The Alliance for Early Childhood</t>
  </si>
  <si>
    <t>The Home Depot Pro</t>
  </si>
  <si>
    <t>The Reading Department</t>
  </si>
  <si>
    <t>Thyssenkrupp Elevator Corp.</t>
  </si>
  <si>
    <t>Tyler Technologies, Inc.</t>
  </si>
  <si>
    <t>UNITED STATES ALLIANCE FIRE PROTECT</t>
  </si>
  <si>
    <t>United Dispatch</t>
  </si>
  <si>
    <t>USD, LLC.</t>
  </si>
  <si>
    <t>V.A.L.I.C.</t>
  </si>
  <si>
    <t>VALOR TECHNOLOGIES</t>
  </si>
  <si>
    <t>Vanguard Energy Services, LLC.</t>
  </si>
  <si>
    <t>Vanguard, Inc.</t>
  </si>
  <si>
    <t>VERNIER SOFTWARE</t>
  </si>
  <si>
    <t>Village of Glencoe</t>
  </si>
  <si>
    <t>Vortex Commercial Flooring, Inc.</t>
  </si>
  <si>
    <t>W.G.N. FLAG &amp; DECORATING CO.</t>
  </si>
  <si>
    <t>Warehouse Direct</t>
  </si>
  <si>
    <t>WENGER CORPORATION</t>
  </si>
  <si>
    <t>William H. Sadlier, Inc.</t>
  </si>
  <si>
    <t>WISCONSIN DEPT. OF REVENUE</t>
  </si>
  <si>
    <t>WORTHINGTON DIRECT</t>
  </si>
  <si>
    <t>Zoom Video Communications Inc.</t>
  </si>
  <si>
    <t>A-One Group LTD.                   </t>
  </si>
  <si>
    <t>Alltech HVAC Inc.</t>
  </si>
  <si>
    <t>Alltown Bus Service</t>
  </si>
  <si>
    <t>ALTAMANU INC.</t>
  </si>
  <si>
    <t>Amalgamated Bank of Chicago</t>
  </si>
  <si>
    <t>Amber Mechanical Contractors</t>
  </si>
  <si>
    <t>Anti-Defamation League             </t>
  </si>
  <si>
    <t>Apple Financial Services</t>
  </si>
  <si>
    <t>Apple Inc.</t>
  </si>
  <si>
    <t>Applied GeoScience, Inc.</t>
  </si>
  <si>
    <t>Arlyn School</t>
  </si>
  <si>
    <t>Art Impact Project</t>
  </si>
  <si>
    <t>AssetGenie, Inc.</t>
  </si>
  <si>
    <t>A T &amp; T</t>
  </si>
  <si>
    <t>AT&amp;T Mobility</t>
  </si>
  <si>
    <t>Baker Tilly Virchow Krause, LLP.</t>
  </si>
  <si>
    <t>Belfor USA Group</t>
  </si>
  <si>
    <t>Steven Best</t>
  </si>
  <si>
    <t>Blackboard, Inc.</t>
  </si>
  <si>
    <t>Gary Blau</t>
  </si>
  <si>
    <t>Blick Art Materials</t>
  </si>
  <si>
    <t>BMO Corporate Mastercard - P-cards </t>
  </si>
  <si>
    <t>The Book Stall</t>
  </si>
  <si>
    <t>BrainPOP LLC.</t>
  </si>
  <si>
    <t>B.R. Sports Ltd.</t>
  </si>
  <si>
    <t>Gail Canning</t>
  </si>
  <si>
    <t>Canon Solutions America, Inc.</t>
  </si>
  <si>
    <t>CDW Government, Inc.</t>
  </si>
  <si>
    <t>CENTURYLINK</t>
  </si>
  <si>
    <t>Cherry Gulch</t>
  </si>
  <si>
    <t>CHICAGO FILTER SUPPLY</t>
  </si>
  <si>
    <t>CHICAGO TRIBUNE COMPANY</t>
  </si>
  <si>
    <t>Citi Cards</t>
  </si>
  <si>
    <t>Claris International, Inc. (f.k.a.</t>
  </si>
  <si>
    <t>Clauss Brothers, Inc.</t>
  </si>
  <si>
    <t>CLIC</t>
  </si>
  <si>
    <t>Collective Resource, Inc.</t>
  </si>
  <si>
    <t>Compass Health Center</t>
  </si>
  <si>
    <t>Conference Technologies, Inc.</t>
  </si>
  <si>
    <t>Consolidated Flooring of Chicago</t>
  </si>
  <si>
    <t>Coresource, Inc.</t>
  </si>
  <si>
    <t>Coursestorm</t>
  </si>
  <si>
    <t>The Cove School</t>
  </si>
  <si>
    <t>Cyber Safe 360, LLC.</t>
  </si>
  <si>
    <t>Datamation Imaging Services</t>
  </si>
  <si>
    <t>David Jakes Designs LLC.</t>
  </si>
  <si>
    <t>Decker Equipment, Inc.</t>
  </si>
  <si>
    <t>Demco, Inc.</t>
  </si>
  <si>
    <t>DEPARTMENT OF PUBLIC AID</t>
  </si>
  <si>
    <t>Dr. Michele Borba, Inc.</t>
  </si>
  <si>
    <t>Dude Solutions</t>
  </si>
  <si>
    <t>Philip Earvolino</t>
  </si>
  <si>
    <t>EBSCO Information Services</t>
  </si>
  <si>
    <t>Educational Benefit Cooperative</t>
  </si>
  <si>
    <t>EMCOR Services Team Mechanical</t>
  </si>
  <si>
    <t>ENVIRONMENTALLY SOUND</t>
  </si>
  <si>
    <t>THE EQUITABLE</t>
  </si>
  <si>
    <t>Everest Snow Management, Inc.</t>
  </si>
  <si>
    <t>Everyday Mathematics/Wright Group</t>
  </si>
  <si>
    <t>F.E. Moran, Inc.</t>
  </si>
  <si>
    <t>FIDELITY INVESTMENTS</t>
  </si>
  <si>
    <t>First Eagle Bank</t>
  </si>
  <si>
    <t>Lesley Fisher</t>
  </si>
  <si>
    <t>FOLLETT SCHOOL SOLUTIONS, INC.</t>
  </si>
  <si>
    <t>FORECAST 5 ANALYTICS</t>
  </si>
  <si>
    <t>Formative Psychological Services</t>
  </si>
  <si>
    <t>Frank Cooney Company</t>
  </si>
  <si>
    <t>Frederick Quinn Corporation</t>
  </si>
  <si>
    <t>Frontline Technologies, Inc.</t>
  </si>
  <si>
    <t>Fusion Education Group</t>
  </si>
  <si>
    <t>Gabriel, Roeder, Smith &amp; Co.</t>
  </si>
  <si>
    <t>Gateway Glazing, Inc.</t>
  </si>
  <si>
    <t>Genesis Technologies, Inc.</t>
  </si>
  <si>
    <t>Gewalt Hamilton Associates, Inc.</t>
  </si>
  <si>
    <t>GLENCOE EDUCATION ASSOCIATION</t>
  </si>
  <si>
    <t>GLENCOE HARRIS BANK</t>
  </si>
  <si>
    <t>GLENCOE SCHOOL DISTRICT #35</t>
  </si>
  <si>
    <t>GOPHER SPORT</t>
  </si>
  <si>
    <t>GRAINGER</t>
  </si>
  <si>
    <t>Grand Stage Company</t>
  </si>
  <si>
    <t>GREENASSOCIATES ARCHITECTS INC</t>
  </si>
  <si>
    <t>Groot, Inc.</t>
  </si>
  <si>
    <t>Grow Through Mindfulness</t>
  </si>
  <si>
    <t>GUARDIAN</t>
  </si>
  <si>
    <t>Hargrave Builders, Inc.</t>
  </si>
  <si>
    <t>Harvard University</t>
  </si>
  <si>
    <t>Healthcare Service Corporation</t>
  </si>
  <si>
    <t>Heinemann Publishing</t>
  </si>
  <si>
    <t>Pear Tree- Hel's Kitchen Catering  </t>
  </si>
  <si>
    <t>Hodges, Loizzi, Eisenhammer, Rodick</t>
  </si>
  <si>
    <t>Home Depot Credit Services</t>
  </si>
  <si>
    <t>Horigan Urban Forest Products, INC.</t>
  </si>
  <si>
    <t>Hyde Park Day School</t>
  </si>
  <si>
    <t>Illinois Association of School Admi</t>
  </si>
  <si>
    <t>ILLINOIS DEPARTMENT OF REVENUE</t>
  </si>
  <si>
    <t>ILLINOIS DIRECTOR OF EMPLOYMENT SEC</t>
  </si>
  <si>
    <t>ILLINOIS MUNICIPAL RETIREMENT</t>
  </si>
  <si>
    <t>Illinois Association of School Boar</t>
  </si>
  <si>
    <t>ILLINOIS PUMP, INC.</t>
  </si>
  <si>
    <t>ILLINOIS STATE POLICE</t>
  </si>
  <si>
    <t>Illuminate Education, Inc.</t>
  </si>
  <si>
    <t>Incident IQ, LLC.</t>
  </si>
  <si>
    <t>Independent Mechanical Industries,</t>
  </si>
  <si>
    <t>INTERSTATE ELECTRONICS COMPANY</t>
  </si>
  <si>
    <t>Interiors for Business, Inc.</t>
  </si>
  <si>
    <t>ISCorp</t>
  </si>
  <si>
    <t>ITsavvy LLC.</t>
  </si>
  <si>
    <t>JAMF Software, LLC.</t>
  </si>
  <si>
    <t>J.E.M. Excel Building, Inc.</t>
  </si>
  <si>
    <t>JMS Environmental Associates</t>
  </si>
  <si>
    <t>Johnson Controls</t>
  </si>
  <si>
    <t>Johnson Controls Security Solutions</t>
  </si>
  <si>
    <t>Johnson Controls Fire Protection</t>
  </si>
  <si>
    <t>Just Rite Acoustics, Inc.</t>
  </si>
  <si>
    <t>Kemeera, Inc. | DBA FATHOM</t>
  </si>
  <si>
    <t>Lincoln Investment Planning, Inc</t>
  </si>
  <si>
    <t>Kerrigan Plumbing Company, Inc.</t>
  </si>
  <si>
    <t>Sean Keyvan</t>
  </si>
  <si>
    <t>KnowBe4, Inc.</t>
  </si>
  <si>
    <t>LAFORCE</t>
  </si>
  <si>
    <t>Lakeshore Recycling Systems</t>
  </si>
  <si>
    <t>LAKESHORE LEARNING MATERIALS</t>
  </si>
  <si>
    <t>Larson Equipment &amp; Furniture</t>
  </si>
  <si>
    <t>Learning Without Tears</t>
  </si>
  <si>
    <t>Little Keswick School, LLC.</t>
  </si>
  <si>
    <t>ACP, LLC.</t>
  </si>
  <si>
    <t>ADA Tennis Co.</t>
  </si>
  <si>
    <t>Adler Planetarium &amp; Astronomy Museu</t>
  </si>
  <si>
    <t>Alpha Prime Communications</t>
  </si>
  <si>
    <t>Anderson Lock</t>
  </si>
  <si>
    <t>Associated Property Counselors, Ltd</t>
  </si>
  <si>
    <t>Bureau of Education &amp; Research</t>
  </si>
  <si>
    <t>Chicago Kiln Service</t>
  </si>
  <si>
    <t>Colley Elevator Co.</t>
  </si>
  <si>
    <t>Color Portraits</t>
  </si>
  <si>
    <t>DEHNE LAWN &amp; LEISURE, INC.</t>
  </si>
  <si>
    <t>Developmental Resources, Inc.</t>
  </si>
  <si>
    <t>DocuMail Pro, Inc.</t>
  </si>
  <si>
    <t>Carey Dowdle</t>
  </si>
  <si>
    <t>ED-RED                             </t>
  </si>
  <si>
    <t>ENCYCLOPAEDIA BRITANNICA, INC.</t>
  </si>
  <si>
    <t>Enuma, Inc.</t>
  </si>
  <si>
    <t>EPS</t>
  </si>
  <si>
    <t>Family Action Network</t>
  </si>
  <si>
    <t>Fully</t>
  </si>
  <si>
    <t>GALE GROUP</t>
  </si>
  <si>
    <t>GBC</t>
  </si>
  <si>
    <t>GLENCOE JUNIOR KINDERGARTEN</t>
  </si>
  <si>
    <t>Goodman Electric Supply</t>
  </si>
  <si>
    <t>H.P. TOPS</t>
  </si>
  <si>
    <t>Herff Jones, Inc.</t>
  </si>
  <si>
    <t>Hester Commercial Painting</t>
  </si>
  <si>
    <t>Hometown Coffee and Juice</t>
  </si>
  <si>
    <t>Houghton Mifflin Company</t>
  </si>
  <si>
    <t>ILLINOIS HOLOCAUST MUSEUM &amp; EDUCATI</t>
  </si>
  <si>
    <t>Illinois Digital Educators Alliance</t>
  </si>
  <si>
    <t>Illinois Principals Association</t>
  </si>
  <si>
    <t>IMAGINATION THEATER, INC.</t>
  </si>
  <si>
    <t>Improv Playhouse</t>
  </si>
  <si>
    <t>INDECOR, INC.</t>
  </si>
  <si>
    <t>JJ Jones Electric</t>
  </si>
  <si>
    <t>KLEIN VIDEO SERVICES, INC.</t>
  </si>
  <si>
    <t>KOELLE, JOHN</t>
  </si>
  <si>
    <t>Kriha Boucek</t>
  </si>
  <si>
    <t>La Cocinita Food Truck</t>
  </si>
  <si>
    <t>Lake County Regional Office of Educ</t>
  </si>
  <si>
    <t>Les Turner ALS Foundation</t>
  </si>
  <si>
    <t>Marquee Event Rentals</t>
  </si>
  <si>
    <t>MDC Wallcoverings</t>
  </si>
  <si>
    <t>MIDWEST PRINCIPALS' CENTER</t>
  </si>
  <si>
    <t>Midwest Motorcoach</t>
  </si>
  <si>
    <t>Monster Entertainment</t>
  </si>
  <si>
    <t>Moving Minds</t>
  </si>
  <si>
    <t>Mystery Science Inc.</t>
  </si>
  <si>
    <t>N2Y</t>
  </si>
  <si>
    <t>Nearpod Inc.</t>
  </si>
  <si>
    <t>Nevco Scoreboard Company</t>
  </si>
  <si>
    <t>New Hope Foundation</t>
  </si>
  <si>
    <t>New Trier Township Angel Fund, Inc.</t>
  </si>
  <si>
    <t>NORTH SHORE CENTER</t>
  </si>
  <si>
    <t>OTC BRANDS, INC.</t>
  </si>
  <si>
    <t>Peace.Love.Cookies.</t>
  </si>
  <si>
    <t>PITNEY BOWES</t>
  </si>
  <si>
    <t>Raptor Technologies, LLC</t>
  </si>
  <si>
    <t>Reserve Account</t>
  </si>
  <si>
    <t>Robert Crown Center for Health Educ</t>
  </si>
  <si>
    <t>Roffe Sales Company, Inc.</t>
  </si>
  <si>
    <t>ROTH, TODD</t>
  </si>
  <si>
    <t>Rush Day School</t>
  </si>
  <si>
    <t>Safe Haven School</t>
  </si>
  <si>
    <t>Safeway Transportation Services cor</t>
  </si>
  <si>
    <t>SCHOLASTIC LIBRARY PUBLISHING</t>
  </si>
  <si>
    <t>SCHOLASTIC CLASSROOM MAGAZINES</t>
  </si>
  <si>
    <t>Schoolmate</t>
  </si>
  <si>
    <t>SCHOOL NURSE SUPPLY, INC.</t>
  </si>
  <si>
    <t>Jessica B Schubert-Osorio          </t>
  </si>
  <si>
    <t>SPECIALTY FLOORS INC.</t>
  </si>
  <si>
    <t>TFW Surveying &amp; Mapping, Inc.</t>
  </si>
  <si>
    <t>The Kindness Connection</t>
  </si>
  <si>
    <t>The Organic Gardener Ltd.</t>
  </si>
  <si>
    <t>The Sensory Path</t>
  </si>
  <si>
    <t>THERAPY SHOPPE</t>
  </si>
  <si>
    <t>Michael Timmers</t>
  </si>
  <si>
    <t>Triarco Arts &amp; Crafts</t>
  </si>
  <si>
    <t>Trustmark Health Benefits, Inc.</t>
  </si>
  <si>
    <t>TSA Consulting Group, Inc.</t>
  </si>
  <si>
    <t>GERALDINE M TYRE</t>
  </si>
  <si>
    <t>WARD'S SCIENCE</t>
  </si>
  <si>
    <t>WEST MUSIC COMPANY</t>
  </si>
  <si>
    <t>Wheatland Title Company</t>
  </si>
  <si>
    <t>WORKS International, Inc.</t>
  </si>
  <si>
    <t>A Celebration Authority</t>
  </si>
  <si>
    <t>Absolute Fire Protection Inc.</t>
  </si>
  <si>
    <t>American Cancer Society</t>
  </si>
  <si>
    <t>American Red Cross</t>
  </si>
  <si>
    <t>Appliance Service Center</t>
  </si>
  <si>
    <t>Atlas Restoration, LLC.</t>
  </si>
  <si>
    <t>B&amp;H Photo-Video, Inc.              </t>
  </si>
  <si>
    <t>Baudville</t>
  </si>
  <si>
    <t>Margaret Boyer</t>
  </si>
  <si>
    <t>Brookes Publishing Co.</t>
  </si>
  <si>
    <t>CBC Restaurant Corp.</t>
  </si>
  <si>
    <t>CHICAGO BOTANIC GARDEN</t>
  </si>
  <si>
    <t>Chicago History Museum</t>
  </si>
  <si>
    <t>Coleman Roofing, Inc.</t>
  </si>
  <si>
    <t>Engler Callaway Baasten &amp; Sraga, LL</t>
  </si>
  <si>
    <t>Explore Learning</t>
  </si>
  <si>
    <t>Facility Engineering Associates, PC</t>
  </si>
  <si>
    <t>GARAVENTA USA INC.-ANTIOCH         </t>
  </si>
  <si>
    <t>Good Egg Concepts</t>
  </si>
  <si>
    <t>Historical Perspectives For Childre</t>
  </si>
  <si>
    <t>Implus, LLC.</t>
  </si>
  <si>
    <t>Indestructo Rental Co., Inc.</t>
  </si>
  <si>
    <t>INSTITUTE FOR EDUCATIONAL DEVELOPME</t>
  </si>
  <si>
    <t>IXL Learning</t>
  </si>
  <si>
    <t>JW Pepper &amp; Son Inc.</t>
  </si>
  <si>
    <t>Shari Kalik-Miller                 </t>
  </si>
  <si>
    <t>Sharn Kohli</t>
  </si>
  <si>
    <t>Kara McDowell</t>
  </si>
  <si>
    <t>McLennan Center for Youth</t>
  </si>
  <si>
    <t>MHS</t>
  </si>
  <si>
    <t>MID-CENTRAL PRINTING &amp; MAILING     </t>
  </si>
  <si>
    <t>NCPERS LIFE INSURANCE</t>
  </si>
  <si>
    <t>Opportunity Secure Data Destruction</t>
  </si>
  <si>
    <t>PREUSS, LES</t>
  </si>
  <si>
    <t>RUSH NEUROBEHAVIORAL CENTER</t>
  </si>
  <si>
    <t>Safeguard Business Systems</t>
  </si>
  <si>
    <t>SALZMAN, LISA</t>
  </si>
  <si>
    <t>SCHOOL HEALTH CORPORATION</t>
  </si>
  <si>
    <t>SDE</t>
  </si>
  <si>
    <t>Simulation Curriculum</t>
  </si>
  <si>
    <t>Super Teacher Worksheets</t>
  </si>
  <si>
    <t>Daphne Tajalli</t>
  </si>
  <si>
    <t>The Art of Education</t>
  </si>
  <si>
    <t>Time For Kids</t>
  </si>
  <si>
    <t>Bianca Togan</t>
  </si>
  <si>
    <t>TREETOP PUBLISHING</t>
  </si>
  <si>
    <t>Twig Education, Inc.</t>
  </si>
  <si>
    <t>ULINE</t>
  </si>
  <si>
    <t>Virco</t>
  </si>
  <si>
    <t>VocabularySpellingCity.com</t>
  </si>
  <si>
    <t>Wilson Language Training, Corp.</t>
  </si>
  <si>
    <t>Wonder Workshop, Inc</t>
  </si>
  <si>
    <t>WORLD BOOK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</si>
</sst>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
    <numFmt numFmtId="166" formatCode="#,##0.0000_);[Red]\(#,##0.0000\)"/>
    <numFmt numFmtId="167" formatCode="[$-409]mmmm\ d\,\ yyyy;@"/>
  </numFmts>
  <fonts count="41">
    <font>
      <sz val="10"/>
      <name val="Arial"/>
    </font>
    <font>
      <sz val="10"/>
      <name val="MS Sans Serif"/>
      <family val="2"/>
    </font>
    <font>
      <sz val="8"/>
      <name val="Arial"/>
      <family val="2"/>
    </font>
    <font>
      <sz val="8"/>
      <name val="Arial"/>
      <family val="2"/>
    </font>
    <font>
      <u/>
      <sz val="10"/>
      <color indexed="12"/>
      <name val="Arial"/>
      <family val="2"/>
    </font>
    <font>
      <i/>
      <sz val="8"/>
      <name val="Arial"/>
      <family val="2"/>
    </font>
    <font>
      <b/>
      <sz val="8"/>
      <name val="Arial"/>
      <family val="2"/>
    </font>
    <font>
      <b/>
      <u/>
      <sz val="8"/>
      <name val="Arial"/>
      <family val="2"/>
    </font>
    <font>
      <i/>
      <sz val="8"/>
      <name val="Arial"/>
      <family val="2"/>
    </font>
    <font>
      <u/>
      <sz val="8"/>
      <name val="Arial"/>
      <family val="2"/>
    </font>
    <font>
      <sz val="8"/>
      <color indexed="10"/>
      <name val="Arial"/>
      <family val="2"/>
    </font>
    <font>
      <b/>
      <sz val="9"/>
      <name val="Arial"/>
      <family val="2"/>
    </font>
    <font>
      <sz val="9"/>
      <name val="Arial"/>
      <family val="2"/>
    </font>
    <font>
      <sz val="10"/>
      <name val="Arial"/>
      <family val="2"/>
    </font>
    <font>
      <b/>
      <sz val="11"/>
      <name val="Arial"/>
      <family val="2"/>
    </font>
    <font>
      <b/>
      <u/>
      <sz val="9"/>
      <name val="Arial"/>
      <family val="2"/>
    </font>
    <font>
      <b/>
      <sz val="8"/>
      <name val="Arial"/>
      <family val="2"/>
    </font>
    <font>
      <b/>
      <sz val="10"/>
      <name val="Arial"/>
      <family val="2"/>
    </font>
    <font>
      <sz val="8"/>
      <color indexed="81"/>
      <name val="Tahoma"/>
      <family val="2"/>
    </font>
    <font>
      <b/>
      <sz val="8"/>
      <color indexed="81"/>
      <name val="Tahoma"/>
      <family val="2"/>
    </font>
    <font>
      <b/>
      <sz val="8"/>
      <color indexed="81"/>
      <name val="Arial"/>
      <family val="2"/>
    </font>
    <font>
      <vertAlign val="superscript"/>
      <sz val="10"/>
      <name val="Arial"/>
      <family val="2"/>
    </font>
    <font>
      <vertAlign val="superscript"/>
      <sz val="10"/>
      <name val="Arial"/>
      <family val="2"/>
    </font>
    <font>
      <vertAlign val="superscript"/>
      <sz val="10"/>
      <color indexed="81"/>
      <name val="Tahoma"/>
      <family val="2"/>
    </font>
    <font>
      <i/>
      <sz val="10"/>
      <name val="Arial"/>
      <family val="2"/>
    </font>
    <font>
      <i/>
      <sz val="9"/>
      <name val="Arial"/>
      <family val="2"/>
    </font>
    <font>
      <b/>
      <u/>
      <sz val="10"/>
      <name val="Arial"/>
      <family val="2"/>
    </font>
    <font>
      <sz val="8"/>
      <color indexed="9"/>
      <name val="Arial"/>
      <family val="2"/>
    </font>
    <font>
      <i/>
      <sz val="9"/>
      <color indexed="10"/>
      <name val="Arial"/>
      <family val="2"/>
    </font>
    <font>
      <b/>
      <i/>
      <sz val="9"/>
      <color indexed="10"/>
      <name val="Arial"/>
      <family val="2"/>
    </font>
    <font>
      <b/>
      <i/>
      <sz val="10"/>
      <color indexed="10"/>
      <name val="Arial"/>
      <family val="2"/>
    </font>
    <font>
      <sz val="10"/>
      <color indexed="8"/>
      <name val="Arial"/>
      <family val="2"/>
    </font>
    <font>
      <b/>
      <sz val="10"/>
      <color indexed="8"/>
      <name val="Arial"/>
      <family val="2"/>
    </font>
    <font>
      <b/>
      <sz val="9"/>
      <name val="Arial"/>
      <family val="2"/>
    </font>
    <font>
      <sz val="9"/>
      <name val="Arial"/>
      <family val="2"/>
    </font>
    <font>
      <sz val="10"/>
      <name val="Arial"/>
      <family val="2"/>
    </font>
    <font>
      <b/>
      <i/>
      <sz val="10"/>
      <color rgb="FFFF0000"/>
      <name val="Arial"/>
      <family val="2"/>
    </font>
    <font>
      <sz val="9"/>
      <color indexed="81"/>
      <name val="Tahoma"/>
      <family val="2"/>
    </font>
    <font>
      <b/>
      <sz val="9"/>
      <color indexed="81"/>
      <name val="Tahoma"/>
      <family val="2"/>
    </font>
    <font>
      <b/>
      <sz val="9"/>
      <color rgb="FF000000"/>
      <name val="Tahoma"/>
      <family val="2"/>
    </font>
    <font>
      <sz val="9"/>
      <color rgb="FF000000"/>
      <name val="Tahoma"/>
      <family val="2"/>
    </font>
  </fonts>
  <fills count="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0" tint="-0.14999847407452621"/>
        <bgColor indexed="64"/>
      </patternFill>
    </fill>
    <fill>
      <patternFill patternType="solid">
        <fgColor theme="0"/>
        <bgColor indexed="64"/>
      </patternFill>
    </fill>
  </fills>
  <borders count="61">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right style="thin">
        <color indexed="55"/>
      </right>
      <top/>
      <bottom/>
      <diagonal/>
    </border>
    <border>
      <left style="thin">
        <color indexed="55"/>
      </left>
      <right/>
      <top style="thin">
        <color indexed="55"/>
      </top>
      <bottom style="thin">
        <color indexed="55"/>
      </bottom>
      <diagonal/>
    </border>
    <border>
      <left style="thin">
        <color indexed="55"/>
      </left>
      <right/>
      <top/>
      <bottom/>
      <diagonal/>
    </border>
    <border>
      <left/>
      <right/>
      <top style="thin">
        <color indexed="55"/>
      </top>
      <bottom/>
      <diagonal/>
    </border>
    <border>
      <left style="thin">
        <color indexed="55"/>
      </left>
      <right style="thin">
        <color indexed="55"/>
      </right>
      <top style="thin">
        <color indexed="55"/>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indexed="55"/>
      </bottom>
      <diagonal/>
    </border>
    <border>
      <left/>
      <right style="thin">
        <color indexed="55"/>
      </right>
      <top/>
      <bottom style="thin">
        <color indexed="55"/>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double">
        <color indexed="55"/>
      </bottom>
      <diagonal/>
    </border>
    <border>
      <left style="thin">
        <color indexed="55"/>
      </left>
      <right style="thin">
        <color indexed="55"/>
      </right>
      <top/>
      <bottom style="thin">
        <color indexed="55"/>
      </bottom>
      <diagonal/>
    </border>
    <border>
      <left style="thin">
        <color indexed="55"/>
      </left>
      <right style="thin">
        <color indexed="55"/>
      </right>
      <top/>
      <bottom style="double">
        <color indexed="55"/>
      </bottom>
      <diagonal/>
    </border>
    <border>
      <left style="thin">
        <color indexed="55"/>
      </left>
      <right/>
      <top style="thin">
        <color indexed="55"/>
      </top>
      <bottom style="double">
        <color indexed="55"/>
      </bottom>
      <diagonal/>
    </border>
    <border>
      <left/>
      <right style="thin">
        <color indexed="55"/>
      </right>
      <top style="thin">
        <color indexed="55"/>
      </top>
      <bottom style="double">
        <color indexed="55"/>
      </bottom>
      <diagonal/>
    </border>
    <border>
      <left style="thin">
        <color indexed="55"/>
      </left>
      <right/>
      <top style="double">
        <color indexed="55"/>
      </top>
      <bottom style="double">
        <color indexed="55"/>
      </bottom>
      <diagonal/>
    </border>
    <border>
      <left/>
      <right style="thin">
        <color indexed="55"/>
      </right>
      <top style="double">
        <color indexed="55"/>
      </top>
      <bottom style="double">
        <color indexed="55"/>
      </bottom>
      <diagonal/>
    </border>
    <border>
      <left/>
      <right/>
      <top style="thin">
        <color indexed="55"/>
      </top>
      <bottom style="double">
        <color indexed="55"/>
      </bottom>
      <diagonal/>
    </border>
    <border>
      <left style="thin">
        <color indexed="55"/>
      </left>
      <right/>
      <top/>
      <bottom style="thin">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right style="thin">
        <color indexed="55"/>
      </right>
      <top style="double">
        <color indexed="55"/>
      </top>
      <bottom style="thin">
        <color indexed="55"/>
      </bottom>
      <diagonal/>
    </border>
    <border>
      <left style="thin">
        <color indexed="22"/>
      </left>
      <right style="thin">
        <color indexed="22"/>
      </right>
      <top style="dashed">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style="dashed">
        <color indexed="22"/>
      </bottom>
      <diagonal/>
    </border>
    <border>
      <left style="thin">
        <color indexed="22"/>
      </left>
      <right style="thin">
        <color indexed="22"/>
      </right>
      <top style="thin">
        <color indexed="22"/>
      </top>
      <bottom/>
      <diagonal/>
    </border>
    <border>
      <left style="thin">
        <color indexed="55"/>
      </left>
      <right style="thin">
        <color indexed="55"/>
      </right>
      <top style="double">
        <color indexed="55"/>
      </top>
      <bottom style="thin">
        <color indexed="55"/>
      </bottom>
      <diagonal/>
    </border>
    <border>
      <left style="thin">
        <color indexed="64"/>
      </left>
      <right style="thin">
        <color indexed="64"/>
      </right>
      <top style="thin">
        <color indexed="64"/>
      </top>
      <bottom style="thin">
        <color indexed="64"/>
      </bottom>
      <diagonal/>
    </border>
    <border>
      <left style="thin">
        <color indexed="55"/>
      </left>
      <right style="dotted">
        <color indexed="55"/>
      </right>
      <top style="thin">
        <color indexed="55"/>
      </top>
      <bottom/>
      <diagonal/>
    </border>
    <border>
      <left style="dotted">
        <color indexed="55"/>
      </left>
      <right style="thin">
        <color indexed="55"/>
      </right>
      <top style="thin">
        <color indexed="55"/>
      </top>
      <bottom/>
      <diagonal/>
    </border>
    <border>
      <left style="thin">
        <color indexed="55"/>
      </left>
      <right style="dotted">
        <color indexed="55"/>
      </right>
      <top/>
      <bottom/>
      <diagonal/>
    </border>
    <border>
      <left style="dotted">
        <color indexed="55"/>
      </left>
      <right style="thin">
        <color indexed="55"/>
      </right>
      <top/>
      <bottom/>
      <diagonal/>
    </border>
    <border>
      <left/>
      <right/>
      <top style="medium">
        <color indexed="55"/>
      </top>
      <bottom/>
      <diagonal/>
    </border>
    <border>
      <left/>
      <right/>
      <top/>
      <bottom style="medium">
        <color indexed="55"/>
      </bottom>
      <diagonal/>
    </border>
    <border>
      <left style="medium">
        <color indexed="55"/>
      </left>
      <right style="thin">
        <color indexed="55"/>
      </right>
      <top style="medium">
        <color indexed="55"/>
      </top>
      <bottom/>
      <diagonal/>
    </border>
    <border>
      <left/>
      <right style="thin">
        <color indexed="55"/>
      </right>
      <top style="medium">
        <color indexed="55"/>
      </top>
      <bottom/>
      <diagonal/>
    </border>
    <border>
      <left style="thin">
        <color indexed="55"/>
      </left>
      <right style="thin">
        <color indexed="55"/>
      </right>
      <top style="medium">
        <color indexed="55"/>
      </top>
      <bottom/>
      <diagonal/>
    </border>
    <border>
      <left style="medium">
        <color indexed="55"/>
      </left>
      <right style="thin">
        <color indexed="55"/>
      </right>
      <top/>
      <bottom/>
      <diagonal/>
    </border>
    <border>
      <left style="medium">
        <color indexed="55"/>
      </left>
      <right style="thin">
        <color indexed="55"/>
      </right>
      <top/>
      <bottom style="double">
        <color indexed="55"/>
      </bottom>
      <diagonal/>
    </border>
    <border>
      <left/>
      <right/>
      <top/>
      <bottom style="double">
        <color indexed="55"/>
      </bottom>
      <diagonal/>
    </border>
    <border>
      <left/>
      <right/>
      <top style="double">
        <color indexed="55"/>
      </top>
      <bottom/>
      <diagonal/>
    </border>
    <border>
      <left style="dotted">
        <color indexed="55"/>
      </left>
      <right style="thin">
        <color indexed="55"/>
      </right>
      <top/>
      <bottom style="thin">
        <color indexed="55"/>
      </bottom>
      <diagonal/>
    </border>
    <border>
      <left/>
      <right/>
      <top style="double">
        <color indexed="55"/>
      </top>
      <bottom style="double">
        <color indexed="55"/>
      </bottom>
      <diagonal/>
    </border>
    <border>
      <left style="dotted">
        <color theme="0" tint="-0.34998626667073579"/>
      </left>
      <right style="thin">
        <color theme="0" tint="-0.34998626667073579"/>
      </right>
      <top style="thin">
        <color theme="0" tint="-0.34998626667073579"/>
      </top>
      <bottom/>
      <diagonal/>
    </border>
    <border>
      <left style="dotted">
        <color theme="0" tint="-0.34998626667073579"/>
      </left>
      <right style="thin">
        <color theme="0" tint="-0.34998626667073579"/>
      </right>
      <top/>
      <bottom/>
      <diagonal/>
    </border>
    <border>
      <left style="dotted">
        <color theme="0" tint="-0.34998626667073579"/>
      </left>
      <right style="thin">
        <color theme="0" tint="-0.34998626667073579"/>
      </right>
      <top/>
      <bottom style="thin">
        <color theme="0" tint="-0.34998626667073579"/>
      </bottom>
      <diagonal/>
    </border>
    <border>
      <left style="thin">
        <color theme="0" tint="-0.34998626667073579"/>
      </left>
      <right style="dotted">
        <color theme="0" tint="-0.34998626667073579"/>
      </right>
      <top style="thin">
        <color theme="0" tint="-0.34998626667073579"/>
      </top>
      <bottom/>
      <diagonal/>
    </border>
    <border>
      <left style="thin">
        <color theme="0" tint="-0.34998626667073579"/>
      </left>
      <right style="dotted">
        <color theme="0" tint="-0.34998626667073579"/>
      </right>
      <top/>
      <bottom/>
      <diagonal/>
    </border>
    <border>
      <left style="thin">
        <color theme="0" tint="-0.34998626667073579"/>
      </left>
      <right style="dotted">
        <color theme="0" tint="-0.34998626667073579"/>
      </right>
      <top/>
      <bottom style="thin">
        <color theme="0" tint="-0.34998626667073579"/>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
    <xf numFmtId="0" fontId="0" fillId="0" borderId="0"/>
    <xf numFmtId="0" fontId="4" fillId="0" borderId="0" applyNumberFormat="0" applyFill="0" applyBorder="0" applyAlignment="0" applyProtection="0">
      <alignment vertical="top"/>
      <protection locked="0"/>
    </xf>
    <xf numFmtId="0" fontId="35" fillId="0" borderId="0"/>
    <xf numFmtId="0" fontId="1" fillId="0" borderId="0"/>
    <xf numFmtId="0" fontId="1" fillId="0" borderId="0"/>
    <xf numFmtId="0" fontId="1" fillId="0" borderId="0"/>
    <xf numFmtId="0" fontId="1" fillId="0" borderId="0"/>
    <xf numFmtId="0" fontId="13" fillId="0" borderId="0"/>
    <xf numFmtId="0" fontId="13" fillId="0" borderId="0"/>
  </cellStyleXfs>
  <cellXfs count="434">
    <xf numFmtId="0" fontId="0" fillId="0" borderId="0" xfId="0"/>
    <xf numFmtId="0" fontId="2" fillId="0" borderId="0" xfId="0" applyFont="1" applyBorder="1" applyAlignment="1" applyProtection="1">
      <alignment vertical="center"/>
    </xf>
    <xf numFmtId="0" fontId="2" fillId="0" borderId="1"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Continuous" vertical="center"/>
    </xf>
    <xf numFmtId="0" fontId="2" fillId="0" borderId="0" xfId="0" applyFont="1" applyAlignment="1" applyProtection="1">
      <alignment vertical="center"/>
    </xf>
    <xf numFmtId="0" fontId="2" fillId="0" borderId="0" xfId="0" applyFont="1" applyAlignment="1" applyProtection="1">
      <alignment horizontal="right" vertical="center"/>
    </xf>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centerContinuous" vertical="center"/>
    </xf>
    <xf numFmtId="0" fontId="2" fillId="0" borderId="4" xfId="0" applyFont="1" applyBorder="1" applyAlignment="1" applyProtection="1">
      <alignment horizontal="left" vertical="center"/>
    </xf>
    <xf numFmtId="3" fontId="2" fillId="0" borderId="4"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center" indent="2"/>
    </xf>
    <xf numFmtId="0" fontId="2" fillId="0" borderId="5" xfId="0" applyFont="1" applyFill="1" applyBorder="1" applyAlignment="1" applyProtection="1">
      <alignment horizontal="center" vertical="center" wrapText="1"/>
    </xf>
    <xf numFmtId="3" fontId="2" fillId="0" borderId="0" xfId="0" applyNumberFormat="1" applyFont="1" applyBorder="1" applyAlignment="1" applyProtection="1">
      <alignment horizontal="left" vertical="center"/>
    </xf>
    <xf numFmtId="0" fontId="2" fillId="0" borderId="0" xfId="0" applyFont="1" applyAlignment="1" applyProtection="1">
      <alignment horizontal="center" vertical="center"/>
    </xf>
    <xf numFmtId="0" fontId="2" fillId="0" borderId="0" xfId="0" applyFont="1" applyProtection="1"/>
    <xf numFmtId="38" fontId="2" fillId="0" borderId="5" xfId="0" applyNumberFormat="1" applyFont="1" applyFill="1" applyBorder="1" applyAlignment="1" applyProtection="1">
      <alignment horizontal="center" vertical="center"/>
    </xf>
    <xf numFmtId="38" fontId="2" fillId="0" borderId="0" xfId="0" applyNumberFormat="1" applyFont="1" applyFill="1" applyBorder="1" applyAlignment="1" applyProtection="1">
      <alignment horizontal="center" vertical="center"/>
    </xf>
    <xf numFmtId="38" fontId="2" fillId="0" borderId="0" xfId="0" applyNumberFormat="1" applyFont="1" applyBorder="1" applyAlignment="1" applyProtection="1">
      <alignment horizontal="center" vertical="center"/>
    </xf>
    <xf numFmtId="164" fontId="2" fillId="0" borderId="0" xfId="0" applyNumberFormat="1" applyFont="1" applyBorder="1" applyAlignment="1" applyProtection="1">
      <alignment horizontal="center" vertical="center"/>
    </xf>
    <xf numFmtId="0" fontId="9" fillId="0" borderId="0" xfId="0" applyFont="1" applyProtection="1"/>
    <xf numFmtId="38" fontId="2" fillId="0" borderId="0" xfId="0" applyNumberFormat="1" applyFont="1" applyBorder="1" applyAlignment="1" applyProtection="1">
      <alignment horizontal="left" vertical="center" indent="4"/>
    </xf>
    <xf numFmtId="0" fontId="2" fillId="0" borderId="0" xfId="0" applyFont="1" applyBorder="1" applyAlignment="1" applyProtection="1">
      <alignment vertical="center" wrapText="1"/>
    </xf>
    <xf numFmtId="0" fontId="2" fillId="0" borderId="0" xfId="0" applyFont="1" applyAlignment="1" applyProtection="1">
      <alignment wrapText="1"/>
    </xf>
    <xf numFmtId="0" fontId="2" fillId="0" borderId="0" xfId="0" applyFont="1" applyAlignment="1" applyProtection="1"/>
    <xf numFmtId="0" fontId="2" fillId="0" borderId="6" xfId="3" applyFont="1" applyBorder="1" applyAlignment="1">
      <alignment horizontal="left" vertical="center" wrapText="1"/>
    </xf>
    <xf numFmtId="0" fontId="2" fillId="0" borderId="7" xfId="3" applyFont="1" applyBorder="1" applyAlignment="1">
      <alignment horizontal="center" vertical="center"/>
    </xf>
    <xf numFmtId="0" fontId="2" fillId="0" borderId="0" xfId="3" applyFont="1" applyBorder="1"/>
    <xf numFmtId="38" fontId="2" fillId="2" borderId="1" xfId="3" applyNumberFormat="1" applyFont="1" applyFill="1" applyBorder="1" applyAlignment="1">
      <alignment horizontal="left" vertical="top"/>
    </xf>
    <xf numFmtId="38" fontId="2" fillId="2" borderId="1" xfId="3" applyNumberFormat="1" applyFont="1" applyFill="1" applyBorder="1" applyAlignment="1">
      <alignment horizontal="right" vertical="top"/>
    </xf>
    <xf numFmtId="0" fontId="2" fillId="0" borderId="0" xfId="3" applyFont="1" applyFill="1" applyBorder="1" applyAlignment="1">
      <alignment vertical="top" wrapText="1"/>
    </xf>
    <xf numFmtId="0" fontId="2" fillId="0" borderId="8" xfId="3" applyFont="1" applyBorder="1" applyAlignment="1">
      <alignment vertical="center" wrapText="1"/>
    </xf>
    <xf numFmtId="0" fontId="2" fillId="0" borderId="1" xfId="3" applyFont="1" applyBorder="1" applyAlignment="1">
      <alignment vertical="center" wrapText="1"/>
    </xf>
    <xf numFmtId="0" fontId="2" fillId="0" borderId="0" xfId="3" applyFont="1" applyBorder="1" applyAlignment="1">
      <alignment vertical="top" wrapText="1"/>
    </xf>
    <xf numFmtId="0" fontId="2" fillId="0" borderId="8" xfId="3" applyFont="1" applyBorder="1" applyAlignment="1">
      <alignment horizontal="left" vertical="center" wrapText="1"/>
    </xf>
    <xf numFmtId="0" fontId="2" fillId="0" borderId="1" xfId="3" applyFont="1" applyBorder="1" applyAlignment="1">
      <alignment horizontal="center" vertical="center" wrapText="1"/>
    </xf>
    <xf numFmtId="0" fontId="2" fillId="0" borderId="8" xfId="3" applyFont="1" applyBorder="1" applyAlignment="1">
      <alignment horizontal="left" vertical="center"/>
    </xf>
    <xf numFmtId="0" fontId="2" fillId="0" borderId="1" xfId="3" applyFont="1" applyBorder="1" applyAlignment="1">
      <alignment horizontal="center" vertical="center"/>
    </xf>
    <xf numFmtId="0" fontId="2" fillId="0" borderId="8" xfId="3" applyFont="1" applyBorder="1" applyAlignment="1">
      <alignment vertical="center"/>
    </xf>
    <xf numFmtId="0" fontId="2" fillId="0" borderId="0" xfId="4" applyFont="1" applyBorder="1" applyAlignment="1">
      <alignment vertical="center" wrapText="1"/>
    </xf>
    <xf numFmtId="0" fontId="2" fillId="0" borderId="8" xfId="4" applyFont="1" applyBorder="1" applyAlignment="1">
      <alignment vertical="center" wrapText="1"/>
    </xf>
    <xf numFmtId="0" fontId="2" fillId="0" borderId="1" xfId="4" applyFont="1" applyBorder="1" applyAlignment="1">
      <alignment horizontal="center" vertical="center" wrapText="1"/>
    </xf>
    <xf numFmtId="0" fontId="2" fillId="0" borderId="8" xfId="4" applyFont="1" applyBorder="1" applyAlignment="1">
      <alignment horizontal="left" vertical="center" wrapText="1"/>
    </xf>
    <xf numFmtId="0" fontId="2" fillId="0" borderId="8" xfId="4" applyFont="1" applyBorder="1" applyAlignment="1">
      <alignment vertical="center"/>
    </xf>
    <xf numFmtId="0" fontId="2" fillId="0" borderId="1" xfId="4" applyFont="1" applyBorder="1" applyAlignment="1">
      <alignment horizontal="center" vertical="center"/>
    </xf>
    <xf numFmtId="0" fontId="2" fillId="0" borderId="9" xfId="6" applyFont="1" applyBorder="1" applyAlignment="1">
      <alignment horizontal="center" vertical="center"/>
    </xf>
    <xf numFmtId="0" fontId="10" fillId="0" borderId="0" xfId="3" applyFont="1" applyBorder="1"/>
    <xf numFmtId="3" fontId="2" fillId="0" borderId="0" xfId="3" applyNumberFormat="1" applyFont="1" applyBorder="1"/>
    <xf numFmtId="0" fontId="15" fillId="0" borderId="0" xfId="0" applyFont="1" applyBorder="1" applyAlignment="1" applyProtection="1">
      <alignment horizontal="left" vertical="center"/>
    </xf>
    <xf numFmtId="0" fontId="3" fillId="0" borderId="3" xfId="0" applyFont="1" applyBorder="1" applyAlignment="1" applyProtection="1">
      <alignment vertical="center"/>
    </xf>
    <xf numFmtId="0" fontId="2" fillId="0" borderId="9" xfId="0" applyFont="1" applyBorder="1" applyAlignment="1" applyProtection="1">
      <alignment vertical="center"/>
    </xf>
    <xf numFmtId="0" fontId="2" fillId="0" borderId="9" xfId="0" applyFont="1" applyBorder="1" applyAlignment="1" applyProtection="1">
      <alignment vertical="center" wrapText="1"/>
    </xf>
    <xf numFmtId="0" fontId="5" fillId="0" borderId="0" xfId="0" applyFont="1" applyBorder="1" applyAlignment="1" applyProtection="1">
      <alignment horizontal="left" vertical="center"/>
    </xf>
    <xf numFmtId="0" fontId="3" fillId="0" borderId="4" xfId="0" applyFont="1" applyBorder="1" applyAlignment="1" applyProtection="1">
      <alignment vertical="center"/>
    </xf>
    <xf numFmtId="0" fontId="3" fillId="0" borderId="9" xfId="0" applyFont="1" applyBorder="1" applyAlignment="1" applyProtection="1">
      <alignment vertical="center"/>
    </xf>
    <xf numFmtId="0" fontId="3" fillId="0" borderId="0" xfId="0" applyFont="1" applyBorder="1" applyAlignment="1">
      <alignment horizontal="left" vertical="center"/>
    </xf>
    <xf numFmtId="0" fontId="16" fillId="0" borderId="0" xfId="0" applyFont="1" applyBorder="1" applyAlignment="1" applyProtection="1">
      <alignment horizontal="left" vertical="center"/>
    </xf>
    <xf numFmtId="0" fontId="2" fillId="0" borderId="4" xfId="0" applyFont="1" applyBorder="1" applyAlignment="1" applyProtection="1">
      <alignment vertical="center"/>
    </xf>
    <xf numFmtId="0" fontId="2" fillId="0" borderId="4" xfId="0" applyFont="1" applyBorder="1" applyAlignment="1" applyProtection="1">
      <alignment vertical="center" wrapText="1"/>
    </xf>
    <xf numFmtId="0" fontId="2" fillId="0" borderId="9" xfId="0" applyFont="1" applyBorder="1" applyAlignment="1" applyProtection="1">
      <alignment horizontal="left" vertical="center"/>
    </xf>
    <xf numFmtId="0" fontId="13" fillId="0" borderId="0" xfId="0" applyFont="1" applyBorder="1" applyAlignment="1">
      <alignment horizontal="left" vertical="center"/>
    </xf>
    <xf numFmtId="0" fontId="7" fillId="0" borderId="0" xfId="0" applyFont="1" applyBorder="1" applyAlignment="1" applyProtection="1">
      <alignment horizontal="left"/>
    </xf>
    <xf numFmtId="164" fontId="2" fillId="0" borderId="4" xfId="0" applyNumberFormat="1" applyFont="1" applyBorder="1" applyAlignment="1" applyProtection="1">
      <alignment horizontal="left" vertical="center"/>
    </xf>
    <xf numFmtId="3" fontId="2" fillId="0" borderId="9" xfId="0" applyNumberFormat="1" applyFont="1" applyBorder="1" applyAlignment="1" applyProtection="1">
      <alignment horizontal="left" vertical="center"/>
    </xf>
    <xf numFmtId="164" fontId="2" fillId="0" borderId="9" xfId="0" applyNumberFormat="1" applyFont="1" applyBorder="1" applyAlignment="1" applyProtection="1">
      <alignment horizontal="left" vertical="center"/>
    </xf>
    <xf numFmtId="0" fontId="6" fillId="0" borderId="4" xfId="0" applyFont="1" applyBorder="1" applyAlignment="1" applyProtection="1">
      <alignment horizontal="left" vertical="center"/>
    </xf>
    <xf numFmtId="0" fontId="6" fillId="0" borderId="9" xfId="0" applyFont="1" applyBorder="1" applyAlignment="1" applyProtection="1">
      <alignment horizontal="left" vertical="center"/>
    </xf>
    <xf numFmtId="0" fontId="2" fillId="0" borderId="0" xfId="0" applyFont="1" applyAlignment="1" applyProtection="1">
      <alignment horizontal="right"/>
    </xf>
    <xf numFmtId="0" fontId="3" fillId="0" borderId="0" xfId="0" applyFont="1" applyAlignment="1" applyProtection="1">
      <alignment horizontal="right"/>
    </xf>
    <xf numFmtId="0" fontId="2" fillId="0" borderId="0" xfId="3" applyFont="1" applyFill="1" applyBorder="1"/>
    <xf numFmtId="0" fontId="2" fillId="0" borderId="10" xfId="0" applyFont="1" applyBorder="1" applyAlignment="1" applyProtection="1">
      <alignment vertical="center"/>
    </xf>
    <xf numFmtId="0" fontId="2" fillId="0" borderId="10" xfId="0" applyFont="1" applyBorder="1" applyAlignment="1" applyProtection="1">
      <alignment horizontal="left" vertical="center" indent="10"/>
    </xf>
    <xf numFmtId="0" fontId="2" fillId="0" borderId="0" xfId="0" applyFont="1" applyBorder="1" applyAlignment="1" applyProtection="1">
      <alignment horizontal="center" vertical="top"/>
    </xf>
    <xf numFmtId="37" fontId="2" fillId="0" borderId="0" xfId="0" applyNumberFormat="1" applyFont="1" applyBorder="1" applyAlignment="1" applyProtection="1">
      <alignment horizontal="right"/>
    </xf>
    <xf numFmtId="37" fontId="8" fillId="0" borderId="0" xfId="0" applyNumberFormat="1" applyFont="1" applyBorder="1" applyAlignment="1" applyProtection="1">
      <alignment horizontal="center"/>
    </xf>
    <xf numFmtId="0" fontId="0" fillId="0" borderId="0" xfId="0" applyProtection="1">
      <protection locked="0"/>
    </xf>
    <xf numFmtId="0" fontId="0" fillId="0" borderId="0" xfId="0" applyBorder="1" applyProtection="1">
      <protection locked="0"/>
    </xf>
    <xf numFmtId="0" fontId="24" fillId="0" borderId="0" xfId="0" applyFont="1" applyProtection="1">
      <protection locked="0"/>
    </xf>
    <xf numFmtId="0" fontId="26" fillId="0" borderId="0" xfId="0" applyFont="1" applyAlignment="1" applyProtection="1">
      <alignment horizontal="left" vertical="center"/>
      <protection locked="0"/>
    </xf>
    <xf numFmtId="0" fontId="17" fillId="0" borderId="0" xfId="0" applyFont="1" applyProtection="1">
      <protection locked="0"/>
    </xf>
    <xf numFmtId="165" fontId="17" fillId="0" borderId="0" xfId="0" applyNumberFormat="1" applyFont="1" applyAlignment="1" applyProtection="1">
      <alignment horizontal="left" vertical="center"/>
      <protection locked="0"/>
    </xf>
    <xf numFmtId="0" fontId="0" fillId="0" borderId="0" xfId="0" applyAlignment="1" applyProtection="1">
      <alignment horizontal="center"/>
      <protection locked="0"/>
    </xf>
    <xf numFmtId="0" fontId="2" fillId="0" borderId="0" xfId="0" applyFont="1" applyProtection="1">
      <protection locked="0"/>
    </xf>
    <xf numFmtId="38" fontId="27" fillId="0" borderId="0" xfId="0" applyNumberFormat="1" applyFont="1" applyAlignment="1" applyProtection="1">
      <alignment horizontal="right" vertical="center"/>
    </xf>
    <xf numFmtId="3" fontId="27" fillId="0" borderId="0" xfId="0" applyNumberFormat="1" applyFont="1" applyAlignment="1" applyProtection="1">
      <alignment horizontal="right" vertical="center"/>
    </xf>
    <xf numFmtId="0" fontId="28" fillId="0" borderId="0" xfId="0" applyFont="1" applyProtection="1">
      <protection locked="0"/>
    </xf>
    <xf numFmtId="38" fontId="2" fillId="2" borderId="2" xfId="5" applyNumberFormat="1" applyFont="1" applyFill="1" applyBorder="1" applyAlignment="1"/>
    <xf numFmtId="37" fontId="2" fillId="0" borderId="0" xfId="0" applyNumberFormat="1" applyFont="1" applyBorder="1" applyAlignment="1" applyProtection="1">
      <alignment horizontal="right" vertical="center"/>
    </xf>
    <xf numFmtId="38" fontId="12" fillId="0" borderId="1" xfId="3" applyNumberFormat="1" applyFont="1" applyBorder="1" applyAlignment="1" applyProtection="1">
      <alignment horizontal="right"/>
      <protection locked="0"/>
    </xf>
    <xf numFmtId="38" fontId="12" fillId="0" borderId="9" xfId="3" applyNumberFormat="1" applyFont="1" applyBorder="1" applyAlignment="1" applyProtection="1">
      <alignment horizontal="right"/>
      <protection locked="0"/>
    </xf>
    <xf numFmtId="38" fontId="12" fillId="3" borderId="12" xfId="4" applyNumberFormat="1" applyFont="1" applyFill="1" applyBorder="1" applyAlignment="1" applyProtection="1">
      <alignment horizontal="right"/>
    </xf>
    <xf numFmtId="38" fontId="12" fillId="2" borderId="2" xfId="4" applyNumberFormat="1" applyFont="1" applyFill="1" applyBorder="1" applyAlignment="1">
      <alignment horizontal="right"/>
    </xf>
    <xf numFmtId="38" fontId="12" fillId="2" borderId="2" xfId="4" applyNumberFormat="1" applyFont="1" applyFill="1" applyBorder="1" applyAlignment="1" applyProtection="1">
      <alignment horizontal="right"/>
    </xf>
    <xf numFmtId="38" fontId="12" fillId="0" borderId="1" xfId="4" applyNumberFormat="1" applyFont="1" applyBorder="1" applyAlignment="1" applyProtection="1">
      <alignment horizontal="right"/>
      <protection locked="0"/>
    </xf>
    <xf numFmtId="38" fontId="12" fillId="0" borderId="1" xfId="4" applyNumberFormat="1" applyFont="1" applyFill="1" applyBorder="1" applyAlignment="1" applyProtection="1">
      <alignment horizontal="right"/>
      <protection locked="0"/>
    </xf>
    <xf numFmtId="38" fontId="12" fillId="0" borderId="2" xfId="4" applyNumberFormat="1" applyFont="1" applyBorder="1" applyAlignment="1" applyProtection="1">
      <alignment horizontal="right"/>
      <protection locked="0"/>
    </xf>
    <xf numFmtId="38" fontId="12" fillId="0" borderId="1" xfId="5" applyNumberFormat="1" applyFont="1" applyBorder="1" applyAlignment="1" applyProtection="1">
      <alignment horizontal="right"/>
      <protection locked="0"/>
    </xf>
    <xf numFmtId="38" fontId="12" fillId="2" borderId="1" xfId="5" applyNumberFormat="1" applyFont="1" applyFill="1" applyBorder="1" applyAlignment="1" applyProtection="1">
      <alignment horizontal="right"/>
    </xf>
    <xf numFmtId="38" fontId="12" fillId="0" borderId="1" xfId="5" applyNumberFormat="1" applyFont="1" applyFill="1" applyBorder="1" applyAlignment="1" applyProtection="1">
      <alignment horizontal="right"/>
      <protection locked="0"/>
    </xf>
    <xf numFmtId="38" fontId="12" fillId="3" borderId="12" xfId="5" applyNumberFormat="1" applyFont="1" applyFill="1" applyBorder="1" applyAlignment="1" applyProtection="1">
      <alignment horizontal="right"/>
    </xf>
    <xf numFmtId="38" fontId="12" fillId="0" borderId="2" xfId="5" applyNumberFormat="1" applyFont="1" applyBorder="1" applyAlignment="1" applyProtection="1">
      <alignment horizontal="right"/>
      <protection locked="0"/>
    </xf>
    <xf numFmtId="38" fontId="12" fillId="2" borderId="2" xfId="5" applyNumberFormat="1" applyFont="1" applyFill="1" applyBorder="1" applyAlignment="1" applyProtection="1">
      <alignment horizontal="right"/>
    </xf>
    <xf numFmtId="38" fontId="12" fillId="3" borderId="13" xfId="5" applyNumberFormat="1" applyFont="1" applyFill="1" applyBorder="1" applyAlignment="1" applyProtection="1">
      <alignment horizontal="right"/>
    </xf>
    <xf numFmtId="38" fontId="12" fillId="2" borderId="2" xfId="5" applyNumberFormat="1" applyFont="1" applyFill="1" applyBorder="1" applyAlignment="1">
      <alignment horizontal="right"/>
    </xf>
    <xf numFmtId="38" fontId="12" fillId="3" borderId="2" xfId="5" applyNumberFormat="1" applyFont="1" applyFill="1" applyBorder="1" applyAlignment="1" applyProtection="1">
      <alignment horizontal="right"/>
    </xf>
    <xf numFmtId="38" fontId="12" fillId="2" borderId="14" xfId="5" applyNumberFormat="1" applyFont="1" applyFill="1" applyBorder="1" applyAlignment="1" applyProtection="1">
      <alignment horizontal="right"/>
    </xf>
    <xf numFmtId="38" fontId="12" fillId="3" borderId="14" xfId="5" applyNumberFormat="1" applyFont="1" applyFill="1" applyBorder="1" applyAlignment="1" applyProtection="1">
      <alignment horizontal="right"/>
    </xf>
    <xf numFmtId="38" fontId="12" fillId="0" borderId="12" xfId="5" applyNumberFormat="1" applyFont="1" applyFill="1" applyBorder="1" applyAlignment="1" applyProtection="1">
      <alignment horizontal="right"/>
      <protection locked="0"/>
    </xf>
    <xf numFmtId="38" fontId="12" fillId="0" borderId="13" xfId="5" applyNumberFormat="1" applyFont="1" applyFill="1" applyBorder="1" applyAlignment="1" applyProtection="1">
      <alignment horizontal="right"/>
      <protection locked="0"/>
    </xf>
    <xf numFmtId="38" fontId="12" fillId="0" borderId="13" xfId="6" applyNumberFormat="1" applyFont="1" applyFill="1" applyBorder="1" applyAlignment="1" applyProtection="1">
      <alignment horizontal="right"/>
      <protection locked="0"/>
    </xf>
    <xf numFmtId="38" fontId="12" fillId="3" borderId="15" xfId="6" applyNumberFormat="1" applyFont="1" applyFill="1" applyBorder="1" applyAlignment="1" applyProtection="1">
      <alignment horizontal="right"/>
    </xf>
    <xf numFmtId="38" fontId="12" fillId="3" borderId="12" xfId="6" applyNumberFormat="1" applyFont="1" applyFill="1" applyBorder="1" applyAlignment="1" applyProtection="1">
      <alignment horizontal="right"/>
    </xf>
    <xf numFmtId="38" fontId="12" fillId="0" borderId="1" xfId="0" applyNumberFormat="1" applyFont="1" applyBorder="1" applyAlignment="1" applyProtection="1">
      <alignment horizontal="right"/>
      <protection locked="0"/>
    </xf>
    <xf numFmtId="38" fontId="12" fillId="0" borderId="3" xfId="0" applyNumberFormat="1" applyFont="1" applyBorder="1" applyAlignment="1" applyProtection="1">
      <alignment horizontal="right"/>
      <protection locked="0"/>
    </xf>
    <xf numFmtId="38" fontId="12" fillId="0" borderId="9" xfId="0" applyNumberFormat="1" applyFont="1" applyFill="1" applyBorder="1" applyAlignment="1" applyProtection="1">
      <alignment horizontal="right"/>
      <protection locked="0"/>
    </xf>
    <xf numFmtId="38" fontId="12" fillId="0" borderId="9" xfId="0" applyNumberFormat="1" applyFont="1" applyBorder="1" applyAlignment="1" applyProtection="1">
      <alignment horizontal="right"/>
      <protection locked="0"/>
    </xf>
    <xf numFmtId="38" fontId="12" fillId="3" borderId="9" xfId="0" applyNumberFormat="1" applyFont="1" applyFill="1" applyBorder="1" applyAlignment="1" applyProtection="1">
      <alignment horizontal="right"/>
    </xf>
    <xf numFmtId="38" fontId="12" fillId="0" borderId="1" xfId="0" applyNumberFormat="1" applyFont="1" applyFill="1" applyBorder="1" applyAlignment="1" applyProtection="1">
      <alignment horizontal="right"/>
      <protection locked="0"/>
    </xf>
    <xf numFmtId="38" fontId="12" fillId="0" borderId="0" xfId="3" applyNumberFormat="1" applyFont="1" applyBorder="1" applyAlignment="1" applyProtection="1">
      <alignment horizontal="right"/>
      <protection locked="0"/>
    </xf>
    <xf numFmtId="0" fontId="17" fillId="0" borderId="0" xfId="0" applyFont="1" applyAlignment="1" applyProtection="1">
      <alignment horizontal="left"/>
      <protection locked="0"/>
    </xf>
    <xf numFmtId="0" fontId="29" fillId="0" borderId="0" xfId="0" applyFont="1" applyAlignment="1" applyProtection="1">
      <alignment horizontal="left" vertical="center" indent="3"/>
    </xf>
    <xf numFmtId="0" fontId="29" fillId="0" borderId="0" xfId="0" applyFont="1" applyProtection="1">
      <protection locked="0"/>
    </xf>
    <xf numFmtId="166" fontId="12" fillId="0" borderId="1" xfId="0" applyNumberFormat="1" applyFont="1" applyBorder="1" applyAlignment="1" applyProtection="1">
      <alignment horizontal="right"/>
      <protection locked="0"/>
    </xf>
    <xf numFmtId="0" fontId="6" fillId="3" borderId="4" xfId="0" applyFont="1" applyFill="1" applyBorder="1" applyAlignment="1" applyProtection="1">
      <alignment horizontal="left" vertical="center" indent="2"/>
    </xf>
    <xf numFmtId="0" fontId="6" fillId="3" borderId="9" xfId="0" applyFont="1" applyFill="1" applyBorder="1" applyAlignment="1" applyProtection="1">
      <alignment horizontal="left" vertical="center" indent="2"/>
    </xf>
    <xf numFmtId="0" fontId="6" fillId="3" borderId="16" xfId="0" applyFont="1" applyFill="1" applyBorder="1" applyAlignment="1" applyProtection="1">
      <alignment horizontal="left" vertical="center" wrapText="1" indent="2"/>
    </xf>
    <xf numFmtId="0" fontId="6" fillId="3" borderId="17" xfId="0" applyFont="1" applyFill="1" applyBorder="1" applyAlignment="1" applyProtection="1">
      <alignment horizontal="left" vertical="center" wrapText="1" indent="2"/>
    </xf>
    <xf numFmtId="38" fontId="12" fillId="3" borderId="17" xfId="0" applyNumberFormat="1" applyFont="1" applyFill="1" applyBorder="1" applyAlignment="1" applyProtection="1">
      <alignment horizontal="right"/>
    </xf>
    <xf numFmtId="0" fontId="6" fillId="3" borderId="18" xfId="0" applyFont="1" applyFill="1" applyBorder="1" applyAlignment="1" applyProtection="1">
      <alignment horizontal="left" vertical="center" indent="2"/>
    </xf>
    <xf numFmtId="0" fontId="6" fillId="3" borderId="19" xfId="0" applyFont="1" applyFill="1" applyBorder="1" applyAlignment="1" applyProtection="1">
      <alignment horizontal="left" vertical="center" indent="2"/>
    </xf>
    <xf numFmtId="38" fontId="12" fillId="3" borderId="19" xfId="0" applyNumberFormat="1" applyFont="1" applyFill="1" applyBorder="1" applyAlignment="1" applyProtection="1">
      <alignment horizontal="right"/>
    </xf>
    <xf numFmtId="0" fontId="16" fillId="3" borderId="16" xfId="0" applyFont="1" applyFill="1" applyBorder="1" applyAlignment="1" applyProtection="1">
      <alignment horizontal="left" vertical="center" indent="2"/>
    </xf>
    <xf numFmtId="0" fontId="3" fillId="3" borderId="17" xfId="0" applyFont="1" applyFill="1" applyBorder="1" applyAlignment="1" applyProtection="1">
      <alignment vertical="center"/>
    </xf>
    <xf numFmtId="38" fontId="12" fillId="3" borderId="12" xfId="0" applyNumberFormat="1" applyFont="1" applyFill="1" applyBorder="1" applyAlignment="1" applyProtection="1">
      <alignment horizontal="right"/>
    </xf>
    <xf numFmtId="0" fontId="2" fillId="3" borderId="17" xfId="3" applyFont="1" applyFill="1" applyBorder="1" applyAlignment="1">
      <alignment horizontal="center" vertical="center"/>
    </xf>
    <xf numFmtId="0" fontId="2" fillId="0" borderId="10" xfId="4" applyFont="1" applyBorder="1" applyAlignment="1">
      <alignment vertical="center"/>
    </xf>
    <xf numFmtId="0" fontId="2" fillId="0" borderId="14" xfId="4" applyFont="1" applyBorder="1" applyAlignment="1">
      <alignment horizontal="center" vertical="center"/>
    </xf>
    <xf numFmtId="0" fontId="2" fillId="3" borderId="17" xfId="4" applyFont="1" applyFill="1" applyBorder="1" applyAlignment="1">
      <alignment horizontal="center" vertical="center"/>
    </xf>
    <xf numFmtId="0" fontId="6" fillId="3" borderId="20" xfId="4" applyFont="1" applyFill="1" applyBorder="1" applyAlignment="1">
      <alignment vertical="center"/>
    </xf>
    <xf numFmtId="0" fontId="8" fillId="0" borderId="10" xfId="5" applyFont="1" applyBorder="1" applyAlignment="1">
      <alignment vertical="center" wrapText="1"/>
    </xf>
    <xf numFmtId="0" fontId="22" fillId="0" borderId="11" xfId="3" applyFont="1" applyBorder="1" applyAlignment="1">
      <alignment horizontal="center" vertical="top" wrapText="1"/>
    </xf>
    <xf numFmtId="0" fontId="2" fillId="3" borderId="17" xfId="5" applyFont="1" applyFill="1" applyBorder="1" applyAlignment="1">
      <alignment horizontal="center" vertical="center" wrapText="1"/>
    </xf>
    <xf numFmtId="0" fontId="2" fillId="3" borderId="17" xfId="0" applyFont="1" applyFill="1" applyBorder="1" applyAlignment="1">
      <alignment horizontal="left" vertical="center"/>
    </xf>
    <xf numFmtId="0" fontId="8" fillId="0" borderId="10" xfId="5" applyFont="1" applyBorder="1" applyAlignment="1">
      <alignment horizontal="left" vertical="center" wrapText="1"/>
    </xf>
    <xf numFmtId="49" fontId="2" fillId="0" borderId="10" xfId="5" applyNumberFormat="1" applyFont="1" applyBorder="1" applyAlignment="1">
      <alignment horizontal="left" vertical="top" wrapText="1"/>
    </xf>
    <xf numFmtId="0" fontId="2" fillId="0" borderId="11" xfId="6" applyFont="1" applyBorder="1" applyAlignment="1">
      <alignment horizontal="center" vertical="center"/>
    </xf>
    <xf numFmtId="0" fontId="2" fillId="3" borderId="17" xfId="5" applyFont="1" applyFill="1" applyBorder="1" applyAlignment="1">
      <alignment horizontal="center" vertical="center"/>
    </xf>
    <xf numFmtId="0" fontId="2" fillId="3" borderId="17" xfId="0" applyFont="1" applyFill="1" applyBorder="1" applyAlignment="1">
      <alignment vertical="center"/>
    </xf>
    <xf numFmtId="0" fontId="21" fillId="3" borderId="17" xfId="0" applyFont="1" applyFill="1" applyBorder="1" applyAlignment="1">
      <alignment horizontal="center" vertical="center"/>
    </xf>
    <xf numFmtId="0" fontId="6" fillId="3" borderId="20" xfId="6" applyFont="1" applyFill="1" applyBorder="1" applyAlignment="1" applyProtection="1">
      <alignment vertical="center"/>
    </xf>
    <xf numFmtId="0" fontId="2" fillId="3" borderId="17" xfId="6" applyFont="1" applyFill="1" applyBorder="1" applyAlignment="1">
      <alignment horizontal="center" vertical="center"/>
    </xf>
    <xf numFmtId="38" fontId="12" fillId="3" borderId="13" xfId="6" applyNumberFormat="1" applyFont="1" applyFill="1" applyBorder="1" applyAlignment="1" applyProtection="1">
      <alignment horizontal="right"/>
    </xf>
    <xf numFmtId="0" fontId="0" fillId="0" borderId="0" xfId="0" applyAlignment="1" applyProtection="1">
      <alignment horizontal="left" vertical="center" indent="2"/>
      <protection locked="0"/>
    </xf>
    <xf numFmtId="0" fontId="6" fillId="4" borderId="8" xfId="3" applyFont="1" applyFill="1" applyBorder="1" applyAlignment="1">
      <alignment vertical="center" wrapText="1"/>
    </xf>
    <xf numFmtId="0" fontId="2" fillId="4" borderId="9" xfId="3" applyFont="1" applyFill="1" applyBorder="1" applyAlignment="1">
      <alignment horizontal="center" wrapText="1"/>
    </xf>
    <xf numFmtId="0" fontId="6" fillId="4" borderId="10" xfId="4" applyFont="1" applyFill="1" applyBorder="1" applyAlignment="1">
      <alignment horizontal="left" vertical="center" wrapText="1"/>
    </xf>
    <xf numFmtId="0" fontId="2" fillId="4" borderId="11" xfId="4" applyFont="1" applyFill="1" applyBorder="1" applyAlignment="1">
      <alignment vertical="center" wrapText="1"/>
    </xf>
    <xf numFmtId="0" fontId="6" fillId="4" borderId="8" xfId="4" applyFont="1" applyFill="1" applyBorder="1" applyAlignment="1">
      <alignment vertical="center" wrapText="1"/>
    </xf>
    <xf numFmtId="0" fontId="2" fillId="4" borderId="9" xfId="4" applyFont="1" applyFill="1" applyBorder="1" applyAlignment="1">
      <alignment horizontal="center" wrapText="1"/>
    </xf>
    <xf numFmtId="0" fontId="6" fillId="4" borderId="8" xfId="5" applyFont="1" applyFill="1" applyBorder="1" applyAlignment="1">
      <alignment horizontal="left" vertical="center" wrapText="1"/>
    </xf>
    <xf numFmtId="0" fontId="2" fillId="4" borderId="9" xfId="5" applyFont="1" applyFill="1" applyBorder="1" applyAlignment="1">
      <alignment horizontal="center" vertical="center" wrapText="1"/>
    </xf>
    <xf numFmtId="0" fontId="6" fillId="4" borderId="10" xfId="5" applyFont="1" applyFill="1" applyBorder="1" applyAlignment="1">
      <alignment horizontal="left" vertical="center" wrapText="1"/>
    </xf>
    <xf numFmtId="0" fontId="2" fillId="4" borderId="14" xfId="5" applyFont="1" applyFill="1" applyBorder="1" applyAlignment="1">
      <alignment horizontal="center" vertical="center" wrapText="1"/>
    </xf>
    <xf numFmtId="0" fontId="2" fillId="5" borderId="8" xfId="5" applyFont="1" applyFill="1" applyBorder="1" applyAlignment="1">
      <alignment vertical="center" wrapText="1"/>
    </xf>
    <xf numFmtId="0" fontId="2" fillId="5" borderId="1" xfId="5" applyFont="1" applyFill="1" applyBorder="1" applyAlignment="1">
      <alignment horizontal="center" vertical="center" wrapText="1"/>
    </xf>
    <xf numFmtId="0" fontId="2" fillId="5" borderId="8" xfId="5" applyFont="1" applyFill="1" applyBorder="1" applyAlignment="1">
      <alignment horizontal="left" vertical="center" wrapText="1"/>
    </xf>
    <xf numFmtId="0" fontId="2" fillId="5" borderId="8" xfId="5" applyFont="1" applyFill="1" applyBorder="1" applyAlignment="1">
      <alignment horizontal="left" vertical="center"/>
    </xf>
    <xf numFmtId="0" fontId="2" fillId="5" borderId="8" xfId="5" applyFont="1" applyFill="1" applyBorder="1" applyAlignment="1">
      <alignment vertical="center"/>
    </xf>
    <xf numFmtId="0" fontId="2" fillId="5" borderId="1" xfId="0" applyFont="1" applyFill="1" applyBorder="1" applyAlignment="1">
      <alignment horizontal="center" vertical="center"/>
    </xf>
    <xf numFmtId="0" fontId="2" fillId="5" borderId="1" xfId="5" applyFont="1" applyFill="1" applyBorder="1" applyAlignment="1">
      <alignment horizontal="centerContinuous" vertical="center"/>
    </xf>
    <xf numFmtId="0" fontId="2" fillId="5" borderId="1" xfId="5" applyFont="1" applyFill="1" applyBorder="1" applyAlignment="1">
      <alignment horizontal="centerContinuous" vertical="center" wrapText="1"/>
    </xf>
    <xf numFmtId="0" fontId="6" fillId="4" borderId="8" xfId="0" applyFont="1" applyFill="1" applyBorder="1" applyAlignment="1">
      <alignment vertical="center"/>
    </xf>
    <xf numFmtId="0" fontId="2" fillId="4" borderId="1" xfId="0" applyFont="1" applyFill="1" applyBorder="1" applyAlignment="1">
      <alignment horizontal="centerContinuous" vertical="center"/>
    </xf>
    <xf numFmtId="0" fontId="6" fillId="4" borderId="8" xfId="6" applyFont="1" applyFill="1" applyBorder="1" applyAlignment="1">
      <alignment vertical="center" wrapText="1"/>
    </xf>
    <xf numFmtId="0" fontId="2" fillId="4" borderId="1" xfId="6" applyFont="1" applyFill="1" applyBorder="1" applyAlignment="1">
      <alignment horizontal="centerContinuous"/>
    </xf>
    <xf numFmtId="0" fontId="6" fillId="4" borderId="4" xfId="0" applyFont="1" applyFill="1" applyBorder="1" applyAlignment="1" applyProtection="1">
      <alignment horizontal="center" vertical="center"/>
    </xf>
    <xf numFmtId="0" fontId="6" fillId="4" borderId="9" xfId="0" applyFont="1" applyFill="1" applyBorder="1" applyAlignment="1" applyProtection="1">
      <alignment horizontal="center" vertical="center"/>
    </xf>
    <xf numFmtId="0" fontId="6" fillId="4" borderId="4" xfId="0" applyFont="1" applyFill="1" applyBorder="1" applyAlignment="1" applyProtection="1">
      <alignment horizontal="center" vertical="center" wrapText="1"/>
    </xf>
    <xf numFmtId="0" fontId="6" fillId="4" borderId="22" xfId="0" applyFont="1" applyFill="1" applyBorder="1" applyAlignment="1" applyProtection="1">
      <alignment horizontal="left" indent="1"/>
    </xf>
    <xf numFmtId="0" fontId="6" fillId="4" borderId="23" xfId="0" applyFont="1" applyFill="1" applyBorder="1" applyAlignment="1" applyProtection="1">
      <alignment horizontal="left" indent="1"/>
    </xf>
    <xf numFmtId="0" fontId="2" fillId="4" borderId="24" xfId="0" applyFont="1" applyFill="1" applyBorder="1" applyAlignment="1" applyProtection="1">
      <alignment horizontal="center"/>
    </xf>
    <xf numFmtId="0" fontId="6" fillId="4" borderId="4" xfId="0" applyFont="1" applyFill="1" applyBorder="1" applyAlignment="1" applyProtection="1">
      <alignment horizontal="left" indent="1"/>
    </xf>
    <xf numFmtId="0" fontId="6" fillId="4" borderId="8" xfId="0" applyFont="1" applyFill="1" applyBorder="1" applyAlignment="1" applyProtection="1">
      <alignment horizontal="left" indent="1"/>
    </xf>
    <xf numFmtId="0" fontId="2" fillId="4" borderId="9" xfId="0" applyFont="1" applyFill="1" applyBorder="1" applyAlignment="1" applyProtection="1">
      <alignment horizontal="centerContinuous" vertical="center"/>
    </xf>
    <xf numFmtId="0" fontId="2" fillId="4" borderId="9" xfId="0" applyFont="1" applyFill="1" applyBorder="1" applyAlignment="1" applyProtection="1">
      <alignment vertical="center"/>
    </xf>
    <xf numFmtId="0" fontId="14" fillId="0" borderId="0" xfId="0" applyFont="1" applyAlignment="1" applyProtection="1">
      <alignment horizontal="center"/>
    </xf>
    <xf numFmtId="0" fontId="30" fillId="0" borderId="0" xfId="0" applyFont="1" applyAlignment="1" applyProtection="1">
      <alignment vertical="center"/>
      <protection locked="0"/>
    </xf>
    <xf numFmtId="0" fontId="2" fillId="0" borderId="0" xfId="0" applyFont="1" applyAlignment="1" applyProtection="1">
      <alignment vertical="center"/>
      <protection locked="0"/>
    </xf>
    <xf numFmtId="0" fontId="3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30" fillId="0" borderId="0" xfId="0" applyFont="1" applyAlignment="1" applyProtection="1">
      <alignment horizontal="left" vertical="center" indent="3"/>
      <protection locked="0"/>
    </xf>
    <xf numFmtId="0" fontId="29" fillId="0" borderId="0" xfId="0" applyFont="1" applyAlignment="1" applyProtection="1">
      <alignment horizontal="left" vertical="center" indent="3"/>
      <protection locked="0"/>
    </xf>
    <xf numFmtId="0" fontId="13" fillId="0" borderId="0" xfId="0" applyFont="1" applyAlignment="1">
      <alignment horizontal="center" vertical="center"/>
    </xf>
    <xf numFmtId="0" fontId="13" fillId="0" borderId="0" xfId="0" applyFont="1"/>
    <xf numFmtId="0" fontId="13" fillId="0" borderId="0" xfId="0" applyFont="1" applyAlignment="1">
      <alignment horizontal="left" vertical="center" wrapText="1"/>
    </xf>
    <xf numFmtId="0" fontId="13" fillId="0" borderId="0" xfId="0" applyFont="1" applyAlignment="1">
      <alignment horizontal="center"/>
    </xf>
    <xf numFmtId="0" fontId="5" fillId="0" borderId="25" xfId="0" applyFont="1" applyBorder="1" applyAlignment="1">
      <alignment horizontal="center" vertical="top"/>
    </xf>
    <xf numFmtId="38" fontId="5" fillId="0" borderId="26" xfId="0" applyNumberFormat="1" applyFont="1" applyBorder="1" applyAlignment="1">
      <alignment horizontal="center" vertical="top"/>
    </xf>
    <xf numFmtId="38" fontId="5" fillId="0" borderId="25" xfId="0" applyNumberFormat="1" applyFont="1" applyBorder="1" applyAlignment="1">
      <alignment horizontal="center" vertical="top"/>
    </xf>
    <xf numFmtId="38" fontId="5" fillId="0" borderId="27" xfId="0" applyNumberFormat="1" applyFont="1" applyBorder="1" applyAlignment="1">
      <alignment horizontal="center" vertical="top"/>
    </xf>
    <xf numFmtId="0" fontId="13" fillId="0" borderId="27" xfId="0" applyFont="1" applyBorder="1" applyAlignment="1">
      <alignment horizontal="left" vertical="center" wrapText="1"/>
    </xf>
    <xf numFmtId="38" fontId="13" fillId="0" borderId="28" xfId="0" applyNumberFormat="1" applyFont="1" applyBorder="1" applyAlignment="1" applyProtection="1">
      <alignment horizontal="center"/>
      <protection locked="0"/>
    </xf>
    <xf numFmtId="38" fontId="13" fillId="0" borderId="29" xfId="0" applyNumberFormat="1" applyFont="1" applyBorder="1" applyAlignment="1" applyProtection="1">
      <alignment horizontal="center"/>
      <protection locked="0"/>
    </xf>
    <xf numFmtId="0" fontId="13" fillId="0" borderId="0" xfId="0" applyFont="1" applyAlignment="1">
      <alignment horizontal="left" vertical="center" wrapText="1" indent="1"/>
    </xf>
    <xf numFmtId="0" fontId="13" fillId="0" borderId="0" xfId="0" applyFont="1" applyAlignment="1">
      <alignment horizontal="left" indent="1"/>
    </xf>
    <xf numFmtId="0" fontId="13" fillId="0" borderId="29" xfId="0" applyFont="1" applyBorder="1" applyAlignment="1">
      <alignment horizontal="left" vertical="center" wrapText="1" indent="1"/>
    </xf>
    <xf numFmtId="0" fontId="13" fillId="0" borderId="26" xfId="0" applyFont="1" applyBorder="1" applyAlignment="1">
      <alignment horizontal="left" vertical="center" wrapText="1" indent="1"/>
    </xf>
    <xf numFmtId="0" fontId="13" fillId="0" borderId="0" xfId="0" applyFont="1" applyAlignment="1" applyProtection="1">
      <alignment horizontal="left" vertical="center" wrapText="1" indent="1"/>
      <protection locked="0"/>
    </xf>
    <xf numFmtId="0" fontId="13" fillId="0" borderId="0" xfId="0" applyFont="1" applyAlignment="1" applyProtection="1">
      <alignment horizontal="left" indent="1"/>
      <protection locked="0"/>
    </xf>
    <xf numFmtId="0" fontId="5" fillId="0" borderId="0" xfId="0" applyFont="1" applyAlignment="1" applyProtection="1">
      <alignment vertical="center"/>
    </xf>
    <xf numFmtId="38" fontId="12" fillId="0" borderId="2" xfId="3" applyNumberFormat="1" applyFont="1" applyFill="1" applyBorder="1" applyAlignment="1" applyProtection="1">
      <alignment horizontal="right"/>
      <protection locked="0"/>
    </xf>
    <xf numFmtId="38" fontId="12" fillId="0" borderId="1" xfId="3" applyNumberFormat="1" applyFont="1" applyFill="1" applyBorder="1" applyAlignment="1" applyProtection="1">
      <alignment horizontal="right"/>
      <protection locked="0"/>
    </xf>
    <xf numFmtId="0" fontId="16" fillId="3" borderId="9" xfId="4" applyFont="1" applyFill="1" applyBorder="1" applyAlignment="1">
      <alignment horizontal="center" vertical="center" wrapText="1"/>
    </xf>
    <xf numFmtId="0" fontId="6" fillId="3" borderId="20" xfId="5" applyFont="1" applyFill="1" applyBorder="1" applyAlignment="1">
      <alignment horizontal="left" vertical="center" wrapText="1" indent="2"/>
    </xf>
    <xf numFmtId="0" fontId="6" fillId="3" borderId="20" xfId="5" applyFont="1" applyFill="1" applyBorder="1" applyAlignment="1">
      <alignment horizontal="left" vertical="center" indent="2"/>
    </xf>
    <xf numFmtId="0" fontId="6" fillId="3" borderId="20" xfId="3" applyFont="1" applyFill="1" applyBorder="1" applyAlignment="1">
      <alignment horizontal="left" vertical="center" indent="2"/>
    </xf>
    <xf numFmtId="0" fontId="16" fillId="3" borderId="8" xfId="4" applyFont="1" applyFill="1" applyBorder="1" applyAlignment="1">
      <alignment horizontal="left" vertical="center" wrapText="1" indent="2"/>
    </xf>
    <xf numFmtId="0" fontId="6" fillId="3" borderId="20" xfId="4" applyFont="1" applyFill="1" applyBorder="1" applyAlignment="1">
      <alignment horizontal="left" vertical="center" wrapText="1" indent="2"/>
    </xf>
    <xf numFmtId="38" fontId="12" fillId="0" borderId="2" xfId="4" applyNumberFormat="1" applyFont="1" applyFill="1" applyBorder="1" applyAlignment="1" applyProtection="1">
      <alignment horizontal="right"/>
      <protection locked="0"/>
    </xf>
    <xf numFmtId="38" fontId="12" fillId="6" borderId="1" xfId="4" applyNumberFormat="1" applyFont="1" applyFill="1" applyBorder="1" applyAlignment="1" applyProtection="1">
      <alignment horizontal="right"/>
      <protection locked="0"/>
    </xf>
    <xf numFmtId="0" fontId="16" fillId="0" borderId="7" xfId="3" applyFont="1" applyBorder="1" applyAlignment="1">
      <alignment horizontal="center" vertical="center"/>
    </xf>
    <xf numFmtId="49" fontId="16" fillId="0" borderId="7" xfId="3" applyNumberFormat="1" applyFont="1" applyBorder="1" applyAlignment="1">
      <alignment horizontal="center" vertical="center"/>
    </xf>
    <xf numFmtId="0" fontId="16" fillId="0" borderId="14" xfId="3" applyFont="1" applyBorder="1" applyAlignment="1">
      <alignment horizontal="center" vertical="center" wrapText="1"/>
    </xf>
    <xf numFmtId="49" fontId="16" fillId="0" borderId="2" xfId="3" applyNumberFormat="1" applyFont="1" applyBorder="1" applyAlignment="1">
      <alignment horizontal="center" vertical="center"/>
    </xf>
    <xf numFmtId="49" fontId="16" fillId="0" borderId="2" xfId="3" applyNumberFormat="1" applyFont="1" applyBorder="1" applyAlignment="1">
      <alignment horizontal="center" vertical="center" wrapText="1"/>
    </xf>
    <xf numFmtId="0" fontId="16" fillId="0" borderId="0" xfId="3" applyFont="1" applyBorder="1" applyAlignment="1">
      <alignment horizontal="center" vertical="center" wrapText="1"/>
    </xf>
    <xf numFmtId="0" fontId="2" fillId="0" borderId="9" xfId="4" applyFont="1" applyBorder="1" applyAlignment="1">
      <alignment horizontal="center" vertical="center"/>
    </xf>
    <xf numFmtId="38" fontId="12" fillId="2" borderId="14" xfId="4" applyNumberFormat="1" applyFont="1" applyFill="1" applyBorder="1" applyAlignment="1" applyProtection="1">
      <alignment horizontal="right"/>
    </xf>
    <xf numFmtId="0" fontId="2" fillId="0" borderId="30" xfId="3" applyFont="1" applyBorder="1" applyAlignment="1">
      <alignment horizontal="center" vertical="center"/>
    </xf>
    <xf numFmtId="0" fontId="6" fillId="3" borderId="20" xfId="6" applyFont="1" applyFill="1" applyBorder="1" applyAlignment="1">
      <alignment horizontal="left" vertical="center" indent="2"/>
    </xf>
    <xf numFmtId="0" fontId="2" fillId="0" borderId="8" xfId="6" applyFont="1" applyBorder="1" applyAlignment="1">
      <alignment vertical="center" wrapText="1"/>
    </xf>
    <xf numFmtId="0" fontId="11" fillId="0" borderId="0" xfId="0" applyFont="1" applyAlignment="1" applyProtection="1">
      <alignment horizontal="center" vertical="center"/>
    </xf>
    <xf numFmtId="0" fontId="6" fillId="0" borderId="0" xfId="0" applyFont="1" applyAlignment="1" applyProtection="1">
      <alignment horizontal="left" vertical="center"/>
      <protection locked="0"/>
    </xf>
    <xf numFmtId="0" fontId="33" fillId="0" borderId="0" xfId="0" applyFont="1" applyAlignment="1" applyProtection="1">
      <alignment horizontal="center" vertical="center"/>
      <protection locked="0"/>
    </xf>
    <xf numFmtId="0" fontId="11" fillId="0" borderId="0" xfId="0" applyFont="1" applyAlignment="1" applyProtection="1">
      <alignment horizontal="center"/>
      <protection locked="0"/>
    </xf>
    <xf numFmtId="0" fontId="34" fillId="0" borderId="0" xfId="0" applyFont="1" applyAlignment="1" applyProtection="1">
      <alignment horizontal="center"/>
      <protection locked="0"/>
    </xf>
    <xf numFmtId="0" fontId="34" fillId="0" borderId="0" xfId="0" applyFont="1" applyAlignment="1" applyProtection="1">
      <alignment horizontal="center" vertical="center"/>
      <protection locked="0"/>
    </xf>
    <xf numFmtId="0" fontId="6" fillId="0" borderId="10" xfId="6" applyFont="1" applyBorder="1" applyAlignment="1" applyProtection="1">
      <alignment vertical="center"/>
      <protection locked="0"/>
    </xf>
    <xf numFmtId="38" fontId="12" fillId="2" borderId="14" xfId="4" applyNumberFormat="1" applyFont="1" applyFill="1" applyBorder="1" applyAlignment="1" applyProtection="1">
      <alignment horizontal="right"/>
      <protection locked="0"/>
    </xf>
    <xf numFmtId="38" fontId="12" fillId="6" borderId="12" xfId="4" applyNumberFormat="1" applyFont="1" applyFill="1" applyBorder="1" applyAlignment="1" applyProtection="1">
      <alignment horizontal="right"/>
    </xf>
    <xf numFmtId="38" fontId="16" fillId="0" borderId="4" xfId="0" applyNumberFormat="1" applyFont="1" applyBorder="1" applyAlignment="1" applyProtection="1">
      <alignment vertical="center"/>
    </xf>
    <xf numFmtId="0" fontId="0" fillId="0" borderId="9" xfId="0" applyBorder="1" applyAlignment="1">
      <alignment vertical="center"/>
    </xf>
    <xf numFmtId="0" fontId="13" fillId="0" borderId="0" xfId="1" applyFont="1" applyBorder="1" applyAlignment="1" applyProtection="1">
      <alignment horizontal="right" vertical="center"/>
    </xf>
    <xf numFmtId="0" fontId="13" fillId="0" borderId="0" xfId="0" applyFont="1" applyAlignment="1">
      <alignment horizontal="right" vertical="center"/>
    </xf>
    <xf numFmtId="0" fontId="3" fillId="0" borderId="0" xfId="0" applyFont="1" applyAlignment="1" applyProtection="1">
      <alignment horizontal="center" vertical="center"/>
    </xf>
    <xf numFmtId="165" fontId="17" fillId="0" borderId="0" xfId="0" applyNumberFormat="1" applyFont="1" applyBorder="1" applyAlignment="1" applyProtection="1"/>
    <xf numFmtId="0" fontId="0" fillId="0" borderId="9" xfId="0" applyBorder="1" applyAlignment="1" applyProtection="1">
      <alignment vertical="center"/>
    </xf>
    <xf numFmtId="38" fontId="12" fillId="0" borderId="1" xfId="0" applyNumberFormat="1" applyFont="1" applyFill="1" applyBorder="1" applyAlignment="1" applyProtection="1">
      <alignment horizontal="right"/>
    </xf>
    <xf numFmtId="0" fontId="13" fillId="0" borderId="0" xfId="0" applyFont="1" applyBorder="1" applyAlignment="1" applyProtection="1"/>
    <xf numFmtId="0" fontId="2" fillId="0" borderId="31" xfId="0" applyFont="1" applyBorder="1" applyAlignment="1" applyProtection="1">
      <alignment horizontal="center" vertical="center"/>
      <protection locked="0"/>
    </xf>
    <xf numFmtId="10" fontId="12" fillId="0" borderId="1" xfId="0" applyNumberFormat="1" applyFont="1" applyFill="1" applyBorder="1" applyAlignment="1" applyProtection="1">
      <alignment horizontal="right" vertical="center"/>
    </xf>
    <xf numFmtId="0" fontId="9" fillId="0" borderId="32" xfId="2" applyFont="1" applyBorder="1" applyAlignment="1" applyProtection="1">
      <alignment horizontal="center"/>
      <protection locked="0"/>
    </xf>
    <xf numFmtId="0" fontId="9" fillId="0" borderId="33" xfId="2" applyFont="1" applyBorder="1" applyAlignment="1" applyProtection="1">
      <alignment horizontal="center"/>
      <protection locked="0"/>
    </xf>
    <xf numFmtId="0" fontId="2" fillId="0" borderId="34" xfId="2" applyFont="1" applyBorder="1" applyProtection="1">
      <protection locked="0"/>
    </xf>
    <xf numFmtId="0" fontId="2" fillId="0" borderId="35" xfId="2" applyFont="1" applyBorder="1" applyProtection="1">
      <protection locked="0"/>
    </xf>
    <xf numFmtId="0" fontId="35" fillId="0" borderId="21" xfId="2" applyBorder="1" applyProtection="1">
      <protection locked="0"/>
    </xf>
    <xf numFmtId="0" fontId="35" fillId="0" borderId="45" xfId="2" applyBorder="1" applyProtection="1">
      <protection locked="0"/>
    </xf>
    <xf numFmtId="4" fontId="9" fillId="0" borderId="47" xfId="2" applyNumberFormat="1" applyFont="1" applyBorder="1" applyAlignment="1" applyProtection="1">
      <alignment horizontal="center" vertical="center"/>
      <protection locked="0"/>
    </xf>
    <xf numFmtId="0" fontId="9" fillId="0" borderId="50" xfId="2" applyFont="1" applyBorder="1" applyAlignment="1" applyProtection="1">
      <alignment horizontal="center" vertical="center"/>
      <protection locked="0"/>
    </xf>
    <xf numFmtId="38" fontId="2" fillId="0" borderId="1" xfId="0" applyNumberFormat="1" applyFont="1" applyFill="1" applyBorder="1" applyAlignment="1" applyProtection="1">
      <alignment horizontal="right" vertical="center" wrapText="1"/>
    </xf>
    <xf numFmtId="0" fontId="7" fillId="0" borderId="0" xfId="0" applyFont="1" applyAlignment="1" applyProtection="1">
      <alignment horizontal="center" vertical="center"/>
    </xf>
    <xf numFmtId="0" fontId="6" fillId="0" borderId="4" xfId="0" applyFont="1" applyBorder="1" applyAlignment="1" applyProtection="1">
      <alignment vertical="center"/>
    </xf>
    <xf numFmtId="0" fontId="17" fillId="0" borderId="0" xfId="0" applyFont="1" applyAlignment="1" applyProtection="1">
      <alignment horizontal="left" vertical="center"/>
      <protection locked="0"/>
    </xf>
    <xf numFmtId="38" fontId="12" fillId="8" borderId="1" xfId="5" applyNumberFormat="1" applyFont="1" applyFill="1" applyBorder="1" applyAlignment="1" applyProtection="1">
      <alignment horizontal="right"/>
      <protection locked="0"/>
    </xf>
    <xf numFmtId="0" fontId="3" fillId="0" borderId="0" xfId="0" applyFont="1" applyBorder="1" applyAlignment="1">
      <alignment vertical="center"/>
    </xf>
    <xf numFmtId="0" fontId="6" fillId="0" borderId="0" xfId="0" applyFont="1" applyBorder="1" applyAlignment="1">
      <alignment horizontal="right" vertical="center"/>
    </xf>
    <xf numFmtId="0" fontId="16" fillId="0" borderId="54" xfId="0" applyFont="1" applyBorder="1" applyAlignment="1" applyProtection="1">
      <alignment horizontal="left" vertical="center"/>
    </xf>
    <xf numFmtId="0" fontId="32" fillId="0" borderId="0" xfId="0" applyFont="1" applyAlignment="1">
      <alignment horizontal="left" wrapText="1" indent="1"/>
    </xf>
    <xf numFmtId="0" fontId="17" fillId="0" borderId="53" xfId="0" applyFont="1" applyFill="1" applyBorder="1" applyAlignment="1" applyProtection="1">
      <alignment horizontal="center" vertical="center" wrapText="1"/>
      <protection locked="0"/>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6" fillId="0" borderId="4" xfId="0" applyFont="1" applyBorder="1" applyAlignment="1" applyProtection="1">
      <alignment horizontal="left" vertical="center" wrapText="1"/>
    </xf>
    <xf numFmtId="0" fontId="0" fillId="0" borderId="9" xfId="0" applyBorder="1" applyAlignment="1" applyProtection="1">
      <alignment horizontal="left" vertical="center" wrapText="1"/>
    </xf>
    <xf numFmtId="0" fontId="17" fillId="0" borderId="8" xfId="0" applyFont="1" applyBorder="1" applyAlignment="1" applyProtection="1">
      <alignment horizontal="left" indent="1"/>
      <protection locked="0"/>
    </xf>
    <xf numFmtId="0" fontId="13" fillId="0" borderId="8" xfId="0" applyFont="1" applyBorder="1" applyAlignment="1" applyProtection="1">
      <alignment horizontal="left" indent="1"/>
      <protection locked="0"/>
    </xf>
    <xf numFmtId="165" fontId="17" fillId="0" borderId="8" xfId="0" applyNumberFormat="1" applyFont="1" applyBorder="1" applyAlignment="1" applyProtection="1">
      <alignment horizontal="left" indent="1"/>
      <protection locked="0"/>
    </xf>
    <xf numFmtId="0" fontId="13" fillId="0" borderId="8" xfId="0" applyFont="1" applyBorder="1" applyAlignment="1" applyProtection="1">
      <alignment horizontal="left"/>
      <protection locked="0"/>
    </xf>
    <xf numFmtId="0" fontId="3" fillId="0" borderId="4" xfId="0" applyFont="1" applyBorder="1" applyAlignment="1" applyProtection="1">
      <alignment vertical="center" wrapText="1"/>
    </xf>
    <xf numFmtId="0" fontId="0" fillId="0" borderId="9" xfId="0" applyBorder="1" applyAlignment="1">
      <alignment vertical="center" wrapText="1"/>
    </xf>
    <xf numFmtId="0" fontId="11" fillId="0" borderId="10" xfId="2" applyFont="1" applyBorder="1" applyAlignment="1" applyProtection="1">
      <alignment horizontal="center" wrapText="1"/>
      <protection locked="0"/>
    </xf>
    <xf numFmtId="0" fontId="0" fillId="0" borderId="9" xfId="0" applyBorder="1" applyAlignment="1">
      <alignment horizontal="left" vertical="center" wrapText="1"/>
    </xf>
    <xf numFmtId="0" fontId="11" fillId="0" borderId="0" xfId="0" applyFont="1" applyAlignment="1" applyProtection="1">
      <alignment horizontal="center"/>
    </xf>
    <xf numFmtId="0" fontId="34" fillId="0" borderId="0" xfId="0" applyFont="1" applyAlignment="1" applyProtection="1">
      <alignment horizontal="center"/>
    </xf>
    <xf numFmtId="0" fontId="2" fillId="0" borderId="0" xfId="0" applyFont="1" applyAlignment="1" applyProtection="1">
      <alignment horizontal="center" vertical="center"/>
    </xf>
    <xf numFmtId="0" fontId="0" fillId="0" borderId="0" xfId="0" applyAlignment="1">
      <alignment horizontal="center" vertical="center"/>
    </xf>
    <xf numFmtId="167" fontId="11" fillId="0" borderId="0" xfId="0" applyNumberFormat="1" applyFont="1" applyAlignment="1" applyProtection="1">
      <alignment horizontal="center" vertical="center"/>
      <protection locked="0"/>
    </xf>
    <xf numFmtId="167" fontId="17" fillId="0" borderId="0" xfId="0" applyNumberFormat="1" applyFont="1" applyAlignment="1">
      <alignment horizontal="center" vertical="center"/>
    </xf>
    <xf numFmtId="0" fontId="6" fillId="0" borderId="4" xfId="0" applyFont="1" applyBorder="1" applyAlignment="1" applyProtection="1">
      <alignment horizontal="left" vertical="center"/>
    </xf>
    <xf numFmtId="0" fontId="0" fillId="0" borderId="9" xfId="0" applyBorder="1" applyAlignment="1">
      <alignment horizontal="left" vertical="center"/>
    </xf>
    <xf numFmtId="0" fontId="6" fillId="0" borderId="55"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11" fillId="0" borderId="0" xfId="0" applyFont="1" applyAlignment="1" applyProtection="1">
      <alignment horizontal="center" vertical="center"/>
      <protection locked="0"/>
    </xf>
    <xf numFmtId="0" fontId="2" fillId="3" borderId="20" xfId="6" applyFont="1" applyFill="1" applyBorder="1" applyAlignment="1">
      <alignment vertical="center" wrapText="1"/>
    </xf>
    <xf numFmtId="0" fontId="2" fillId="3" borderId="17" xfId="0" applyFont="1" applyFill="1" applyBorder="1" applyAlignment="1">
      <alignment vertical="center" wrapText="1"/>
    </xf>
    <xf numFmtId="0" fontId="33" fillId="0" borderId="0" xfId="0" applyFont="1" applyAlignment="1" applyProtection="1">
      <alignment horizontal="center" vertical="center"/>
      <protection locked="0"/>
    </xf>
    <xf numFmtId="0" fontId="26" fillId="0" borderId="0" xfId="0" applyFont="1" applyAlignment="1" applyProtection="1">
      <alignment horizontal="left" vertical="center"/>
      <protection locked="0"/>
    </xf>
    <xf numFmtId="0" fontId="0" fillId="0" borderId="0" xfId="0" applyAlignment="1">
      <alignment horizontal="left" vertical="center"/>
    </xf>
    <xf numFmtId="0" fontId="11" fillId="0" borderId="0" xfId="0" applyFont="1" applyAlignment="1">
      <alignment horizontal="center" vertical="center" wrapText="1"/>
    </xf>
    <xf numFmtId="0" fontId="34" fillId="0" borderId="0" xfId="0" applyFont="1" applyAlignment="1">
      <alignment horizontal="center" vertical="center" wrapText="1"/>
    </xf>
    <xf numFmtId="0" fontId="32" fillId="0" borderId="0" xfId="0" applyFont="1" applyAlignment="1">
      <alignment horizontal="left" vertical="center" wrapText="1" indent="1"/>
    </xf>
    <xf numFmtId="0" fontId="13" fillId="0" borderId="0" xfId="0" applyFont="1" applyAlignment="1">
      <alignment horizontal="left" vertical="center" wrapText="1" indent="1"/>
    </xf>
    <xf numFmtId="0" fontId="31" fillId="0" borderId="0" xfId="0" applyFont="1" applyAlignment="1">
      <alignment horizontal="left" vertical="center" wrapText="1" indent="1"/>
    </xf>
    <xf numFmtId="0" fontId="13" fillId="0" borderId="0" xfId="7"/>
    <xf numFmtId="0" fontId="2" fillId="0" borderId="0" xfId="7" applyFont="1"/>
    <xf numFmtId="0" fontId="2" fillId="0" borderId="0" xfId="7" applyFont="1" applyAlignment="1">
      <alignment horizontal="left" vertical="center" indent="2"/>
    </xf>
    <xf numFmtId="38" fontId="2" fillId="0" borderId="0" xfId="7" applyNumberFormat="1" applyFont="1" applyAlignment="1">
      <alignment vertical="top" wrapText="1"/>
    </xf>
    <xf numFmtId="0" fontId="2" fillId="0" borderId="0" xfId="7" applyFont="1" applyAlignment="1">
      <alignment vertical="top" wrapText="1"/>
    </xf>
    <xf numFmtId="0" fontId="2" fillId="0" borderId="0" xfId="7" applyFont="1" applyAlignment="1">
      <alignment horizontal="left" vertical="center"/>
    </xf>
    <xf numFmtId="38" fontId="12" fillId="3" borderId="15" xfId="7" applyNumberFormat="1" applyFont="1" applyFill="1" applyBorder="1" applyAlignment="1">
      <alignment wrapText="1"/>
    </xf>
    <xf numFmtId="0" fontId="2" fillId="3" borderId="17" xfId="7" applyFont="1" applyFill="1" applyBorder="1" applyAlignment="1">
      <alignment vertical="top" wrapText="1"/>
    </xf>
    <xf numFmtId="0" fontId="2" fillId="3" borderId="20" xfId="7" applyFont="1" applyFill="1" applyBorder="1" applyAlignment="1">
      <alignment vertical="top" wrapText="1"/>
    </xf>
    <xf numFmtId="0" fontId="6" fillId="3" borderId="16" xfId="7" applyFont="1" applyFill="1" applyBorder="1" applyAlignment="1">
      <alignment horizontal="left" vertical="center"/>
    </xf>
    <xf numFmtId="38" fontId="12" fillId="3" borderId="1" xfId="7" applyNumberFormat="1" applyFont="1" applyFill="1" applyBorder="1" applyAlignment="1">
      <alignment wrapText="1"/>
    </xf>
    <xf numFmtId="0" fontId="2" fillId="0" borderId="11" xfId="7" applyFont="1" applyBorder="1" applyAlignment="1">
      <alignment vertical="top" wrapText="1"/>
    </xf>
    <xf numFmtId="0" fontId="2" fillId="0" borderId="10" xfId="7" applyFont="1" applyBorder="1" applyAlignment="1">
      <alignment vertical="top" wrapText="1"/>
    </xf>
    <xf numFmtId="0" fontId="2" fillId="0" borderId="21" xfId="7" applyFont="1" applyBorder="1" applyAlignment="1">
      <alignment horizontal="left" vertical="center"/>
    </xf>
    <xf numFmtId="38" fontId="12" fillId="3" borderId="14" xfId="7" applyNumberFormat="1" applyFont="1" applyFill="1" applyBorder="1" applyAlignment="1">
      <alignment wrapText="1"/>
    </xf>
    <xf numFmtId="0" fontId="2" fillId="0" borderId="11" xfId="7" applyFont="1" applyBorder="1" applyAlignment="1">
      <alignment horizontal="center" vertical="top" wrapText="1"/>
    </xf>
    <xf numFmtId="38" fontId="12" fillId="3" borderId="13" xfId="7" applyNumberFormat="1" applyFont="1" applyFill="1" applyBorder="1" applyAlignment="1">
      <alignment vertical="center" wrapText="1"/>
    </xf>
    <xf numFmtId="38" fontId="12" fillId="7" borderId="13" xfId="7" applyNumberFormat="1" applyFont="1" applyFill="1" applyBorder="1" applyAlignment="1">
      <alignment vertical="center" wrapText="1"/>
    </xf>
    <xf numFmtId="0" fontId="13" fillId="3" borderId="19" xfId="7" applyFill="1" applyBorder="1" applyAlignment="1">
      <alignment horizontal="left" wrapText="1" indent="1"/>
    </xf>
    <xf numFmtId="0" fontId="13" fillId="3" borderId="46" xfId="7" applyFill="1" applyBorder="1" applyAlignment="1">
      <alignment horizontal="left" wrapText="1" indent="1"/>
    </xf>
    <xf numFmtId="0" fontId="6" fillId="3" borderId="18" xfId="7" applyFont="1" applyFill="1" applyBorder="1" applyAlignment="1">
      <alignment horizontal="left" vertical="center" wrapText="1" indent="1"/>
    </xf>
    <xf numFmtId="38" fontId="12" fillId="3" borderId="14" xfId="7" applyNumberFormat="1" applyFont="1" applyFill="1" applyBorder="1" applyAlignment="1">
      <alignment horizontal="right" wrapText="1"/>
    </xf>
    <xf numFmtId="0" fontId="6" fillId="3" borderId="16" xfId="7" applyFont="1" applyFill="1" applyBorder="1" applyAlignment="1">
      <alignment horizontal="left" vertical="center" indent="1"/>
    </xf>
    <xf numFmtId="0" fontId="2" fillId="5" borderId="11" xfId="7" applyFont="1" applyFill="1" applyBorder="1" applyAlignment="1">
      <alignment horizontal="center" vertical="top" wrapText="1"/>
    </xf>
    <xf numFmtId="0" fontId="2" fillId="5" borderId="9" xfId="7" applyFont="1" applyFill="1" applyBorder="1" applyAlignment="1">
      <alignment vertical="top" wrapText="1"/>
    </xf>
    <xf numFmtId="0" fontId="2" fillId="5" borderId="21" xfId="7" applyFont="1" applyFill="1" applyBorder="1" applyAlignment="1">
      <alignment vertical="top"/>
    </xf>
    <xf numFmtId="38" fontId="12" fillId="7" borderId="14" xfId="7" applyNumberFormat="1" applyFont="1" applyFill="1" applyBorder="1" applyAlignment="1">
      <alignment horizontal="right" wrapText="1"/>
    </xf>
    <xf numFmtId="0" fontId="13" fillId="0" borderId="9" xfId="7" applyBorder="1" applyAlignment="1">
      <alignment horizontal="left" vertical="center" wrapText="1"/>
    </xf>
    <xf numFmtId="0" fontId="2" fillId="5" borderId="4" xfId="7" applyFont="1" applyFill="1" applyBorder="1" applyAlignment="1">
      <alignment horizontal="left" vertical="center" wrapText="1"/>
    </xf>
    <xf numFmtId="0" fontId="2" fillId="0" borderId="1" xfId="7" applyFont="1" applyBorder="1" applyAlignment="1">
      <alignment horizontal="center" vertical="center" wrapText="1"/>
    </xf>
    <xf numFmtId="0" fontId="2" fillId="0" borderId="9" xfId="7" applyFont="1" applyBorder="1" applyAlignment="1">
      <alignment vertical="top" wrapText="1"/>
    </xf>
    <xf numFmtId="0" fontId="2" fillId="0" borderId="4" xfId="7" applyFont="1" applyBorder="1" applyAlignment="1">
      <alignment vertical="top"/>
    </xf>
    <xf numFmtId="0" fontId="11" fillId="0" borderId="0" xfId="7" applyFont="1"/>
    <xf numFmtId="0" fontId="7" fillId="0" borderId="0" xfId="7" applyFont="1"/>
    <xf numFmtId="0" fontId="2" fillId="0" borderId="0" xfId="7" applyFont="1" applyAlignment="1">
      <alignment horizontal="left"/>
    </xf>
    <xf numFmtId="0" fontId="7" fillId="0" borderId="0" xfId="7" applyFont="1" applyAlignment="1">
      <alignment horizontal="left"/>
    </xf>
    <xf numFmtId="0" fontId="12" fillId="0" borderId="0" xfId="7" applyFont="1" applyAlignment="1">
      <alignment horizontal="left"/>
    </xf>
    <xf numFmtId="0" fontId="2" fillId="0" borderId="0" xfId="7" applyFont="1" applyAlignment="1">
      <alignment horizontal="left" vertical="center" wrapText="1"/>
    </xf>
    <xf numFmtId="0" fontId="13" fillId="0" borderId="6" xfId="7" applyBorder="1" applyAlignment="1">
      <alignment horizontal="center" vertical="top"/>
    </xf>
    <xf numFmtId="0" fontId="5" fillId="0" borderId="6" xfId="7" applyFont="1" applyBorder="1" applyAlignment="1">
      <alignment horizontal="center" vertical="top"/>
    </xf>
    <xf numFmtId="0" fontId="12" fillId="0" borderId="0" xfId="7" applyFont="1" applyAlignment="1">
      <alignment horizontal="left" vertical="center" wrapText="1"/>
    </xf>
    <xf numFmtId="0" fontId="5" fillId="0" borderId="0" xfId="7" applyFont="1" applyAlignment="1">
      <alignment horizontal="center" vertical="top"/>
    </xf>
    <xf numFmtId="0" fontId="5" fillId="0" borderId="0" xfId="7" applyFont="1" applyAlignment="1">
      <alignment horizontal="left" vertical="top"/>
    </xf>
    <xf numFmtId="49" fontId="11" fillId="0" borderId="10" xfId="7" applyNumberFormat="1" applyFont="1" applyBorder="1" applyAlignment="1" applyProtection="1">
      <alignment horizontal="center"/>
      <protection locked="0"/>
    </xf>
    <xf numFmtId="49" fontId="11" fillId="0" borderId="10" xfId="7" applyNumberFormat="1" applyFont="1" applyBorder="1" applyAlignment="1" applyProtection="1">
      <alignment horizontal="center" wrapText="1"/>
      <protection locked="0"/>
    </xf>
    <xf numFmtId="0" fontId="11" fillId="0" borderId="10" xfId="7" applyFont="1" applyBorder="1" applyAlignment="1" applyProtection="1">
      <alignment horizontal="center" shrinkToFit="1"/>
      <protection locked="0"/>
    </xf>
    <xf numFmtId="0" fontId="11" fillId="0" borderId="10" xfId="7" applyFont="1" applyBorder="1" applyAlignment="1" applyProtection="1">
      <alignment horizontal="center" wrapText="1"/>
      <protection locked="0"/>
    </xf>
    <xf numFmtId="0" fontId="12" fillId="0" borderId="0" xfId="7" applyFont="1"/>
    <xf numFmtId="0" fontId="30" fillId="0" borderId="0" xfId="7" applyFont="1" applyProtection="1">
      <protection locked="0"/>
    </xf>
    <xf numFmtId="0" fontId="24" fillId="0" borderId="0" xfId="7" applyFont="1"/>
    <xf numFmtId="0" fontId="30" fillId="0" borderId="0" xfId="7" applyFont="1" applyAlignment="1">
      <alignment horizontal="left" vertical="center"/>
    </xf>
    <xf numFmtId="0" fontId="13" fillId="0" borderId="0" xfId="7" applyAlignment="1" applyProtection="1">
      <alignment horizontal="center" vertical="center"/>
      <protection locked="0"/>
    </xf>
    <xf numFmtId="0" fontId="12" fillId="0" borderId="0" xfId="7" applyFont="1" applyAlignment="1" applyProtection="1">
      <alignment horizontal="center" vertical="center"/>
      <protection locked="0"/>
    </xf>
    <xf numFmtId="0" fontId="11" fillId="0" borderId="0" xfId="7" applyFont="1" applyAlignment="1" applyProtection="1">
      <alignment horizontal="center" vertical="center"/>
      <protection locked="0"/>
    </xf>
    <xf numFmtId="0" fontId="2" fillId="0" borderId="0" xfId="8" applyFont="1"/>
    <xf numFmtId="0" fontId="2" fillId="0" borderId="5" xfId="8" applyFont="1" applyBorder="1"/>
    <xf numFmtId="0" fontId="2" fillId="0" borderId="44" xfId="8" applyFont="1" applyBorder="1"/>
    <xf numFmtId="49" fontId="2" fillId="0" borderId="44" xfId="8" applyNumberFormat="1" applyFont="1" applyBorder="1" applyAlignment="1" applyProtection="1">
      <alignment horizontal="left"/>
      <protection locked="0"/>
    </xf>
    <xf numFmtId="0" fontId="2" fillId="0" borderId="15" xfId="8" applyFont="1" applyBorder="1"/>
    <xf numFmtId="49" fontId="2" fillId="0" borderId="15" xfId="8" applyNumberFormat="1" applyFont="1" applyBorder="1" applyAlignment="1" applyProtection="1">
      <alignment horizontal="left"/>
      <protection locked="0"/>
    </xf>
    <xf numFmtId="49" fontId="2" fillId="0" borderId="42" xfId="8" applyNumberFormat="1" applyFont="1" applyBorder="1" applyAlignment="1" applyProtection="1">
      <alignment horizontal="left"/>
      <protection locked="0"/>
    </xf>
    <xf numFmtId="0" fontId="2" fillId="0" borderId="2" xfId="8" applyFont="1" applyBorder="1"/>
    <xf numFmtId="49" fontId="2" fillId="0" borderId="2" xfId="8" applyNumberFormat="1" applyFont="1" applyBorder="1" applyAlignment="1" applyProtection="1">
      <alignment horizontal="left"/>
      <protection locked="0"/>
    </xf>
    <xf numFmtId="49" fontId="2" fillId="0" borderId="41" xfId="8" applyNumberFormat="1" applyFont="1" applyBorder="1" applyAlignment="1" applyProtection="1">
      <alignment horizontal="left" vertical="center" indent="1"/>
      <protection locked="0"/>
    </xf>
    <xf numFmtId="0" fontId="9" fillId="0" borderId="40" xfId="8" applyFont="1" applyBorder="1" applyAlignment="1">
      <alignment horizontal="center"/>
    </xf>
    <xf numFmtId="0" fontId="9" fillId="0" borderId="38" xfId="8" applyFont="1" applyBorder="1" applyAlignment="1">
      <alignment horizontal="center"/>
    </xf>
    <xf numFmtId="0" fontId="2" fillId="0" borderId="0" xfId="8" applyFont="1" applyAlignment="1">
      <alignment horizontal="center" vertical="center"/>
    </xf>
    <xf numFmtId="0" fontId="6" fillId="0" borderId="0" xfId="8" applyFont="1" applyAlignment="1">
      <alignment horizontal="center" vertical="center"/>
    </xf>
    <xf numFmtId="0" fontId="9" fillId="0" borderId="0" xfId="8" applyFont="1" applyAlignment="1">
      <alignment horizontal="left" vertical="center"/>
    </xf>
    <xf numFmtId="0" fontId="7" fillId="0" borderId="0" xfId="8" applyFont="1" applyAlignment="1">
      <alignment horizontal="left" vertical="center"/>
    </xf>
    <xf numFmtId="0" fontId="2" fillId="0" borderId="0" xfId="8" applyFont="1" applyProtection="1">
      <protection locked="0"/>
    </xf>
    <xf numFmtId="0" fontId="2" fillId="0" borderId="0" xfId="8" applyFont="1" applyAlignment="1" applyProtection="1">
      <alignment horizontal="left" indent="1"/>
      <protection locked="0"/>
    </xf>
    <xf numFmtId="0" fontId="2" fillId="0" borderId="0" xfId="8" applyFont="1" applyAlignment="1" applyProtection="1">
      <alignment horizontal="left" vertical="center" indent="1"/>
      <protection locked="0"/>
    </xf>
    <xf numFmtId="0" fontId="2" fillId="0" borderId="15" xfId="8" applyFont="1" applyBorder="1" applyProtection="1">
      <protection locked="0"/>
    </xf>
    <xf numFmtId="0" fontId="2" fillId="0" borderId="43" xfId="8" applyFont="1" applyBorder="1" applyAlignment="1" applyProtection="1">
      <alignment horizontal="left" indent="1"/>
      <protection locked="0"/>
    </xf>
    <xf numFmtId="0" fontId="2" fillId="0" borderId="42" xfId="8" applyFont="1" applyBorder="1" applyAlignment="1" applyProtection="1">
      <alignment horizontal="left" vertical="center" indent="1"/>
      <protection locked="0"/>
    </xf>
    <xf numFmtId="0" fontId="2" fillId="0" borderId="2" xfId="8" applyFont="1" applyBorder="1" applyProtection="1">
      <protection locked="0"/>
    </xf>
    <xf numFmtId="49" fontId="2" fillId="0" borderId="0" xfId="8" applyNumberFormat="1" applyFont="1" applyAlignment="1" applyProtection="1">
      <alignment horizontal="left" indent="1"/>
      <protection locked="0"/>
    </xf>
    <xf numFmtId="0" fontId="2" fillId="0" borderId="41" xfId="8" applyFont="1" applyBorder="1" applyAlignment="1" applyProtection="1">
      <alignment horizontal="left" vertical="center"/>
      <protection locked="0"/>
    </xf>
    <xf numFmtId="0" fontId="9" fillId="0" borderId="0" xfId="8" applyFont="1" applyAlignment="1" applyProtection="1">
      <alignment horizontal="left"/>
      <protection locked="0"/>
    </xf>
    <xf numFmtId="0" fontId="9" fillId="0" borderId="41" xfId="8" applyFont="1" applyBorder="1" applyAlignment="1" applyProtection="1">
      <alignment horizontal="left" vertical="center"/>
      <protection locked="0"/>
    </xf>
    <xf numFmtId="0" fontId="2" fillId="0" borderId="41" xfId="8" applyFont="1" applyBorder="1" applyAlignment="1" applyProtection="1">
      <alignment horizontal="left" vertical="center" indent="1"/>
      <protection locked="0"/>
    </xf>
    <xf numFmtId="0" fontId="13" fillId="0" borderId="0" xfId="8"/>
    <xf numFmtId="0" fontId="9" fillId="0" borderId="2" xfId="8" applyFont="1" applyBorder="1" applyAlignment="1">
      <alignment horizontal="center"/>
    </xf>
    <xf numFmtId="0" fontId="9" fillId="0" borderId="39" xfId="8" applyFont="1" applyBorder="1" applyAlignment="1">
      <alignment horizontal="center"/>
    </xf>
    <xf numFmtId="0" fontId="2" fillId="0" borderId="37" xfId="8" applyFont="1" applyBorder="1"/>
    <xf numFmtId="0" fontId="2" fillId="0" borderId="37" xfId="8" applyFont="1" applyBorder="1" applyAlignment="1">
      <alignment horizontal="left" textRotation="180"/>
    </xf>
    <xf numFmtId="165" fontId="6" fillId="0" borderId="37" xfId="8" applyNumberFormat="1" applyFont="1" applyBorder="1" applyAlignment="1">
      <alignment horizontal="left"/>
    </xf>
    <xf numFmtId="165" fontId="6" fillId="0" borderId="0" xfId="8" applyNumberFormat="1" applyFont="1" applyAlignment="1">
      <alignment horizontal="left" vertical="center" indent="1"/>
    </xf>
    <xf numFmtId="0" fontId="6" fillId="0" borderId="37" xfId="8" applyFont="1" applyBorder="1" applyAlignment="1">
      <alignment horizontal="left" wrapText="1"/>
    </xf>
    <xf numFmtId="0" fontId="2" fillId="0" borderId="36" xfId="8" applyFont="1" applyBorder="1"/>
    <xf numFmtId="0" fontId="2" fillId="0" borderId="36" xfId="8" applyFont="1" applyBorder="1" applyAlignment="1">
      <alignment horizontal="left" textRotation="180"/>
    </xf>
    <xf numFmtId="0" fontId="2" fillId="0" borderId="0" xfId="8" applyFont="1" applyAlignment="1">
      <alignment horizontal="left" vertical="center"/>
    </xf>
    <xf numFmtId="0" fontId="2" fillId="0" borderId="36" xfId="8" applyFont="1" applyBorder="1" applyAlignment="1">
      <alignment horizontal="left" vertical="center"/>
    </xf>
    <xf numFmtId="0" fontId="2" fillId="0" borderId="0" xfId="8" applyFont="1" applyAlignment="1">
      <alignment horizontal="right" vertical="top"/>
    </xf>
    <xf numFmtId="0" fontId="9" fillId="0" borderId="37" xfId="8" applyFont="1" applyBorder="1" applyAlignment="1">
      <alignment horizontal="left"/>
    </xf>
    <xf numFmtId="0" fontId="7" fillId="0" borderId="37" xfId="8" applyFont="1" applyBorder="1" applyAlignment="1">
      <alignment horizontal="left" vertical="center"/>
    </xf>
    <xf numFmtId="0" fontId="25" fillId="0" borderId="0" xfId="8" applyFont="1"/>
    <xf numFmtId="0" fontId="12" fillId="0" borderId="0" xfId="8" applyFont="1"/>
    <xf numFmtId="0" fontId="12" fillId="0" borderId="0" xfId="8" applyFont="1" applyAlignment="1">
      <alignment horizontal="right" vertical="top"/>
    </xf>
    <xf numFmtId="0" fontId="13" fillId="0" borderId="0" xfId="7" applyAlignment="1">
      <alignment horizontal="left" vertical="center"/>
    </xf>
    <xf numFmtId="0" fontId="29" fillId="0" borderId="0" xfId="8" applyFont="1" applyProtection="1">
      <protection locked="0"/>
    </xf>
    <xf numFmtId="0" fontId="6" fillId="0" borderId="0" xfId="8" applyFont="1" applyAlignment="1">
      <alignment horizontal="center" vertical="center"/>
    </xf>
    <xf numFmtId="0" fontId="13" fillId="0" borderId="0" xfId="8" applyProtection="1">
      <protection locked="0"/>
    </xf>
    <xf numFmtId="0" fontId="13" fillId="0" borderId="0" xfId="8" applyAlignment="1" applyProtection="1">
      <alignment horizontal="left" vertical="center" indent="2"/>
      <protection locked="0"/>
    </xf>
    <xf numFmtId="0" fontId="13" fillId="0" borderId="45" xfId="8" applyBorder="1" applyProtection="1">
      <protection locked="0"/>
    </xf>
    <xf numFmtId="0" fontId="13" fillId="0" borderId="21" xfId="8" applyBorder="1" applyProtection="1">
      <protection locked="0"/>
    </xf>
    <xf numFmtId="38" fontId="2" fillId="0" borderId="49" xfId="8" applyNumberFormat="1" applyFont="1" applyBorder="1" applyProtection="1">
      <protection locked="0"/>
    </xf>
    <xf numFmtId="0" fontId="2" fillId="0" borderId="52" xfId="8" applyFont="1" applyBorder="1" applyAlignment="1" applyProtection="1">
      <alignment horizontal="left" vertical="center" indent="1"/>
      <protection locked="0"/>
    </xf>
    <xf numFmtId="0" fontId="2" fillId="0" borderId="35" xfId="8" applyFont="1" applyBorder="1" applyProtection="1">
      <protection locked="0"/>
    </xf>
    <xf numFmtId="0" fontId="2" fillId="0" borderId="34" xfId="8" applyFont="1" applyBorder="1" applyProtection="1">
      <protection locked="0"/>
    </xf>
    <xf numFmtId="38" fontId="2" fillId="0" borderId="48" xfId="8" applyNumberFormat="1" applyFont="1" applyBorder="1" applyProtection="1">
      <protection locked="0"/>
    </xf>
    <xf numFmtId="0" fontId="2" fillId="0" borderId="51" xfId="8" applyFont="1" applyBorder="1" applyAlignment="1" applyProtection="1">
      <alignment horizontal="left" vertical="center" indent="1"/>
      <protection locked="0"/>
    </xf>
    <xf numFmtId="0" fontId="9" fillId="0" borderId="33" xfId="8" applyFont="1" applyBorder="1" applyAlignment="1" applyProtection="1">
      <alignment horizontal="center"/>
      <protection locked="0"/>
    </xf>
    <xf numFmtId="0" fontId="9" fillId="0" borderId="32" xfId="8" applyFont="1" applyBorder="1" applyAlignment="1" applyProtection="1">
      <alignment horizontal="center"/>
      <protection locked="0"/>
    </xf>
    <xf numFmtId="4" fontId="9" fillId="0" borderId="47" xfId="8" applyNumberFormat="1" applyFont="1" applyBorder="1" applyAlignment="1" applyProtection="1">
      <alignment horizontal="center" vertical="center"/>
      <protection locked="0"/>
    </xf>
    <xf numFmtId="0" fontId="9" fillId="0" borderId="50" xfId="8" applyFont="1" applyBorder="1" applyAlignment="1" applyProtection="1">
      <alignment horizontal="center" vertical="center"/>
      <protection locked="0"/>
    </xf>
    <xf numFmtId="0" fontId="13" fillId="0" borderId="0" xfId="8" applyAlignment="1">
      <alignment horizontal="left" vertical="center"/>
    </xf>
    <xf numFmtId="0" fontId="36" fillId="0" borderId="0" xfId="8" applyFont="1"/>
    <xf numFmtId="0" fontId="36" fillId="0" borderId="0" xfId="8" applyFont="1" applyAlignment="1" applyProtection="1">
      <alignment horizontal="left" vertical="center"/>
      <protection locked="0"/>
    </xf>
    <xf numFmtId="0" fontId="13" fillId="0" borderId="0" xfId="8" applyAlignment="1">
      <alignment horizontal="left" vertical="center"/>
    </xf>
    <xf numFmtId="0" fontId="26" fillId="0" borderId="0" xfId="8" applyFont="1" applyAlignment="1" applyProtection="1">
      <alignment horizontal="left" vertical="center"/>
      <protection locked="0"/>
    </xf>
    <xf numFmtId="0" fontId="2" fillId="0" borderId="21" xfId="2" applyFont="1" applyBorder="1" applyProtection="1">
      <protection locked="0"/>
    </xf>
    <xf numFmtId="0" fontId="2" fillId="0" borderId="45" xfId="2" applyFont="1" applyBorder="1" applyProtection="1">
      <protection locked="0"/>
    </xf>
  </cellXfs>
  <cellStyles count="9">
    <cellStyle name="Hyperlink" xfId="1" builtinId="8"/>
    <cellStyle name="Normal" xfId="0" builtinId="0"/>
    <cellStyle name="Normal 2" xfId="2" xr:uid="{00000000-0005-0000-0000-000002000000}"/>
    <cellStyle name="Normal 2 2" xfId="8" xr:uid="{FB8126CF-A6A5-0443-BE4A-9E57406A3BA4}"/>
    <cellStyle name="Normal 3" xfId="7" xr:uid="{0CECEFFB-15AC-2E49-A218-385167377B8A}"/>
    <cellStyle name="Normal_AFRPG3" xfId="3" xr:uid="{00000000-0005-0000-0000-000003000000}"/>
    <cellStyle name="Normal_AFRPG5" xfId="4" xr:uid="{00000000-0005-0000-0000-000004000000}"/>
    <cellStyle name="Normal_AFRPG7" xfId="5" xr:uid="{00000000-0005-0000-0000-000005000000}"/>
    <cellStyle name="Normal_AFRPG8" xfId="6"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0</xdr:colOff>
      <xdr:row>9</xdr:row>
      <xdr:rowOff>0</xdr:rowOff>
    </xdr:to>
    <xdr:sp macro="" textlink="">
      <xdr:nvSpPr>
        <xdr:cNvPr id="3097" name="Text 20">
          <a:extLst>
            <a:ext uri="{FF2B5EF4-FFF2-40B4-BE49-F238E27FC236}">
              <a16:creationId xmlns:a16="http://schemas.microsoft.com/office/drawing/2014/main" id="{00000000-0008-0000-0100-0000190C0000}"/>
            </a:ext>
          </a:extLst>
        </xdr:cNvPr>
        <xdr:cNvSpPr txBox="1">
          <a:spLocks noChangeArrowheads="1"/>
        </xdr:cNvSpPr>
      </xdr:nvSpPr>
      <xdr:spPr bwMode="auto">
        <a:xfrm>
          <a:off x="0" y="1524000"/>
          <a:ext cx="0" cy="1524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17415" name="Text 20">
          <a:extLst>
            <a:ext uri="{FF2B5EF4-FFF2-40B4-BE49-F238E27FC236}">
              <a16:creationId xmlns:a16="http://schemas.microsoft.com/office/drawing/2014/main" id="{00000000-0008-0000-0200-000007440000}"/>
            </a:ext>
          </a:extLst>
        </xdr:cNvPr>
        <xdr:cNvSpPr txBox="1">
          <a:spLocks noChangeArrowheads="1"/>
        </xdr:cNvSpPr>
      </xdr:nvSpPr>
      <xdr:spPr bwMode="auto">
        <a:xfrm>
          <a:off x="0" y="457200"/>
          <a:ext cx="0" cy="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2120900</xdr:colOff>
          <xdr:row>6</xdr:row>
          <xdr:rowOff>114300</xdr:rowOff>
        </xdr:from>
        <xdr:to>
          <xdr:col>0</xdr:col>
          <xdr:colOff>3378200</xdr:colOff>
          <xdr:row>6</xdr:row>
          <xdr:rowOff>1054100</xdr:rowOff>
        </xdr:to>
        <xdr:sp macro="" textlink="">
          <xdr:nvSpPr>
            <xdr:cNvPr id="16393" name="Object 9" hidden="1">
              <a:extLst>
                <a:ext uri="{63B3BB69-23CF-44E3-9099-C40C66FF867C}">
                  <a14:compatExt spid="_x0000_s16393"/>
                </a:ext>
                <a:ext uri="{FF2B5EF4-FFF2-40B4-BE49-F238E27FC236}">
                  <a16:creationId xmlns:a16="http://schemas.microsoft.com/office/drawing/2014/main" id="{00000000-0008-0000-0800-000009400000}"/>
                </a:ext>
              </a:extLst>
            </xdr:cNvPr>
            <xdr:cNvSpPr/>
          </xdr:nvSpPr>
          <xdr:spPr bwMode="auto">
            <a:xfrm>
              <a:off x="0" y="0"/>
              <a:ext cx="0" cy="0"/>
            </a:xfrm>
            <a:prstGeom prst="rect">
              <a:avLst/>
            </a:prstGeom>
            <a:solidFill>
              <a:srgbClr val="FFFFFF"/>
            </a:solidFill>
            <a:ln w="9525">
              <a:solidFill>
                <a:srgbClr val="808080" mc:Ignorable="a14" a14:legacySpreadsheetColorIndex="23"/>
              </a:solidFill>
              <a:prstDash val="dash"/>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53"/>
  <sheetViews>
    <sheetView showGridLines="0" topLeftCell="A24" zoomScale="115" zoomScaleNormal="115" workbookViewId="0">
      <selection activeCell="H28" sqref="H28"/>
    </sheetView>
  </sheetViews>
  <sheetFormatPr baseColWidth="10" defaultColWidth="9.1640625" defaultRowHeight="11"/>
  <cols>
    <col min="1" max="1" width="1.83203125" style="5" customWidth="1"/>
    <col min="2" max="2" width="32" style="5" customWidth="1"/>
    <col min="3" max="3" width="16.5" style="5" customWidth="1"/>
    <col min="4" max="4" width="19.6640625" style="5" customWidth="1"/>
    <col min="5" max="5" width="2.83203125" style="5" customWidth="1"/>
    <col min="6" max="6" width="18.83203125" style="5" customWidth="1"/>
    <col min="7" max="7" width="28.5" style="5" customWidth="1"/>
    <col min="8" max="8" width="19.6640625" style="5" customWidth="1"/>
    <col min="9" max="9" width="2.1640625" style="5" customWidth="1"/>
    <col min="10" max="10" width="5.5" style="5" customWidth="1"/>
    <col min="11" max="11" width="9.1640625" style="5"/>
    <col min="12" max="12" width="6.6640625" style="5" customWidth="1"/>
    <col min="13" max="16384" width="9.1640625" style="5"/>
  </cols>
  <sheetData>
    <row r="1" spans="1:12" ht="13">
      <c r="A1" s="189" t="s">
        <v>123</v>
      </c>
      <c r="B1" s="190"/>
      <c r="C1" s="190"/>
      <c r="G1" s="189" t="s">
        <v>180</v>
      </c>
      <c r="H1" s="190"/>
    </row>
    <row r="2" spans="1:12" ht="13">
      <c r="A2" s="189" t="s">
        <v>109</v>
      </c>
      <c r="B2" s="191"/>
      <c r="C2" s="192"/>
      <c r="D2" s="273" t="s">
        <v>182</v>
      </c>
      <c r="E2" s="273"/>
      <c r="F2" s="273"/>
      <c r="G2" s="194" t="s">
        <v>181</v>
      </c>
      <c r="H2" s="195"/>
      <c r="I2" s="17"/>
      <c r="J2" s="17"/>
      <c r="K2" s="17"/>
      <c r="L2" s="17"/>
    </row>
    <row r="3" spans="1:12" ht="17.25" customHeight="1">
      <c r="A3" s="193" t="s">
        <v>108</v>
      </c>
      <c r="B3" s="193"/>
      <c r="C3" s="236"/>
      <c r="D3" s="274" t="s">
        <v>183</v>
      </c>
      <c r="E3" s="274"/>
      <c r="F3" s="274"/>
      <c r="G3" s="7"/>
      <c r="H3" s="123"/>
      <c r="I3" s="17"/>
      <c r="J3" s="17"/>
      <c r="K3" s="17"/>
      <c r="L3" s="17"/>
    </row>
    <row r="4" spans="1:12" ht="10.5" customHeight="1">
      <c r="D4" s="274" t="s">
        <v>184</v>
      </c>
      <c r="E4" s="274"/>
      <c r="F4" s="274"/>
      <c r="K4" s="188"/>
      <c r="L4" s="188"/>
    </row>
    <row r="5" spans="1:12" ht="14">
      <c r="A5" s="285" t="s">
        <v>170</v>
      </c>
      <c r="B5" s="286"/>
      <c r="C5" s="286"/>
      <c r="D5" s="286"/>
      <c r="E5" s="286"/>
      <c r="F5" s="286"/>
      <c r="G5" s="286"/>
      <c r="H5" s="286"/>
      <c r="I5" s="286"/>
      <c r="J5" s="286"/>
      <c r="K5" s="188"/>
      <c r="L5" s="188"/>
    </row>
    <row r="6" spans="1:12" ht="14">
      <c r="A6" s="238"/>
      <c r="B6" s="239"/>
      <c r="D6" s="289">
        <v>44012</v>
      </c>
      <c r="E6" s="290"/>
      <c r="F6" s="290"/>
      <c r="G6" s="240"/>
      <c r="H6" s="239"/>
      <c r="I6" s="239"/>
      <c r="J6" s="239"/>
      <c r="K6" s="188"/>
      <c r="L6" s="188"/>
    </row>
    <row r="7" spans="1:12" ht="13.5" customHeight="1">
      <c r="A7" s="287" t="s">
        <v>111</v>
      </c>
      <c r="B7" s="288"/>
      <c r="C7" s="288"/>
      <c r="D7" s="288"/>
      <c r="E7" s="288"/>
      <c r="F7" s="288"/>
      <c r="G7" s="288"/>
      <c r="H7" s="288"/>
      <c r="I7" s="288"/>
      <c r="J7" s="288"/>
      <c r="K7" s="17"/>
      <c r="L7" s="17"/>
    </row>
    <row r="8" spans="1:12" ht="6.75" customHeight="1">
      <c r="B8" s="17"/>
      <c r="C8" s="17"/>
      <c r="D8" s="17"/>
      <c r="E8" s="17"/>
      <c r="F8" s="17"/>
      <c r="G8" s="17"/>
      <c r="H8" s="17"/>
      <c r="I8" s="17"/>
      <c r="J8" s="17"/>
      <c r="K8" s="17"/>
      <c r="L8" s="17"/>
    </row>
    <row r="9" spans="1:12" ht="12">
      <c r="B9" s="70" t="s">
        <v>160</v>
      </c>
      <c r="C9" s="283" t="s">
        <v>209</v>
      </c>
      <c r="D9" s="283"/>
      <c r="E9" s="283"/>
      <c r="F9" s="283"/>
      <c r="G9" s="3"/>
      <c r="H9" s="264" t="s">
        <v>179</v>
      </c>
      <c r="I9" s="17"/>
      <c r="J9" s="17"/>
      <c r="K9" s="17"/>
      <c r="L9" s="17"/>
    </row>
    <row r="10" spans="1:12" ht="13">
      <c r="B10" s="70" t="s">
        <v>86</v>
      </c>
      <c r="C10" s="279" t="s">
        <v>210</v>
      </c>
      <c r="D10" s="279"/>
      <c r="E10" s="279"/>
      <c r="F10" s="280"/>
      <c r="G10" s="71"/>
      <c r="H10" s="248" t="s">
        <v>176</v>
      </c>
      <c r="I10" s="253" t="s">
        <v>214</v>
      </c>
      <c r="J10" s="249"/>
      <c r="K10" s="252"/>
      <c r="L10" s="17"/>
    </row>
    <row r="11" spans="1:12" ht="13">
      <c r="B11" s="70" t="s">
        <v>87</v>
      </c>
      <c r="C11" s="277" t="s">
        <v>211</v>
      </c>
      <c r="D11" s="278"/>
      <c r="E11" s="278"/>
      <c r="F11" s="278"/>
      <c r="G11" s="247"/>
      <c r="H11" s="248" t="s">
        <v>177</v>
      </c>
      <c r="I11" s="253"/>
      <c r="J11" s="17"/>
      <c r="K11" s="17"/>
      <c r="L11" s="17"/>
    </row>
    <row r="12" spans="1:12" ht="13">
      <c r="B12" s="70" t="s">
        <v>88</v>
      </c>
      <c r="C12" s="277" t="s">
        <v>212</v>
      </c>
      <c r="D12" s="277"/>
      <c r="E12" s="277"/>
      <c r="F12" s="278"/>
      <c r="G12" s="246"/>
      <c r="H12" s="248" t="s">
        <v>178</v>
      </c>
      <c r="I12" s="253"/>
    </row>
    <row r="13" spans="1:12" ht="13">
      <c r="A13" s="1"/>
      <c r="B13" s="70" t="s">
        <v>185</v>
      </c>
      <c r="C13" s="277" t="s">
        <v>213</v>
      </c>
      <c r="D13" s="277"/>
      <c r="E13" s="277"/>
      <c r="F13" s="278"/>
      <c r="G13" s="1"/>
    </row>
    <row r="14" spans="1:12" ht="4.5" customHeight="1" thickBot="1">
      <c r="A14" s="1"/>
      <c r="B14" s="6"/>
    </row>
    <row r="15" spans="1:12" ht="13" thickBot="1">
      <c r="A15" s="1"/>
      <c r="B15" s="59"/>
      <c r="C15" s="51"/>
      <c r="F15" s="270" t="s">
        <v>96</v>
      </c>
      <c r="H15" s="4"/>
      <c r="I15" s="4"/>
    </row>
    <row r="16" spans="1:12" ht="15.75" customHeight="1" thickBot="1">
      <c r="A16" s="1"/>
      <c r="B16" s="268"/>
      <c r="C16" s="268"/>
      <c r="D16" s="269" t="s">
        <v>194</v>
      </c>
      <c r="E16" s="272" t="s">
        <v>214</v>
      </c>
      <c r="F16" s="293" t="s">
        <v>94</v>
      </c>
      <c r="G16" s="294"/>
      <c r="H16" s="295"/>
      <c r="I16" s="63"/>
      <c r="J16" s="63"/>
      <c r="K16" s="58"/>
    </row>
    <row r="17" spans="1:12" ht="23.25" customHeight="1" thickBot="1">
      <c r="A17" s="1"/>
      <c r="B17" s="268"/>
      <c r="C17" s="268"/>
      <c r="D17" s="268"/>
      <c r="E17" s="7"/>
      <c r="F17" s="296"/>
      <c r="G17" s="297"/>
      <c r="H17" s="298"/>
      <c r="I17" s="8"/>
    </row>
    <row r="18" spans="1:12" ht="3.75" customHeight="1">
      <c r="A18" s="1"/>
      <c r="B18" s="73"/>
      <c r="C18" s="73"/>
      <c r="D18" s="74"/>
      <c r="E18" s="7"/>
      <c r="F18" s="7"/>
      <c r="G18" s="7"/>
      <c r="H18" s="8"/>
      <c r="I18" s="8"/>
    </row>
    <row r="19" spans="1:12" ht="13">
      <c r="B19" s="178" t="s">
        <v>78</v>
      </c>
      <c r="C19" s="179"/>
      <c r="D19" s="180" t="s">
        <v>85</v>
      </c>
      <c r="E19" s="9"/>
      <c r="F19" s="291" t="s">
        <v>51</v>
      </c>
      <c r="G19" s="292"/>
      <c r="H19" s="115">
        <v>4</v>
      </c>
      <c r="I19" s="15"/>
    </row>
    <row r="20" spans="1:12" ht="12">
      <c r="B20" s="56" t="s">
        <v>131</v>
      </c>
      <c r="C20" s="57"/>
      <c r="D20" s="115">
        <v>0</v>
      </c>
      <c r="E20" s="10"/>
      <c r="F20" s="68" t="s">
        <v>52</v>
      </c>
      <c r="G20" s="69"/>
      <c r="H20" s="115">
        <v>3</v>
      </c>
      <c r="I20" s="19"/>
    </row>
    <row r="21" spans="1:12" ht="13">
      <c r="B21" s="56" t="s">
        <v>69</v>
      </c>
      <c r="C21" s="52"/>
      <c r="D21" s="116">
        <v>1331833</v>
      </c>
      <c r="E21" s="8"/>
      <c r="F21" s="291" t="s">
        <v>163</v>
      </c>
      <c r="G21" s="292"/>
      <c r="H21" s="117">
        <v>1127</v>
      </c>
      <c r="I21" s="20"/>
    </row>
    <row r="22" spans="1:12" ht="13.5" customHeight="1">
      <c r="B22" s="281" t="s">
        <v>132</v>
      </c>
      <c r="C22" s="282"/>
      <c r="D22" s="115">
        <v>40719486</v>
      </c>
      <c r="E22" s="16"/>
      <c r="F22" s="184" t="s">
        <v>50</v>
      </c>
      <c r="G22" s="185"/>
      <c r="H22" s="186"/>
      <c r="I22" s="20"/>
    </row>
    <row r="23" spans="1:12" ht="13">
      <c r="B23" s="281" t="s">
        <v>133</v>
      </c>
      <c r="C23" s="282"/>
      <c r="D23" s="115">
        <v>0</v>
      </c>
      <c r="F23" s="11" t="s">
        <v>53</v>
      </c>
      <c r="G23" s="62"/>
      <c r="H23" s="115">
        <v>135</v>
      </c>
      <c r="I23" s="1"/>
      <c r="L23" s="21"/>
    </row>
    <row r="24" spans="1:12" ht="12">
      <c r="B24" s="56" t="s">
        <v>134</v>
      </c>
      <c r="C24" s="57"/>
      <c r="D24" s="115">
        <v>7026061</v>
      </c>
      <c r="E24" s="1"/>
      <c r="F24" s="12" t="s">
        <v>54</v>
      </c>
      <c r="G24" s="66"/>
      <c r="H24" s="115">
        <v>8</v>
      </c>
      <c r="I24" s="1"/>
      <c r="L24" s="21"/>
    </row>
    <row r="25" spans="1:12" ht="12">
      <c r="B25" s="56" t="s">
        <v>77</v>
      </c>
      <c r="C25" s="57"/>
      <c r="D25" s="115">
        <v>983007</v>
      </c>
      <c r="E25" s="1"/>
      <c r="F25" s="184" t="s">
        <v>49</v>
      </c>
      <c r="G25" s="185"/>
      <c r="H25" s="186"/>
      <c r="I25" s="1"/>
      <c r="L25" s="21"/>
    </row>
    <row r="26" spans="1:12" ht="13" thickBot="1">
      <c r="B26" s="134" t="s">
        <v>112</v>
      </c>
      <c r="C26" s="135"/>
      <c r="D26" s="136">
        <f>SUM(D20:D25)</f>
        <v>50060387</v>
      </c>
      <c r="E26" s="13"/>
      <c r="F26" s="11" t="s">
        <v>53</v>
      </c>
      <c r="G26" s="62"/>
      <c r="H26" s="115">
        <v>59</v>
      </c>
    </row>
    <row r="27" spans="1:12" ht="14" customHeight="1" thickTop="1" thickBot="1">
      <c r="F27" s="12" t="s">
        <v>54</v>
      </c>
      <c r="G27" s="66"/>
      <c r="H27" s="115">
        <v>20</v>
      </c>
      <c r="I27" s="1"/>
      <c r="J27" s="16"/>
      <c r="K27" s="90"/>
    </row>
    <row r="28" spans="1:12" ht="13.5" customHeight="1" thickTop="1">
      <c r="B28" s="181" t="s">
        <v>95</v>
      </c>
      <c r="C28" s="182"/>
      <c r="D28" s="183"/>
      <c r="E28" s="13"/>
      <c r="F28" s="184" t="s">
        <v>100</v>
      </c>
      <c r="G28" s="185"/>
      <c r="H28" s="187"/>
      <c r="I28" s="1"/>
      <c r="J28" s="64"/>
      <c r="K28" s="18"/>
    </row>
    <row r="29" spans="1:12" ht="12">
      <c r="B29" s="11" t="s">
        <v>55</v>
      </c>
      <c r="C29" s="62"/>
      <c r="D29" s="118">
        <v>16</v>
      </c>
      <c r="F29" s="11" t="s">
        <v>2</v>
      </c>
      <c r="G29" s="62"/>
      <c r="H29" s="125">
        <v>2.5363000000000002</v>
      </c>
      <c r="I29" s="3"/>
      <c r="J29" s="75"/>
      <c r="K29" s="18"/>
    </row>
    <row r="30" spans="1:12" ht="14" customHeight="1">
      <c r="B30" s="11" t="s">
        <v>56</v>
      </c>
      <c r="C30" s="62"/>
      <c r="D30" s="118">
        <v>124</v>
      </c>
      <c r="F30" s="2" t="s">
        <v>41</v>
      </c>
      <c r="G30" s="2"/>
      <c r="H30" s="125">
        <v>0.27360000000000001</v>
      </c>
      <c r="I30" s="3"/>
      <c r="J30" s="1"/>
      <c r="K30" s="18"/>
    </row>
    <row r="31" spans="1:12" ht="12">
      <c r="B31" s="11" t="s">
        <v>57</v>
      </c>
      <c r="C31" s="62"/>
      <c r="D31" s="118">
        <v>112</v>
      </c>
      <c r="F31" s="65" t="s">
        <v>164</v>
      </c>
      <c r="G31" s="67"/>
      <c r="H31" s="125">
        <v>0.1867</v>
      </c>
      <c r="I31" s="1"/>
      <c r="J31" s="1"/>
      <c r="K31" s="77"/>
    </row>
    <row r="32" spans="1:12" ht="12">
      <c r="B32" s="11" t="s">
        <v>58</v>
      </c>
      <c r="C32" s="62"/>
      <c r="D32" s="118">
        <v>136</v>
      </c>
      <c r="F32" s="11" t="s">
        <v>3</v>
      </c>
      <c r="G32" s="62"/>
      <c r="H32" s="125">
        <v>6.7100000000000007E-2</v>
      </c>
      <c r="I32" s="22"/>
      <c r="J32" s="1"/>
      <c r="K32" s="76"/>
    </row>
    <row r="33" spans="2:12" ht="12">
      <c r="B33" s="11" t="s">
        <v>59</v>
      </c>
      <c r="C33" s="62"/>
      <c r="D33" s="118">
        <v>127</v>
      </c>
      <c r="F33" s="11" t="s">
        <v>43</v>
      </c>
      <c r="G33" s="62"/>
      <c r="H33" s="125">
        <v>2.06E-2</v>
      </c>
      <c r="I33" s="3"/>
      <c r="J33" s="1"/>
      <c r="K33" s="76"/>
    </row>
    <row r="34" spans="2:12" ht="12">
      <c r="B34" s="11" t="s">
        <v>60</v>
      </c>
      <c r="C34" s="62"/>
      <c r="D34" s="118">
        <v>158</v>
      </c>
      <c r="F34" s="11" t="s">
        <v>44</v>
      </c>
      <c r="G34" s="62"/>
      <c r="H34" s="125">
        <v>5.2299999999999999E-2</v>
      </c>
      <c r="I34" s="3"/>
      <c r="J34" s="1"/>
      <c r="K34" s="76"/>
    </row>
    <row r="35" spans="2:12" ht="14" customHeight="1">
      <c r="B35" s="11" t="s">
        <v>61</v>
      </c>
      <c r="C35" s="62"/>
      <c r="D35" s="118">
        <v>141</v>
      </c>
      <c r="F35" s="11" t="s">
        <v>42</v>
      </c>
      <c r="G35" s="62"/>
      <c r="H35" s="125">
        <v>0</v>
      </c>
      <c r="I35" s="3"/>
      <c r="J35" s="1"/>
      <c r="K35" s="1"/>
    </row>
    <row r="36" spans="2:12" ht="12">
      <c r="B36" s="11" t="s">
        <v>62</v>
      </c>
      <c r="C36" s="62"/>
      <c r="D36" s="118">
        <v>119</v>
      </c>
      <c r="F36" s="2" t="s">
        <v>45</v>
      </c>
      <c r="G36" s="2"/>
      <c r="H36" s="125">
        <v>0</v>
      </c>
      <c r="I36" s="22"/>
      <c r="J36" s="64"/>
    </row>
    <row r="37" spans="2:12" ht="12">
      <c r="B37" s="11" t="s">
        <v>63</v>
      </c>
      <c r="C37" s="62"/>
      <c r="D37" s="118">
        <v>157</v>
      </c>
      <c r="F37" s="65" t="s">
        <v>4</v>
      </c>
      <c r="G37" s="67"/>
      <c r="H37" s="125">
        <v>1.77E-2</v>
      </c>
      <c r="I37" s="3"/>
      <c r="J37" s="75"/>
      <c r="K37" s="23"/>
    </row>
    <row r="38" spans="2:12" ht="12">
      <c r="B38" s="11" t="s">
        <v>64</v>
      </c>
      <c r="C38" s="62"/>
      <c r="D38" s="118">
        <v>118</v>
      </c>
      <c r="F38" s="11" t="s">
        <v>161</v>
      </c>
      <c r="G38" s="62"/>
      <c r="H38" s="125">
        <v>0</v>
      </c>
      <c r="I38" s="3"/>
      <c r="J38" s="1"/>
      <c r="K38" s="18"/>
    </row>
    <row r="39" spans="2:12" ht="12">
      <c r="B39" s="11" t="s">
        <v>72</v>
      </c>
      <c r="C39" s="62"/>
      <c r="D39" s="118"/>
      <c r="F39" s="11" t="s">
        <v>46</v>
      </c>
      <c r="G39" s="62"/>
      <c r="H39" s="125">
        <v>8.0000000000000002E-3</v>
      </c>
      <c r="I39" s="1"/>
      <c r="J39" s="1"/>
      <c r="K39" s="18"/>
    </row>
    <row r="40" spans="2:12" ht="12">
      <c r="B40" s="126" t="s">
        <v>113</v>
      </c>
      <c r="C40" s="127"/>
      <c r="D40" s="119">
        <f>SUM(D29:D39)</f>
        <v>1208</v>
      </c>
      <c r="F40" s="11" t="s">
        <v>5</v>
      </c>
      <c r="G40" s="62"/>
      <c r="H40" s="125">
        <v>0</v>
      </c>
      <c r="I40" s="22"/>
      <c r="J40" s="1"/>
      <c r="K40" s="77"/>
    </row>
    <row r="41" spans="2:12" ht="12">
      <c r="B41" s="60" t="s">
        <v>65</v>
      </c>
      <c r="C41" s="53"/>
      <c r="D41" s="118"/>
      <c r="F41" s="65" t="s">
        <v>6</v>
      </c>
      <c r="G41" s="67"/>
      <c r="H41" s="125">
        <v>0</v>
      </c>
      <c r="I41" s="1"/>
      <c r="J41" s="1"/>
      <c r="K41" s="76"/>
    </row>
    <row r="42" spans="2:12" ht="12">
      <c r="B42" s="60" t="s">
        <v>66</v>
      </c>
      <c r="C42" s="53"/>
      <c r="D42" s="118"/>
      <c r="F42" s="11" t="s">
        <v>6</v>
      </c>
      <c r="G42" s="62"/>
      <c r="H42" s="125">
        <v>0</v>
      </c>
      <c r="I42" s="24"/>
      <c r="J42" s="1"/>
      <c r="K42" s="76"/>
    </row>
    <row r="43" spans="2:12" ht="13">
      <c r="B43" s="60" t="s">
        <v>67</v>
      </c>
      <c r="C43" s="53"/>
      <c r="D43" s="118"/>
      <c r="F43" s="244" t="s">
        <v>162</v>
      </c>
      <c r="G43" s="245"/>
      <c r="H43" s="120">
        <v>892812017</v>
      </c>
      <c r="I43" s="14"/>
      <c r="J43" s="1"/>
      <c r="K43" s="76"/>
      <c r="L43" s="18"/>
    </row>
    <row r="44" spans="2:12" ht="13">
      <c r="B44" s="61" t="s">
        <v>68</v>
      </c>
      <c r="C44" s="54"/>
      <c r="D44" s="118"/>
      <c r="F44" s="244" t="s">
        <v>70</v>
      </c>
      <c r="G44" s="245"/>
      <c r="H44" s="251">
        <f>(H43/H21)</f>
        <v>792202.32209405501</v>
      </c>
      <c r="I44" s="24"/>
      <c r="J44" s="86" t="str">
        <f>MID(C10,10,1)</f>
        <v>5</v>
      </c>
      <c r="K44" s="1"/>
      <c r="L44" s="18"/>
    </row>
    <row r="45" spans="2:12" ht="13">
      <c r="B45" s="60" t="s">
        <v>71</v>
      </c>
      <c r="C45" s="53"/>
      <c r="D45" s="118"/>
      <c r="F45" s="265" t="s">
        <v>186</v>
      </c>
      <c r="G45" s="250"/>
      <c r="H45" s="263">
        <f>IF(I10="x",H43*0.069,IF(I11="x",H43*0.069,IF(I12="x",H43*0.138,"Please Check District Type")))</f>
        <v>61604029.173000008</v>
      </c>
      <c r="I45" s="25"/>
      <c r="J45" s="86">
        <f>IF(J44="2",(H43*1.38),(H43*0.069))</f>
        <v>61604029.173000008</v>
      </c>
    </row>
    <row r="46" spans="2:12" ht="14" thickBot="1">
      <c r="B46" s="128" t="s">
        <v>114</v>
      </c>
      <c r="C46" s="129"/>
      <c r="D46" s="130">
        <f>SUM(D41:D45)</f>
        <v>0</v>
      </c>
      <c r="F46" s="275" t="s">
        <v>205</v>
      </c>
      <c r="G46" s="276"/>
      <c r="H46" s="120">
        <v>13191910</v>
      </c>
      <c r="J46" s="87"/>
    </row>
    <row r="47" spans="2:12" ht="15" thickTop="1" thickBot="1">
      <c r="B47" s="131" t="s">
        <v>115</v>
      </c>
      <c r="C47" s="132"/>
      <c r="D47" s="133">
        <f>SUM(D40,D46)</f>
        <v>1208</v>
      </c>
      <c r="F47" s="275" t="s">
        <v>187</v>
      </c>
      <c r="G47" s="284"/>
      <c r="H47" s="254">
        <f>(H46/H45)</f>
        <v>0.2141403764833906</v>
      </c>
      <c r="I47" s="26"/>
      <c r="L47" s="26"/>
    </row>
    <row r="48" spans="2:12" ht="12" thickTop="1">
      <c r="C48" s="55"/>
    </row>
    <row r="49" spans="2:12" ht="9.5" customHeight="1">
      <c r="B49" s="55" t="s">
        <v>204</v>
      </c>
      <c r="I49" s="27"/>
      <c r="L49" s="27"/>
    </row>
    <row r="50" spans="2:12" ht="10.25" customHeight="1">
      <c r="B50" s="213"/>
    </row>
    <row r="51" spans="2:12" ht="10" customHeight="1"/>
    <row r="52" spans="2:12" ht="10" customHeight="1"/>
    <row r="53" spans="2:12" ht="17.25" customHeight="1"/>
  </sheetData>
  <sheetProtection algorithmName="SHA-512" hashValue="9IeLt1cST4qeuzrZu0xa2ypr8o4pl4pmwq1UVaZRTJ8xClF2eRePnfYDS/AxUZBrqXEy27nFjXmRFKnhSVN/UA==" saltValue="ZeCLjihunE225OpvO5aUIQ==" spinCount="100000" sheet="1" objects="1" scenarios="1"/>
  <mergeCells count="19">
    <mergeCell ref="F47:G47"/>
    <mergeCell ref="A5:J5"/>
    <mergeCell ref="A7:J7"/>
    <mergeCell ref="D6:F6"/>
    <mergeCell ref="C12:F12"/>
    <mergeCell ref="C13:F13"/>
    <mergeCell ref="B22:C22"/>
    <mergeCell ref="F21:G21"/>
    <mergeCell ref="F19:G19"/>
    <mergeCell ref="F16:H17"/>
    <mergeCell ref="D2:F2"/>
    <mergeCell ref="D3:F3"/>
    <mergeCell ref="D4:F4"/>
    <mergeCell ref="F46:G46"/>
    <mergeCell ref="C11:F11"/>
    <mergeCell ref="C10:F10"/>
    <mergeCell ref="B23:C23"/>
    <mergeCell ref="C9:D9"/>
    <mergeCell ref="E9:F9"/>
  </mergeCells>
  <phoneticPr fontId="2" type="noConversion"/>
  <printOptions headings="1"/>
  <pageMargins left="0.35" right="0.25" top="0.43" bottom="0.21" header="0.22" footer="0.17"/>
  <pageSetup scale="88" orientation="landscape" useFirstPageNumber="1" r:id="rId1"/>
  <headerFooter alignWithMargins="0">
    <oddHeader>&amp;L&amp;8Page &amp;P&amp;R&amp;8Page &amp;P</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K35"/>
  <sheetViews>
    <sheetView showGridLines="0" workbookViewId="0">
      <pane ySplit="5" topLeftCell="A8" activePane="bottomLeft" state="frozenSplit"/>
      <selection sqref="A1:B1"/>
      <selection pane="bottomLeft" activeCell="J10" sqref="J10"/>
    </sheetView>
  </sheetViews>
  <sheetFormatPr baseColWidth="10" defaultColWidth="8.6640625" defaultRowHeight="11"/>
  <cols>
    <col min="1" max="1" width="32.6640625" style="30" customWidth="1"/>
    <col min="2" max="2" width="4.5" style="30" customWidth="1"/>
    <col min="3" max="9" width="13.6640625" style="30" customWidth="1"/>
    <col min="10" max="11" width="13.6640625" style="50" customWidth="1"/>
    <col min="12" max="12" width="3.33203125" style="30" customWidth="1"/>
    <col min="13" max="13" width="4.5" style="30" customWidth="1"/>
    <col min="14" max="14" width="6.33203125" style="30" customWidth="1"/>
    <col min="15" max="16384" width="8.6640625" style="30"/>
  </cols>
  <sheetData>
    <row r="1" spans="1:11" ht="12">
      <c r="A1" s="273" t="s">
        <v>173</v>
      </c>
      <c r="B1" s="273"/>
      <c r="C1" s="273"/>
      <c r="D1" s="273"/>
      <c r="E1" s="273"/>
      <c r="F1" s="273"/>
      <c r="G1" s="273"/>
      <c r="H1" s="273"/>
      <c r="I1" s="273"/>
      <c r="J1" s="273"/>
      <c r="K1" s="273"/>
    </row>
    <row r="2" spans="1:11" ht="12">
      <c r="A2" s="299" t="s">
        <v>195</v>
      </c>
      <c r="B2" s="299"/>
      <c r="C2" s="299"/>
      <c r="D2" s="299"/>
      <c r="E2" s="299"/>
      <c r="F2" s="299"/>
      <c r="G2" s="299"/>
      <c r="H2" s="299"/>
      <c r="I2" s="299"/>
      <c r="J2" s="299"/>
      <c r="K2" s="299"/>
    </row>
    <row r="3" spans="1:11" ht="12">
      <c r="A3" s="235"/>
      <c r="B3" s="235"/>
      <c r="C3" s="235"/>
      <c r="D3" s="235"/>
      <c r="E3" s="235"/>
      <c r="F3" s="235"/>
      <c r="G3" s="235"/>
      <c r="H3" s="235"/>
      <c r="I3" s="235"/>
      <c r="J3" s="235"/>
      <c r="K3" s="235"/>
    </row>
    <row r="4" spans="1:11" ht="11.5" customHeight="1">
      <c r="A4" s="28"/>
      <c r="B4" s="224"/>
      <c r="C4" s="225" t="s">
        <v>28</v>
      </c>
      <c r="D4" s="225" t="s">
        <v>29</v>
      </c>
      <c r="E4" s="225" t="s">
        <v>30</v>
      </c>
      <c r="F4" s="225" t="s">
        <v>31</v>
      </c>
      <c r="G4" s="225" t="s">
        <v>32</v>
      </c>
      <c r="H4" s="225" t="s">
        <v>33</v>
      </c>
      <c r="I4" s="225" t="s">
        <v>34</v>
      </c>
      <c r="J4" s="225" t="s">
        <v>35</v>
      </c>
      <c r="K4" s="225" t="s">
        <v>36</v>
      </c>
    </row>
    <row r="5" spans="1:11" ht="36">
      <c r="A5" s="229" t="s">
        <v>1</v>
      </c>
      <c r="B5" s="226" t="s">
        <v>152</v>
      </c>
      <c r="C5" s="227" t="s">
        <v>8</v>
      </c>
      <c r="D5" s="228" t="s">
        <v>48</v>
      </c>
      <c r="E5" s="227" t="s">
        <v>135</v>
      </c>
      <c r="F5" s="227" t="s">
        <v>9</v>
      </c>
      <c r="G5" s="228" t="s">
        <v>38</v>
      </c>
      <c r="H5" s="228" t="s">
        <v>136</v>
      </c>
      <c r="I5" s="227" t="s">
        <v>39</v>
      </c>
      <c r="J5" s="227" t="s">
        <v>137</v>
      </c>
      <c r="K5" s="228" t="s">
        <v>40</v>
      </c>
    </row>
    <row r="6" spans="1:11" s="33" customFormat="1" ht="13.5" customHeight="1">
      <c r="A6" s="156" t="s">
        <v>27</v>
      </c>
      <c r="B6" s="157"/>
      <c r="C6" s="31"/>
      <c r="D6" s="32"/>
      <c r="E6" s="32"/>
      <c r="F6" s="32"/>
      <c r="G6" s="32"/>
      <c r="H6" s="32"/>
      <c r="I6" s="32"/>
      <c r="J6" s="32"/>
      <c r="K6" s="32"/>
    </row>
    <row r="7" spans="1:11" s="36" customFormat="1" ht="14" customHeight="1">
      <c r="A7" s="34" t="s">
        <v>138</v>
      </c>
      <c r="B7" s="35" t="s">
        <v>0</v>
      </c>
      <c r="C7" s="91">
        <v>29822653</v>
      </c>
      <c r="D7" s="91">
        <v>580525</v>
      </c>
      <c r="E7" s="91">
        <v>485544</v>
      </c>
      <c r="F7" s="91">
        <v>824822</v>
      </c>
      <c r="G7" s="91">
        <v>1184315</v>
      </c>
      <c r="H7" s="91">
        <v>4269933</v>
      </c>
      <c r="I7" s="91">
        <v>0</v>
      </c>
      <c r="J7" s="91">
        <v>489429</v>
      </c>
      <c r="K7" s="91"/>
    </row>
    <row r="8" spans="1:11" s="36" customFormat="1" ht="12">
      <c r="A8" s="34" t="s">
        <v>13</v>
      </c>
      <c r="B8" s="40">
        <v>120</v>
      </c>
      <c r="C8" s="91">
        <v>0</v>
      </c>
      <c r="D8" s="91">
        <v>0</v>
      </c>
      <c r="E8" s="91">
        <v>0</v>
      </c>
      <c r="F8" s="91">
        <v>0</v>
      </c>
      <c r="G8" s="91">
        <v>0</v>
      </c>
      <c r="H8" s="91">
        <v>0</v>
      </c>
      <c r="I8" s="91">
        <v>0</v>
      </c>
      <c r="J8" s="91">
        <v>0</v>
      </c>
      <c r="K8" s="92"/>
    </row>
    <row r="9" spans="1:11" s="36" customFormat="1" ht="12">
      <c r="A9" s="37" t="s">
        <v>124</v>
      </c>
      <c r="B9" s="38">
        <v>130</v>
      </c>
      <c r="C9" s="91">
        <v>10979952</v>
      </c>
      <c r="D9" s="91">
        <v>1181013</v>
      </c>
      <c r="E9" s="91">
        <v>632882</v>
      </c>
      <c r="F9" s="91">
        <v>289641</v>
      </c>
      <c r="G9" s="91">
        <v>314732</v>
      </c>
      <c r="H9" s="91">
        <v>0</v>
      </c>
      <c r="I9" s="91">
        <v>0</v>
      </c>
      <c r="J9" s="91">
        <v>76152</v>
      </c>
      <c r="K9" s="92"/>
    </row>
    <row r="10" spans="1:11" s="36" customFormat="1" ht="12">
      <c r="A10" s="37" t="s">
        <v>139</v>
      </c>
      <c r="B10" s="38">
        <v>140</v>
      </c>
      <c r="C10" s="91">
        <v>0</v>
      </c>
      <c r="D10" s="91">
        <v>0</v>
      </c>
      <c r="E10" s="214">
        <v>0</v>
      </c>
      <c r="F10" s="91">
        <v>0</v>
      </c>
      <c r="G10" s="121">
        <v>0</v>
      </c>
      <c r="H10" s="91">
        <v>0</v>
      </c>
      <c r="I10" s="120">
        <v>0</v>
      </c>
      <c r="J10" s="215">
        <v>0</v>
      </c>
      <c r="K10" s="215"/>
    </row>
    <row r="11" spans="1:11" s="36" customFormat="1" ht="12">
      <c r="A11" s="37" t="s">
        <v>140</v>
      </c>
      <c r="B11" s="38">
        <v>150</v>
      </c>
      <c r="C11" s="214">
        <v>164215</v>
      </c>
      <c r="D11" s="91">
        <v>0</v>
      </c>
      <c r="E11" s="215">
        <v>0</v>
      </c>
      <c r="F11" s="91">
        <v>33008</v>
      </c>
      <c r="G11" s="215">
        <v>0</v>
      </c>
      <c r="H11" s="215">
        <v>0</v>
      </c>
      <c r="I11" s="120">
        <v>0</v>
      </c>
      <c r="J11" s="215">
        <v>0</v>
      </c>
      <c r="K11" s="215"/>
    </row>
    <row r="12" spans="1:11" ht="12">
      <c r="A12" s="39" t="s">
        <v>141</v>
      </c>
      <c r="B12" s="38">
        <v>160</v>
      </c>
      <c r="C12" s="91">
        <v>151689</v>
      </c>
      <c r="D12" s="214">
        <v>34134</v>
      </c>
      <c r="E12" s="215">
        <v>2908</v>
      </c>
      <c r="F12" s="91">
        <v>4143</v>
      </c>
      <c r="G12" s="215">
        <v>6111</v>
      </c>
      <c r="H12" s="215">
        <v>19538</v>
      </c>
      <c r="I12" s="91">
        <v>0</v>
      </c>
      <c r="J12" s="215">
        <v>3339</v>
      </c>
      <c r="K12" s="215"/>
    </row>
    <row r="13" spans="1:11" ht="12">
      <c r="A13" s="37" t="s">
        <v>12</v>
      </c>
      <c r="B13" s="40">
        <v>170</v>
      </c>
      <c r="C13" s="91">
        <v>0</v>
      </c>
      <c r="D13" s="91">
        <v>0</v>
      </c>
      <c r="E13" s="215">
        <v>0</v>
      </c>
      <c r="F13" s="214">
        <v>0</v>
      </c>
      <c r="G13" s="215">
        <v>0</v>
      </c>
      <c r="H13" s="215">
        <v>0</v>
      </c>
      <c r="I13" s="91">
        <v>0</v>
      </c>
      <c r="J13" s="215">
        <v>0</v>
      </c>
      <c r="K13" s="215"/>
    </row>
    <row r="14" spans="1:11" ht="12">
      <c r="A14" s="41" t="s">
        <v>142</v>
      </c>
      <c r="B14" s="40">
        <v>180</v>
      </c>
      <c r="C14" s="91">
        <v>0</v>
      </c>
      <c r="D14" s="91">
        <v>0</v>
      </c>
      <c r="E14" s="214">
        <v>0</v>
      </c>
      <c r="F14" s="91">
        <v>0</v>
      </c>
      <c r="G14" s="215">
        <v>0</v>
      </c>
      <c r="H14" s="215">
        <v>0</v>
      </c>
      <c r="I14" s="91">
        <v>0</v>
      </c>
      <c r="J14" s="215">
        <v>0</v>
      </c>
      <c r="K14" s="215"/>
    </row>
    <row r="15" spans="1:11" ht="12">
      <c r="A15" s="41" t="s">
        <v>14</v>
      </c>
      <c r="B15" s="40">
        <v>190</v>
      </c>
      <c r="C15" s="91">
        <v>0</v>
      </c>
      <c r="D15" s="91">
        <v>0</v>
      </c>
      <c r="E15" s="91">
        <v>0</v>
      </c>
      <c r="F15" s="91">
        <v>0</v>
      </c>
      <c r="G15" s="91">
        <v>0</v>
      </c>
      <c r="H15" s="91">
        <v>0</v>
      </c>
      <c r="I15" s="91">
        <v>0</v>
      </c>
      <c r="J15" s="91">
        <v>0</v>
      </c>
      <c r="K15" s="91"/>
    </row>
    <row r="16" spans="1:11" ht="13" thickBot="1">
      <c r="A16" s="219" t="s">
        <v>116</v>
      </c>
      <c r="B16" s="137"/>
      <c r="C16" s="93">
        <f t="shared" ref="C16:K16" si="0">SUM(C7:C15)</f>
        <v>41118509</v>
      </c>
      <c r="D16" s="93">
        <f t="shared" si="0"/>
        <v>1795672</v>
      </c>
      <c r="E16" s="93">
        <f t="shared" si="0"/>
        <v>1121334</v>
      </c>
      <c r="F16" s="93">
        <f t="shared" si="0"/>
        <v>1151614</v>
      </c>
      <c r="G16" s="93">
        <f t="shared" si="0"/>
        <v>1505158</v>
      </c>
      <c r="H16" s="93">
        <f t="shared" si="0"/>
        <v>4289471</v>
      </c>
      <c r="I16" s="93">
        <f t="shared" si="0"/>
        <v>0</v>
      </c>
      <c r="J16" s="93">
        <f t="shared" si="0"/>
        <v>568920</v>
      </c>
      <c r="K16" s="93">
        <f t="shared" si="0"/>
        <v>0</v>
      </c>
    </row>
    <row r="17" spans="1:11" ht="13.5" customHeight="1" thickTop="1">
      <c r="A17" s="158" t="s">
        <v>26</v>
      </c>
      <c r="B17" s="159"/>
      <c r="C17" s="94"/>
      <c r="D17" s="94"/>
      <c r="E17" s="94"/>
      <c r="F17" s="94"/>
      <c r="G17" s="94"/>
      <c r="H17" s="94"/>
      <c r="I17" s="94"/>
      <c r="J17" s="95"/>
      <c r="K17" s="94"/>
    </row>
    <row r="18" spans="1:11" ht="12">
      <c r="A18" s="42" t="s">
        <v>143</v>
      </c>
      <c r="B18" s="40">
        <v>410</v>
      </c>
      <c r="C18" s="96">
        <v>0</v>
      </c>
      <c r="D18" s="96">
        <v>0</v>
      </c>
      <c r="E18" s="96">
        <v>0</v>
      </c>
      <c r="F18" s="96">
        <v>0</v>
      </c>
      <c r="G18" s="96">
        <v>0</v>
      </c>
      <c r="H18" s="96">
        <v>0</v>
      </c>
      <c r="I18" s="95"/>
      <c r="J18" s="96">
        <v>0</v>
      </c>
      <c r="K18" s="96"/>
    </row>
    <row r="19" spans="1:11" ht="12">
      <c r="A19" s="43" t="s">
        <v>144</v>
      </c>
      <c r="B19" s="44">
        <v>420</v>
      </c>
      <c r="C19" s="96">
        <v>0</v>
      </c>
      <c r="D19" s="96">
        <v>0</v>
      </c>
      <c r="E19" s="96">
        <v>0</v>
      </c>
      <c r="F19" s="96">
        <v>0</v>
      </c>
      <c r="G19" s="96">
        <v>0</v>
      </c>
      <c r="H19" s="222">
        <v>0</v>
      </c>
      <c r="I19" s="97">
        <v>0</v>
      </c>
      <c r="J19" s="96">
        <v>0</v>
      </c>
      <c r="K19" s="96"/>
    </row>
    <row r="20" spans="1:11" ht="12">
      <c r="A20" s="43" t="s">
        <v>146</v>
      </c>
      <c r="B20" s="44">
        <v>430</v>
      </c>
      <c r="C20" s="96">
        <v>52951</v>
      </c>
      <c r="D20" s="96">
        <v>28190</v>
      </c>
      <c r="E20" s="96">
        <v>0</v>
      </c>
      <c r="F20" s="96">
        <v>0</v>
      </c>
      <c r="G20" s="96">
        <v>0</v>
      </c>
      <c r="H20" s="97">
        <v>41805</v>
      </c>
      <c r="I20" s="97">
        <v>0</v>
      </c>
      <c r="J20" s="97">
        <v>0</v>
      </c>
      <c r="K20" s="96"/>
    </row>
    <row r="21" spans="1:11" ht="12">
      <c r="A21" s="43" t="s">
        <v>145</v>
      </c>
      <c r="B21" s="44">
        <v>440</v>
      </c>
      <c r="C21" s="96">
        <v>0</v>
      </c>
      <c r="D21" s="96">
        <v>0</v>
      </c>
      <c r="E21" s="96">
        <v>0</v>
      </c>
      <c r="F21" s="96">
        <v>0</v>
      </c>
      <c r="G21" s="96">
        <v>0</v>
      </c>
      <c r="H21" s="97">
        <v>0</v>
      </c>
      <c r="I21" s="97">
        <v>0</v>
      </c>
      <c r="J21" s="97">
        <v>0</v>
      </c>
      <c r="K21" s="96"/>
    </row>
    <row r="22" spans="1:11" ht="12">
      <c r="A22" s="43" t="s">
        <v>147</v>
      </c>
      <c r="B22" s="44">
        <v>460</v>
      </c>
      <c r="C22" s="96">
        <v>0</v>
      </c>
      <c r="D22" s="96">
        <v>0</v>
      </c>
      <c r="E22" s="222">
        <v>0</v>
      </c>
      <c r="F22" s="96">
        <v>0</v>
      </c>
      <c r="G22" s="222">
        <v>0</v>
      </c>
      <c r="H22" s="222">
        <v>0</v>
      </c>
      <c r="I22" s="97">
        <v>0</v>
      </c>
      <c r="J22" s="97">
        <v>0</v>
      </c>
      <c r="K22" s="97"/>
    </row>
    <row r="23" spans="1:11" ht="12">
      <c r="A23" s="45" t="s">
        <v>148</v>
      </c>
      <c r="B23" s="44">
        <v>470</v>
      </c>
      <c r="C23" s="96">
        <v>0</v>
      </c>
      <c r="D23" s="96">
        <v>1226</v>
      </c>
      <c r="E23" s="96">
        <v>0</v>
      </c>
      <c r="F23" s="96">
        <v>0</v>
      </c>
      <c r="G23" s="96">
        <v>0</v>
      </c>
      <c r="H23" s="97">
        <v>0</v>
      </c>
      <c r="I23" s="97">
        <v>0</v>
      </c>
      <c r="J23" s="96">
        <v>0</v>
      </c>
      <c r="K23" s="97"/>
    </row>
    <row r="24" spans="1:11" ht="12">
      <c r="A24" s="46" t="s">
        <v>149</v>
      </c>
      <c r="B24" s="47">
        <v>480</v>
      </c>
      <c r="C24" s="222">
        <v>77610</v>
      </c>
      <c r="D24" s="96">
        <v>757</v>
      </c>
      <c r="E24" s="97">
        <v>0</v>
      </c>
      <c r="F24" s="96">
        <v>-7312</v>
      </c>
      <c r="G24" s="97">
        <v>-11867</v>
      </c>
      <c r="H24" s="97">
        <v>0</v>
      </c>
      <c r="I24" s="97">
        <v>0</v>
      </c>
      <c r="J24" s="97">
        <v>0</v>
      </c>
      <c r="K24" s="96"/>
    </row>
    <row r="25" spans="1:11" ht="12">
      <c r="A25" s="46" t="s">
        <v>150</v>
      </c>
      <c r="B25" s="47">
        <v>490</v>
      </c>
      <c r="C25" s="96">
        <v>11027631</v>
      </c>
      <c r="D25" s="222">
        <v>1182750</v>
      </c>
      <c r="E25" s="97">
        <v>633834</v>
      </c>
      <c r="F25" s="96">
        <v>301014</v>
      </c>
      <c r="G25" s="97">
        <v>316733</v>
      </c>
      <c r="H25" s="97">
        <v>6340</v>
      </c>
      <c r="I25" s="97">
        <v>0</v>
      </c>
      <c r="J25" s="97">
        <v>79251</v>
      </c>
      <c r="K25" s="96"/>
    </row>
    <row r="26" spans="1:11" ht="12">
      <c r="A26" s="46" t="s">
        <v>37</v>
      </c>
      <c r="B26" s="47">
        <v>493</v>
      </c>
      <c r="C26" s="96">
        <v>0</v>
      </c>
      <c r="D26" s="96">
        <v>0</v>
      </c>
      <c r="E26" s="97">
        <v>0</v>
      </c>
      <c r="F26" s="222">
        <v>0</v>
      </c>
      <c r="G26" s="97">
        <v>0</v>
      </c>
      <c r="H26" s="97">
        <v>0</v>
      </c>
      <c r="I26" s="97">
        <v>0</v>
      </c>
      <c r="J26" s="97">
        <v>9</v>
      </c>
      <c r="K26" s="96"/>
    </row>
    <row r="27" spans="1:11" ht="12">
      <c r="A27" s="220" t="s">
        <v>151</v>
      </c>
      <c r="B27" s="216"/>
      <c r="C27" s="223">
        <f>SUM(C18:C26)</f>
        <v>11158192</v>
      </c>
      <c r="D27" s="223">
        <f t="shared" ref="D27:K27" si="1">SUM(D18:D26)</f>
        <v>1212923</v>
      </c>
      <c r="E27" s="223">
        <f t="shared" si="1"/>
        <v>633834</v>
      </c>
      <c r="F27" s="223">
        <f t="shared" si="1"/>
        <v>293702</v>
      </c>
      <c r="G27" s="223">
        <f t="shared" si="1"/>
        <v>304866</v>
      </c>
      <c r="H27" s="223">
        <f t="shared" si="1"/>
        <v>48145</v>
      </c>
      <c r="I27" s="223">
        <f t="shared" si="1"/>
        <v>0</v>
      </c>
      <c r="J27" s="223">
        <f t="shared" si="1"/>
        <v>79260</v>
      </c>
      <c r="K27" s="223">
        <f t="shared" si="1"/>
        <v>0</v>
      </c>
    </row>
    <row r="28" spans="1:11" ht="13.5" customHeight="1">
      <c r="A28" s="160" t="s">
        <v>15</v>
      </c>
      <c r="B28" s="161"/>
      <c r="C28" s="94"/>
      <c r="D28" s="95"/>
      <c r="E28" s="95"/>
      <c r="F28" s="95"/>
      <c r="G28" s="95"/>
      <c r="H28" s="95"/>
      <c r="I28" s="95"/>
      <c r="J28" s="95"/>
      <c r="K28" s="95"/>
    </row>
    <row r="29" spans="1:11" ht="12">
      <c r="A29" s="43" t="s">
        <v>172</v>
      </c>
      <c r="B29" s="44">
        <v>511</v>
      </c>
      <c r="C29" s="231"/>
      <c r="D29" s="231"/>
      <c r="E29" s="231"/>
      <c r="F29" s="231"/>
      <c r="G29" s="231"/>
      <c r="H29" s="231"/>
      <c r="I29" s="95"/>
      <c r="J29" s="242"/>
      <c r="K29" s="242"/>
    </row>
    <row r="30" spans="1:11" ht="14" customHeight="1" thickBot="1">
      <c r="A30" s="221" t="s">
        <v>117</v>
      </c>
      <c r="B30" s="140"/>
      <c r="C30" s="93">
        <f t="shared" ref="C30:H30" si="2">SUM(C27:C29)</f>
        <v>11158192</v>
      </c>
      <c r="D30" s="93">
        <f t="shared" si="2"/>
        <v>1212923</v>
      </c>
      <c r="E30" s="93">
        <f t="shared" si="2"/>
        <v>633834</v>
      </c>
      <c r="F30" s="93">
        <f t="shared" si="2"/>
        <v>293702</v>
      </c>
      <c r="G30" s="93">
        <f t="shared" si="2"/>
        <v>304866</v>
      </c>
      <c r="H30" s="93">
        <f t="shared" si="2"/>
        <v>48145</v>
      </c>
      <c r="I30" s="243">
        <f>I27</f>
        <v>0</v>
      </c>
      <c r="J30" s="93">
        <f>SUM(J27:J29)</f>
        <v>79260</v>
      </c>
      <c r="K30" s="93">
        <f>SUM(K27:K29)</f>
        <v>0</v>
      </c>
    </row>
    <row r="31" spans="1:11" ht="13" thickTop="1">
      <c r="A31" s="138" t="s">
        <v>16</v>
      </c>
      <c r="B31" s="139">
        <v>714</v>
      </c>
      <c r="C31" s="98">
        <v>0</v>
      </c>
      <c r="D31" s="98">
        <v>0</v>
      </c>
      <c r="E31" s="98">
        <v>0</v>
      </c>
      <c r="F31" s="98">
        <v>0</v>
      </c>
      <c r="G31" s="98">
        <v>0</v>
      </c>
      <c r="H31" s="98">
        <v>4236586</v>
      </c>
      <c r="I31" s="98">
        <v>0</v>
      </c>
      <c r="J31" s="98">
        <v>489669</v>
      </c>
      <c r="K31" s="98"/>
    </row>
    <row r="32" spans="1:11" ht="12">
      <c r="A32" s="46" t="s">
        <v>17</v>
      </c>
      <c r="B32" s="47">
        <v>730</v>
      </c>
      <c r="C32" s="96">
        <v>29960317</v>
      </c>
      <c r="D32" s="96">
        <v>582749</v>
      </c>
      <c r="E32" s="96">
        <v>487500</v>
      </c>
      <c r="F32" s="96">
        <v>857912</v>
      </c>
      <c r="G32" s="96">
        <v>1200292</v>
      </c>
      <c r="H32" s="96">
        <v>4560</v>
      </c>
      <c r="I32" s="96">
        <v>0</v>
      </c>
      <c r="J32" s="96">
        <v>0</v>
      </c>
      <c r="K32" s="96"/>
    </row>
    <row r="33" spans="1:11" ht="12">
      <c r="A33" s="46" t="s">
        <v>18</v>
      </c>
      <c r="B33" s="230"/>
      <c r="C33" s="94"/>
      <c r="D33" s="95"/>
      <c r="E33" s="95"/>
      <c r="F33" s="95"/>
      <c r="G33" s="95"/>
      <c r="H33" s="95"/>
      <c r="I33" s="95"/>
      <c r="J33" s="95"/>
      <c r="K33" s="95"/>
    </row>
    <row r="34" spans="1:11" ht="13" thickBot="1">
      <c r="A34" s="141" t="s">
        <v>118</v>
      </c>
      <c r="B34" s="140"/>
      <c r="C34" s="93">
        <f>SUM(C30:C32)</f>
        <v>41118509</v>
      </c>
      <c r="D34" s="93">
        <f t="shared" ref="D34:K34" si="3">SUM(D30:D32)</f>
        <v>1795672</v>
      </c>
      <c r="E34" s="93">
        <f t="shared" si="3"/>
        <v>1121334</v>
      </c>
      <c r="F34" s="93">
        <f t="shared" si="3"/>
        <v>1151614</v>
      </c>
      <c r="G34" s="93">
        <f t="shared" si="3"/>
        <v>1505158</v>
      </c>
      <c r="H34" s="93">
        <f t="shared" si="3"/>
        <v>4289291</v>
      </c>
      <c r="I34" s="93">
        <f t="shared" si="3"/>
        <v>0</v>
      </c>
      <c r="J34" s="93">
        <f t="shared" si="3"/>
        <v>568929</v>
      </c>
      <c r="K34" s="93">
        <f t="shared" si="3"/>
        <v>0</v>
      </c>
    </row>
    <row r="35" spans="1:11" ht="14" customHeight="1" thickTop="1">
      <c r="A35" s="49"/>
    </row>
  </sheetData>
  <sheetProtection algorithmName="SHA-512" hashValue="85SDxoy4+H0Zad0cy1Cs1hVIIuBmWtfWOv9cHXstc9INFMzgvbnihfB+8lsRk7RoJ1dAYCMZZLHd1MlJxr9cZg==" saltValue="CDt7Gen9RKZ1+gj3k6QS1A==" spinCount="100000" sheet="1" objects="1" scenarios="1"/>
  <mergeCells count="2">
    <mergeCell ref="A1:K1"/>
    <mergeCell ref="A2:K2"/>
  </mergeCells>
  <phoneticPr fontId="2" type="noConversion"/>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K31"/>
  <sheetViews>
    <sheetView showGridLines="0" workbookViewId="0">
      <pane ySplit="3" topLeftCell="A12" activePane="bottomLeft" state="frozenSplit"/>
      <selection sqref="A1:B1"/>
      <selection pane="bottomLeft" activeCell="K6" sqref="K6"/>
    </sheetView>
  </sheetViews>
  <sheetFormatPr baseColWidth="10" defaultColWidth="8.6640625" defaultRowHeight="11"/>
  <cols>
    <col min="1" max="1" width="36" style="30" customWidth="1"/>
    <col min="2" max="2" width="4.6640625" style="30" customWidth="1"/>
    <col min="3" max="9" width="13.6640625" style="30" customWidth="1"/>
    <col min="10" max="11" width="13.6640625" style="50" customWidth="1"/>
    <col min="12" max="12" width="3.33203125" style="30" customWidth="1"/>
    <col min="13" max="13" width="4.5" style="30" customWidth="1"/>
    <col min="14" max="16384" width="8.6640625" style="30"/>
  </cols>
  <sheetData>
    <row r="1" spans="1:11" ht="12">
      <c r="A1" s="273" t="s">
        <v>165</v>
      </c>
      <c r="B1" s="273"/>
      <c r="C1" s="273"/>
      <c r="D1" s="273"/>
      <c r="E1" s="273"/>
      <c r="F1" s="273"/>
      <c r="G1" s="273"/>
      <c r="H1" s="273"/>
      <c r="I1" s="273"/>
      <c r="J1" s="273"/>
      <c r="K1" s="273"/>
    </row>
    <row r="2" spans="1:11" ht="12">
      <c r="A2" s="299" t="s">
        <v>198</v>
      </c>
      <c r="B2" s="299"/>
      <c r="C2" s="299"/>
      <c r="D2" s="299"/>
      <c r="E2" s="299"/>
      <c r="F2" s="299"/>
      <c r="G2" s="299"/>
      <c r="H2" s="299"/>
      <c r="I2" s="299"/>
      <c r="J2" s="299"/>
      <c r="K2" s="299"/>
    </row>
    <row r="3" spans="1:11" ht="12">
      <c r="A3" s="235"/>
      <c r="B3" s="235"/>
      <c r="C3" s="235"/>
      <c r="D3" s="235"/>
      <c r="E3" s="235"/>
      <c r="F3" s="235"/>
      <c r="G3" s="235"/>
      <c r="H3" s="235"/>
      <c r="I3" s="235"/>
      <c r="J3" s="235"/>
      <c r="K3" s="235"/>
    </row>
    <row r="4" spans="1:11" s="72" customFormat="1" ht="12.25" customHeight="1">
      <c r="A4" s="28"/>
      <c r="B4" s="29"/>
      <c r="C4" s="225" t="s">
        <v>28</v>
      </c>
      <c r="D4" s="225" t="s">
        <v>29</v>
      </c>
      <c r="E4" s="225" t="s">
        <v>30</v>
      </c>
      <c r="F4" s="225" t="s">
        <v>31</v>
      </c>
      <c r="G4" s="225" t="s">
        <v>32</v>
      </c>
      <c r="H4" s="225" t="s">
        <v>33</v>
      </c>
      <c r="I4" s="225" t="s">
        <v>34</v>
      </c>
      <c r="J4" s="225" t="s">
        <v>35</v>
      </c>
      <c r="K4" s="225" t="s">
        <v>36</v>
      </c>
    </row>
    <row r="5" spans="1:11" ht="36">
      <c r="A5" s="229" t="s">
        <v>1</v>
      </c>
      <c r="B5" s="226" t="s">
        <v>152</v>
      </c>
      <c r="C5" s="227" t="s">
        <v>8</v>
      </c>
      <c r="D5" s="228" t="s">
        <v>48</v>
      </c>
      <c r="E5" s="227" t="s">
        <v>135</v>
      </c>
      <c r="F5" s="227" t="s">
        <v>9</v>
      </c>
      <c r="G5" s="228" t="s">
        <v>38</v>
      </c>
      <c r="H5" s="228" t="s">
        <v>136</v>
      </c>
      <c r="I5" s="227" t="s">
        <v>39</v>
      </c>
      <c r="J5" s="227" t="s">
        <v>137</v>
      </c>
      <c r="K5" s="228" t="s">
        <v>40</v>
      </c>
    </row>
    <row r="6" spans="1:11" ht="13.5" customHeight="1">
      <c r="A6" s="162" t="s">
        <v>11</v>
      </c>
      <c r="B6" s="163"/>
      <c r="C6" s="89"/>
      <c r="D6" s="89"/>
      <c r="E6" s="89"/>
      <c r="F6" s="89"/>
      <c r="G6" s="89"/>
      <c r="H6" s="89"/>
      <c r="I6" s="89"/>
      <c r="J6" s="89"/>
      <c r="K6" s="89"/>
    </row>
    <row r="7" spans="1:11" ht="14" customHeight="1">
      <c r="A7" s="166" t="s">
        <v>19</v>
      </c>
      <c r="B7" s="167">
        <v>1000</v>
      </c>
      <c r="C7" s="99">
        <v>24041610</v>
      </c>
      <c r="D7" s="99">
        <v>2838063</v>
      </c>
      <c r="E7" s="99">
        <v>1496452</v>
      </c>
      <c r="F7" s="99">
        <v>712279</v>
      </c>
      <c r="G7" s="99">
        <v>733144</v>
      </c>
      <c r="H7" s="99">
        <v>68559</v>
      </c>
      <c r="I7" s="99">
        <v>0</v>
      </c>
      <c r="J7" s="99">
        <v>173037</v>
      </c>
      <c r="K7" s="99">
        <v>0</v>
      </c>
    </row>
    <row r="8" spans="1:11" ht="24">
      <c r="A8" s="168" t="s">
        <v>166</v>
      </c>
      <c r="B8" s="167">
        <v>2000</v>
      </c>
      <c r="C8" s="99">
        <v>0</v>
      </c>
      <c r="D8" s="99">
        <v>0</v>
      </c>
      <c r="E8" s="100"/>
      <c r="F8" s="99">
        <v>0</v>
      </c>
      <c r="G8" s="99">
        <v>0</v>
      </c>
      <c r="H8" s="100"/>
      <c r="I8" s="100"/>
      <c r="J8" s="100"/>
      <c r="K8" s="100"/>
    </row>
    <row r="9" spans="1:11" ht="14" customHeight="1">
      <c r="A9" s="168" t="s">
        <v>20</v>
      </c>
      <c r="B9" s="167">
        <v>3000</v>
      </c>
      <c r="C9" s="99">
        <v>750737</v>
      </c>
      <c r="D9" s="99">
        <v>0</v>
      </c>
      <c r="E9" s="99">
        <v>0</v>
      </c>
      <c r="F9" s="99">
        <v>133516</v>
      </c>
      <c r="G9" s="99">
        <v>0</v>
      </c>
      <c r="H9" s="99">
        <v>0</v>
      </c>
      <c r="I9" s="99">
        <v>0</v>
      </c>
      <c r="J9" s="99">
        <v>0</v>
      </c>
      <c r="K9" s="99">
        <v>0</v>
      </c>
    </row>
    <row r="10" spans="1:11" ht="14" customHeight="1">
      <c r="A10" s="169" t="s">
        <v>21</v>
      </c>
      <c r="B10" s="167">
        <v>4000</v>
      </c>
      <c r="C10" s="99">
        <v>356504</v>
      </c>
      <c r="D10" s="99">
        <v>0</v>
      </c>
      <c r="E10" s="101">
        <v>0</v>
      </c>
      <c r="F10" s="99">
        <v>0</v>
      </c>
      <c r="G10" s="99">
        <v>0</v>
      </c>
      <c r="H10" s="99">
        <v>0</v>
      </c>
      <c r="I10" s="101">
        <v>0</v>
      </c>
      <c r="J10" s="101">
        <v>0</v>
      </c>
      <c r="K10" s="99">
        <v>0</v>
      </c>
    </row>
    <row r="11" spans="1:11" ht="14" customHeight="1" thickBot="1">
      <c r="A11" s="218" t="s">
        <v>119</v>
      </c>
      <c r="B11" s="144"/>
      <c r="C11" s="102">
        <f>SUM(C7:C10)</f>
        <v>25148851</v>
      </c>
      <c r="D11" s="102">
        <f>SUM(D7:D10)</f>
        <v>2838063</v>
      </c>
      <c r="E11" s="102">
        <f>SUM(E7:E10)</f>
        <v>1496452</v>
      </c>
      <c r="F11" s="102">
        <f>SUM(F7:F10)</f>
        <v>845795</v>
      </c>
      <c r="G11" s="102">
        <f>G7+G8+G9+G10</f>
        <v>733144</v>
      </c>
      <c r="H11" s="102">
        <f>SUM(H7:H10)</f>
        <v>68559</v>
      </c>
      <c r="I11" s="102">
        <f>SUM(I7:I10)</f>
        <v>0</v>
      </c>
      <c r="J11" s="102">
        <f>SUM(J7:J10)</f>
        <v>173037</v>
      </c>
      <c r="K11" s="102">
        <f>SUM(K7:K10)</f>
        <v>0</v>
      </c>
    </row>
    <row r="12" spans="1:11" ht="14" thickTop="1" thickBot="1">
      <c r="A12" s="142" t="s">
        <v>174</v>
      </c>
      <c r="B12" s="232">
        <v>3998</v>
      </c>
      <c r="C12" s="103">
        <v>6313901</v>
      </c>
      <c r="D12" s="103">
        <v>0</v>
      </c>
      <c r="E12" s="103">
        <v>0</v>
      </c>
      <c r="F12" s="103">
        <v>0</v>
      </c>
      <c r="G12" s="103">
        <v>0</v>
      </c>
      <c r="H12" s="103">
        <v>0</v>
      </c>
      <c r="I12" s="104"/>
      <c r="J12" s="103">
        <v>0</v>
      </c>
      <c r="K12" s="103">
        <v>0</v>
      </c>
    </row>
    <row r="13" spans="1:11" ht="14" customHeight="1" thickTop="1" thickBot="1">
      <c r="A13" s="217" t="s">
        <v>120</v>
      </c>
      <c r="B13" s="145"/>
      <c r="C13" s="105">
        <f t="shared" ref="C13:K13" si="0">C11+C12</f>
        <v>31462752</v>
      </c>
      <c r="D13" s="105">
        <f t="shared" si="0"/>
        <v>2838063</v>
      </c>
      <c r="E13" s="105">
        <f t="shared" si="0"/>
        <v>1496452</v>
      </c>
      <c r="F13" s="105">
        <f t="shared" si="0"/>
        <v>845795</v>
      </c>
      <c r="G13" s="105">
        <f t="shared" si="0"/>
        <v>733144</v>
      </c>
      <c r="H13" s="105">
        <f t="shared" si="0"/>
        <v>68559</v>
      </c>
      <c r="I13" s="105">
        <f t="shared" si="0"/>
        <v>0</v>
      </c>
      <c r="J13" s="105">
        <f t="shared" si="0"/>
        <v>173037</v>
      </c>
      <c r="K13" s="105">
        <f t="shared" si="0"/>
        <v>0</v>
      </c>
    </row>
    <row r="14" spans="1:11" ht="13.5" customHeight="1" thickTop="1">
      <c r="A14" s="164" t="s">
        <v>10</v>
      </c>
      <c r="B14" s="165"/>
      <c r="C14" s="106"/>
      <c r="D14" s="104"/>
      <c r="E14" s="104"/>
      <c r="F14" s="104"/>
      <c r="G14" s="106"/>
      <c r="H14" s="104"/>
      <c r="I14" s="104"/>
      <c r="J14" s="104"/>
      <c r="K14" s="104"/>
    </row>
    <row r="15" spans="1:11" ht="14" customHeight="1">
      <c r="A15" s="170" t="s">
        <v>22</v>
      </c>
      <c r="B15" s="171">
        <v>1000</v>
      </c>
      <c r="C15" s="99">
        <v>13644336</v>
      </c>
      <c r="D15" s="104"/>
      <c r="E15" s="104"/>
      <c r="F15" s="104"/>
      <c r="G15" s="99">
        <v>332456</v>
      </c>
      <c r="H15" s="104"/>
      <c r="I15" s="104"/>
      <c r="J15" s="104"/>
      <c r="K15" s="104"/>
    </row>
    <row r="16" spans="1:11" ht="14" customHeight="1">
      <c r="A16" s="166" t="s">
        <v>23</v>
      </c>
      <c r="B16" s="172">
        <v>2000</v>
      </c>
      <c r="C16" s="99">
        <v>6056645</v>
      </c>
      <c r="D16" s="99">
        <v>2763775</v>
      </c>
      <c r="E16" s="104"/>
      <c r="F16" s="99">
        <v>767789</v>
      </c>
      <c r="G16" s="99">
        <v>320561</v>
      </c>
      <c r="H16" s="99">
        <v>4358695</v>
      </c>
      <c r="I16" s="104"/>
      <c r="J16" s="101">
        <v>136387</v>
      </c>
      <c r="K16" s="99">
        <v>0</v>
      </c>
    </row>
    <row r="17" spans="1:11" ht="14" customHeight="1">
      <c r="A17" s="168" t="s">
        <v>24</v>
      </c>
      <c r="B17" s="172">
        <v>3000</v>
      </c>
      <c r="C17" s="99">
        <v>0</v>
      </c>
      <c r="D17" s="99">
        <v>0</v>
      </c>
      <c r="E17" s="104"/>
      <c r="F17" s="99">
        <v>0</v>
      </c>
      <c r="G17" s="99">
        <v>0</v>
      </c>
      <c r="H17" s="100"/>
      <c r="I17" s="104"/>
      <c r="J17" s="104"/>
      <c r="K17" s="104"/>
    </row>
    <row r="18" spans="1:11" ht="14" customHeight="1">
      <c r="A18" s="169" t="s">
        <v>153</v>
      </c>
      <c r="B18" s="173">
        <v>4000</v>
      </c>
      <c r="C18" s="99">
        <v>729758</v>
      </c>
      <c r="D18" s="99">
        <v>0</v>
      </c>
      <c r="E18" s="99">
        <v>0</v>
      </c>
      <c r="F18" s="99">
        <v>0</v>
      </c>
      <c r="G18" s="99">
        <v>0</v>
      </c>
      <c r="H18" s="99">
        <v>0</v>
      </c>
      <c r="I18" s="104"/>
      <c r="J18" s="267">
        <v>0</v>
      </c>
      <c r="K18" s="99">
        <v>0</v>
      </c>
    </row>
    <row r="19" spans="1:11" ht="14" customHeight="1">
      <c r="A19" s="169" t="s">
        <v>25</v>
      </c>
      <c r="B19" s="172">
        <v>5000</v>
      </c>
      <c r="C19" s="99">
        <v>0</v>
      </c>
      <c r="D19" s="99">
        <v>0</v>
      </c>
      <c r="E19" s="99">
        <v>13981168</v>
      </c>
      <c r="F19" s="99">
        <v>0</v>
      </c>
      <c r="G19" s="99">
        <v>0</v>
      </c>
      <c r="H19" s="100"/>
      <c r="I19" s="104"/>
      <c r="J19" s="99">
        <v>0</v>
      </c>
      <c r="K19" s="99">
        <v>0</v>
      </c>
    </row>
    <row r="20" spans="1:11" ht="14" customHeight="1" thickBot="1">
      <c r="A20" s="218" t="s">
        <v>121</v>
      </c>
      <c r="B20" s="149"/>
      <c r="C20" s="102">
        <f t="shared" ref="C20:H20" si="1">SUM(C15:C19)</f>
        <v>20430739</v>
      </c>
      <c r="D20" s="102">
        <f t="shared" si="1"/>
        <v>2763775</v>
      </c>
      <c r="E20" s="102">
        <f t="shared" si="1"/>
        <v>13981168</v>
      </c>
      <c r="F20" s="102">
        <f t="shared" si="1"/>
        <v>767789</v>
      </c>
      <c r="G20" s="102">
        <f t="shared" si="1"/>
        <v>653017</v>
      </c>
      <c r="H20" s="102">
        <f t="shared" si="1"/>
        <v>4358695</v>
      </c>
      <c r="I20" s="104"/>
      <c r="J20" s="102">
        <f>SUM(J15:J19)</f>
        <v>136387</v>
      </c>
      <c r="K20" s="102">
        <f>SUM(K15:K19)</f>
        <v>0</v>
      </c>
    </row>
    <row r="21" spans="1:11" ht="14" thickTop="1" thickBot="1">
      <c r="A21" s="146" t="s">
        <v>175</v>
      </c>
      <c r="B21" s="232">
        <v>4180</v>
      </c>
      <c r="C21" s="105">
        <f t="shared" ref="C21:H21" si="2">C12</f>
        <v>6313901</v>
      </c>
      <c r="D21" s="105">
        <f t="shared" si="2"/>
        <v>0</v>
      </c>
      <c r="E21" s="105">
        <f t="shared" si="2"/>
        <v>0</v>
      </c>
      <c r="F21" s="105">
        <f t="shared" si="2"/>
        <v>0</v>
      </c>
      <c r="G21" s="105">
        <f t="shared" si="2"/>
        <v>0</v>
      </c>
      <c r="H21" s="105">
        <f t="shared" si="2"/>
        <v>0</v>
      </c>
      <c r="I21" s="104" t="s">
        <v>0</v>
      </c>
      <c r="J21" s="107">
        <f>J12</f>
        <v>0</v>
      </c>
      <c r="K21" s="107">
        <f>K12</f>
        <v>0</v>
      </c>
    </row>
    <row r="22" spans="1:11" ht="14" customHeight="1" thickTop="1" thickBot="1">
      <c r="A22" s="218" t="s">
        <v>122</v>
      </c>
      <c r="B22" s="150"/>
      <c r="C22" s="105">
        <f t="shared" ref="C22:H22" si="3">C20+C21</f>
        <v>26744640</v>
      </c>
      <c r="D22" s="105">
        <f t="shared" si="3"/>
        <v>2763775</v>
      </c>
      <c r="E22" s="105">
        <f t="shared" si="3"/>
        <v>13981168</v>
      </c>
      <c r="F22" s="105">
        <f t="shared" si="3"/>
        <v>767789</v>
      </c>
      <c r="G22" s="105">
        <f t="shared" si="3"/>
        <v>653017</v>
      </c>
      <c r="H22" s="105">
        <f t="shared" si="3"/>
        <v>4358695</v>
      </c>
      <c r="I22" s="108"/>
      <c r="J22" s="105">
        <f>J20+J21</f>
        <v>136387</v>
      </c>
      <c r="K22" s="105">
        <f>K20+K21</f>
        <v>0</v>
      </c>
    </row>
    <row r="23" spans="1:11" ht="25" thickTop="1">
      <c r="A23" s="147" t="s">
        <v>76</v>
      </c>
      <c r="B23" s="143"/>
      <c r="C23" s="109">
        <f t="shared" ref="C23:H23" si="4">C11-C20</f>
        <v>4718112</v>
      </c>
      <c r="D23" s="109">
        <f t="shared" si="4"/>
        <v>74288</v>
      </c>
      <c r="E23" s="109">
        <f t="shared" si="4"/>
        <v>-12484716</v>
      </c>
      <c r="F23" s="109">
        <f t="shared" si="4"/>
        <v>78006</v>
      </c>
      <c r="G23" s="109">
        <f t="shared" si="4"/>
        <v>80127</v>
      </c>
      <c r="H23" s="109">
        <f t="shared" si="4"/>
        <v>-4290136</v>
      </c>
      <c r="I23" s="109">
        <f>I11</f>
        <v>0</v>
      </c>
      <c r="J23" s="109">
        <f>J11-J20</f>
        <v>36650</v>
      </c>
      <c r="K23" s="109">
        <f>K11-K20</f>
        <v>0</v>
      </c>
    </row>
    <row r="24" spans="1:11" ht="13" thickBot="1">
      <c r="A24" s="174" t="s">
        <v>154</v>
      </c>
      <c r="B24" s="175">
        <v>7000</v>
      </c>
      <c r="C24" s="110">
        <v>0</v>
      </c>
      <c r="D24" s="110">
        <v>0</v>
      </c>
      <c r="E24" s="110">
        <v>11878173</v>
      </c>
      <c r="F24" s="110">
        <v>0</v>
      </c>
      <c r="G24" s="110">
        <v>0</v>
      </c>
      <c r="H24" s="110">
        <v>5000000</v>
      </c>
      <c r="I24" s="110">
        <v>0</v>
      </c>
      <c r="J24" s="110">
        <v>0</v>
      </c>
      <c r="K24" s="110">
        <v>0</v>
      </c>
    </row>
    <row r="25" spans="1:11" ht="14" customHeight="1" thickTop="1" thickBot="1">
      <c r="A25" s="176" t="s">
        <v>155</v>
      </c>
      <c r="B25" s="177">
        <v>8000</v>
      </c>
      <c r="C25" s="111">
        <v>5179734</v>
      </c>
      <c r="D25" s="111">
        <v>0</v>
      </c>
      <c r="E25" s="111">
        <v>0</v>
      </c>
      <c r="F25" s="111">
        <v>0</v>
      </c>
      <c r="G25" s="112">
        <v>0</v>
      </c>
      <c r="H25" s="111">
        <v>0</v>
      </c>
      <c r="I25" s="112">
        <v>0</v>
      </c>
      <c r="J25" s="111">
        <v>0</v>
      </c>
      <c r="K25" s="111">
        <v>0</v>
      </c>
    </row>
    <row r="26" spans="1:11" ht="17" thickTop="1" thickBot="1">
      <c r="A26" s="233" t="s">
        <v>156</v>
      </c>
      <c r="B26" s="151"/>
      <c r="C26" s="113">
        <f t="shared" ref="C26:K26" si="5">C24-C25</f>
        <v>-5179734</v>
      </c>
      <c r="D26" s="113">
        <f t="shared" si="5"/>
        <v>0</v>
      </c>
      <c r="E26" s="113">
        <f t="shared" si="5"/>
        <v>11878173</v>
      </c>
      <c r="F26" s="113">
        <f t="shared" si="5"/>
        <v>0</v>
      </c>
      <c r="G26" s="113">
        <f t="shared" si="5"/>
        <v>0</v>
      </c>
      <c r="H26" s="113">
        <f t="shared" si="5"/>
        <v>5000000</v>
      </c>
      <c r="I26" s="113">
        <f t="shared" si="5"/>
        <v>0</v>
      </c>
      <c r="J26" s="113">
        <f t="shared" si="5"/>
        <v>0</v>
      </c>
      <c r="K26" s="113">
        <f t="shared" si="5"/>
        <v>0</v>
      </c>
    </row>
    <row r="27" spans="1:11" ht="37.5" customHeight="1" thickTop="1" thickBot="1">
      <c r="A27" s="300" t="s">
        <v>157</v>
      </c>
      <c r="B27" s="301"/>
      <c r="C27" s="154">
        <f t="shared" ref="C27:K27" si="6">C23+C26</f>
        <v>-461622</v>
      </c>
      <c r="D27" s="154">
        <f t="shared" si="6"/>
        <v>74288</v>
      </c>
      <c r="E27" s="154">
        <f t="shared" si="6"/>
        <v>-606543</v>
      </c>
      <c r="F27" s="154">
        <f t="shared" si="6"/>
        <v>78006</v>
      </c>
      <c r="G27" s="154">
        <f t="shared" si="6"/>
        <v>80127</v>
      </c>
      <c r="H27" s="154">
        <f t="shared" si="6"/>
        <v>709864</v>
      </c>
      <c r="I27" s="154">
        <f t="shared" si="6"/>
        <v>0</v>
      </c>
      <c r="J27" s="154">
        <f t="shared" si="6"/>
        <v>36650</v>
      </c>
      <c r="K27" s="154">
        <f t="shared" si="6"/>
        <v>0</v>
      </c>
    </row>
    <row r="28" spans="1:11" ht="13" thickTop="1">
      <c r="A28" s="241" t="s">
        <v>196</v>
      </c>
      <c r="B28" s="148"/>
      <c r="C28" s="103">
        <v>30421939</v>
      </c>
      <c r="D28" s="103">
        <v>508461</v>
      </c>
      <c r="E28" s="103">
        <v>1094043</v>
      </c>
      <c r="F28" s="103">
        <v>779906</v>
      </c>
      <c r="G28" s="103">
        <v>1120165</v>
      </c>
      <c r="H28" s="103">
        <v>3531282</v>
      </c>
      <c r="I28" s="103">
        <v>0</v>
      </c>
      <c r="J28" s="103">
        <v>453019</v>
      </c>
      <c r="K28" s="103">
        <v>0</v>
      </c>
    </row>
    <row r="29" spans="1:11" ht="12">
      <c r="A29" s="234" t="s">
        <v>47</v>
      </c>
      <c r="B29" s="48"/>
      <c r="C29" s="99">
        <v>0</v>
      </c>
      <c r="D29" s="99">
        <v>0</v>
      </c>
      <c r="E29" s="99">
        <v>0</v>
      </c>
      <c r="F29" s="99">
        <v>0</v>
      </c>
      <c r="G29" s="99">
        <v>0</v>
      </c>
      <c r="H29" s="99">
        <v>0</v>
      </c>
      <c r="I29" s="99">
        <v>0</v>
      </c>
      <c r="J29" s="99">
        <v>0</v>
      </c>
      <c r="K29" s="99">
        <v>0</v>
      </c>
    </row>
    <row r="30" spans="1:11" ht="14" customHeight="1" thickBot="1">
      <c r="A30" s="152" t="s">
        <v>197</v>
      </c>
      <c r="B30" s="153"/>
      <c r="C30" s="114">
        <f t="shared" ref="C30:K30" si="7">SUM(C27:C29)</f>
        <v>29960317</v>
      </c>
      <c r="D30" s="114">
        <f t="shared" si="7"/>
        <v>582749</v>
      </c>
      <c r="E30" s="114">
        <f t="shared" si="7"/>
        <v>487500</v>
      </c>
      <c r="F30" s="114">
        <f t="shared" si="7"/>
        <v>857912</v>
      </c>
      <c r="G30" s="114">
        <f t="shared" si="7"/>
        <v>1200292</v>
      </c>
      <c r="H30" s="114">
        <f t="shared" si="7"/>
        <v>4241146</v>
      </c>
      <c r="I30" s="114">
        <f t="shared" si="7"/>
        <v>0</v>
      </c>
      <c r="J30" s="114">
        <f t="shared" si="7"/>
        <v>489669</v>
      </c>
      <c r="K30" s="114">
        <f t="shared" si="7"/>
        <v>0</v>
      </c>
    </row>
    <row r="31" spans="1:11" ht="14" customHeight="1" thickTop="1">
      <c r="A31" s="49"/>
    </row>
  </sheetData>
  <sheetProtection algorithmName="SHA-512" hashValue="3VHeNksqxRV5uwHygNwGRPOqIGZGlTW7pAujJD6aXCn/tTMopKVVwMG5RbabunRcGVhqIpTJPv5dAON0E40yfg==" saltValue="oeOLlucND4+UYMA5s0RNpA==" spinCount="100000" sheet="1" objects="1" scenarios="1"/>
  <mergeCells count="3">
    <mergeCell ref="A1:K1"/>
    <mergeCell ref="A2:K2"/>
    <mergeCell ref="A27:B27"/>
  </mergeCells>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71EED-619D-6E43-AED0-AF47A1C7014F}">
  <dimension ref="A1:O58"/>
  <sheetViews>
    <sheetView showGridLines="0" workbookViewId="0">
      <selection activeCell="K7" sqref="K7:L7"/>
    </sheetView>
  </sheetViews>
  <sheetFormatPr baseColWidth="10" defaultColWidth="9.1640625" defaultRowHeight="13"/>
  <cols>
    <col min="1" max="1" width="0.83203125" style="310" customWidth="1"/>
    <col min="2" max="2" width="13.6640625" style="310" customWidth="1"/>
    <col min="3" max="3" width="18.5" style="310" customWidth="1"/>
    <col min="4" max="4" width="7.5" style="310" customWidth="1"/>
    <col min="5" max="15" width="13.6640625" style="310" customWidth="1"/>
    <col min="16" max="16" width="2.5" style="310" customWidth="1"/>
    <col min="17" max="16384" width="9.1640625" style="310"/>
  </cols>
  <sheetData>
    <row r="1" spans="1:13" s="310" customFormat="1" ht="17.25" customHeight="1">
      <c r="A1" s="363" t="s">
        <v>199</v>
      </c>
      <c r="B1" s="363"/>
      <c r="C1" s="362"/>
      <c r="D1" s="362"/>
      <c r="E1" s="362"/>
      <c r="F1" s="362"/>
      <c r="G1" s="362"/>
      <c r="H1" s="362"/>
      <c r="I1" s="362"/>
      <c r="J1" s="362"/>
      <c r="K1" s="362"/>
      <c r="L1" s="361"/>
      <c r="M1" s="361"/>
    </row>
    <row r="2" spans="1:13" s="359" customFormat="1" ht="24" customHeight="1">
      <c r="A2" s="360"/>
    </row>
    <row r="3" spans="1:13" s="357" customFormat="1">
      <c r="B3" s="358" t="s">
        <v>110</v>
      </c>
    </row>
    <row r="4" spans="1:13" s="310" customFormat="1" ht="9.75" customHeight="1"/>
    <row r="5" spans="1:13" s="310" customFormat="1" ht="23" customHeight="1">
      <c r="B5" s="347" t="s">
        <v>201</v>
      </c>
      <c r="C5" s="347"/>
      <c r="D5" s="347"/>
      <c r="E5" s="347"/>
      <c r="F5" s="347"/>
      <c r="G5" s="347"/>
      <c r="H5" s="347"/>
      <c r="I5" s="347"/>
      <c r="J5" s="347"/>
      <c r="K5" s="347"/>
      <c r="L5" s="347"/>
    </row>
    <row r="6" spans="1:13" s="310" customFormat="1" ht="17" customHeight="1">
      <c r="B6" s="356" t="str">
        <f>'ASA1'!C9</f>
        <v>Glencoe School District #35</v>
      </c>
      <c r="C6" s="356"/>
      <c r="D6" s="350"/>
      <c r="E6" s="355" t="s">
        <v>215</v>
      </c>
      <c r="F6" s="355"/>
      <c r="G6" s="355"/>
      <c r="H6" s="350"/>
      <c r="I6" s="354" t="s">
        <v>216</v>
      </c>
      <c r="J6" s="350"/>
      <c r="K6" s="353" t="s">
        <v>217</v>
      </c>
      <c r="L6" s="353"/>
    </row>
    <row r="7" spans="1:13" s="310" customFormat="1" ht="17" customHeight="1">
      <c r="B7" s="352" t="s">
        <v>80</v>
      </c>
      <c r="C7" s="350"/>
      <c r="D7" s="350"/>
      <c r="E7" s="349" t="s">
        <v>81</v>
      </c>
      <c r="F7" s="348"/>
      <c r="G7" s="348"/>
      <c r="H7" s="350"/>
      <c r="I7" s="351" t="s">
        <v>82</v>
      </c>
      <c r="J7" s="350"/>
      <c r="K7" s="349" t="s">
        <v>83</v>
      </c>
      <c r="L7" s="348"/>
    </row>
    <row r="8" spans="1:13" s="310" customFormat="1">
      <c r="B8" s="347" t="s">
        <v>202</v>
      </c>
      <c r="C8" s="347"/>
      <c r="D8" s="347"/>
      <c r="E8" s="347"/>
      <c r="F8" s="347"/>
      <c r="G8" s="347"/>
      <c r="H8" s="347"/>
      <c r="I8" s="347"/>
      <c r="J8" s="347"/>
      <c r="K8" s="347"/>
      <c r="L8" s="347"/>
    </row>
    <row r="9" spans="1:13" s="310" customFormat="1" ht="6" customHeight="1">
      <c r="B9" s="346"/>
      <c r="C9" s="346"/>
    </row>
    <row r="10" spans="1:13" s="311" customFormat="1" ht="11">
      <c r="B10" s="345" t="s">
        <v>90</v>
      </c>
      <c r="C10" s="344"/>
    </row>
    <row r="11" spans="1:13" s="310" customFormat="1" ht="6" customHeight="1">
      <c r="B11" s="342"/>
      <c r="C11" s="342"/>
    </row>
    <row r="12" spans="1:13" s="310" customFormat="1">
      <c r="B12" s="343" t="s">
        <v>200</v>
      </c>
      <c r="C12" s="342"/>
    </row>
    <row r="13" spans="1:13" s="311" customFormat="1" ht="36">
      <c r="B13" s="341"/>
      <c r="C13" s="340"/>
      <c r="D13" s="340"/>
      <c r="E13" s="339" t="s">
        <v>8</v>
      </c>
      <c r="F13" s="339" t="s">
        <v>48</v>
      </c>
      <c r="G13" s="339" t="s">
        <v>25</v>
      </c>
      <c r="H13" s="339" t="s">
        <v>9</v>
      </c>
      <c r="I13" s="339" t="s">
        <v>79</v>
      </c>
      <c r="J13" s="339" t="s">
        <v>136</v>
      </c>
      <c r="K13" s="339" t="s">
        <v>39</v>
      </c>
      <c r="L13" s="339" t="s">
        <v>137</v>
      </c>
      <c r="M13" s="339" t="s">
        <v>40</v>
      </c>
    </row>
    <row r="14" spans="1:13" s="311" customFormat="1" ht="12">
      <c r="B14" s="335" t="s">
        <v>19</v>
      </c>
      <c r="C14" s="334"/>
      <c r="D14" s="333">
        <v>1000</v>
      </c>
      <c r="E14" s="331">
        <f>('ASA3'!C7)</f>
        <v>24041610</v>
      </c>
      <c r="F14" s="331">
        <f>('ASA3'!D7)</f>
        <v>2838063</v>
      </c>
      <c r="G14" s="331">
        <f>('ASA3'!E7)</f>
        <v>1496452</v>
      </c>
      <c r="H14" s="331">
        <f>('ASA3'!F7)</f>
        <v>712279</v>
      </c>
      <c r="I14" s="331">
        <f>('ASA3'!G7)</f>
        <v>733144</v>
      </c>
      <c r="J14" s="331">
        <f>('ASA3'!H7)</f>
        <v>68559</v>
      </c>
      <c r="K14" s="331">
        <f>('ASA3'!I7)</f>
        <v>0</v>
      </c>
      <c r="L14" s="331">
        <f>('ASA3'!J7)</f>
        <v>173037</v>
      </c>
      <c r="M14" s="331">
        <f>('ASA3'!K7)</f>
        <v>0</v>
      </c>
    </row>
    <row r="15" spans="1:13" s="311" customFormat="1" ht="21.75" customHeight="1">
      <c r="B15" s="338" t="s">
        <v>158</v>
      </c>
      <c r="C15" s="337"/>
      <c r="D15" s="333">
        <v>2000</v>
      </c>
      <c r="E15" s="331">
        <f>('ASA3'!C8)</f>
        <v>0</v>
      </c>
      <c r="F15" s="331">
        <f>('ASA3'!D8)</f>
        <v>0</v>
      </c>
      <c r="G15" s="336"/>
      <c r="H15" s="331">
        <f>('ASA3'!F8)</f>
        <v>0</v>
      </c>
      <c r="I15" s="331">
        <f>('ASA3'!G8)</f>
        <v>0</v>
      </c>
      <c r="J15" s="336"/>
      <c r="K15" s="336"/>
      <c r="L15" s="336"/>
      <c r="M15" s="336"/>
    </row>
    <row r="16" spans="1:13" s="311" customFormat="1" ht="12">
      <c r="B16" s="335" t="s">
        <v>20</v>
      </c>
      <c r="C16" s="334"/>
      <c r="D16" s="333">
        <v>3000</v>
      </c>
      <c r="E16" s="331">
        <f>('ASA3'!C9)</f>
        <v>750737</v>
      </c>
      <c r="F16" s="331">
        <f>('ASA3'!D9)</f>
        <v>0</v>
      </c>
      <c r="G16" s="331">
        <f>('ASA3'!E9)</f>
        <v>0</v>
      </c>
      <c r="H16" s="331">
        <f>('ASA3'!F9)</f>
        <v>133516</v>
      </c>
      <c r="I16" s="331">
        <f>('ASA3'!G9)</f>
        <v>0</v>
      </c>
      <c r="J16" s="331">
        <f>('ASA3'!H9)</f>
        <v>0</v>
      </c>
      <c r="K16" s="331">
        <f>('ASA3'!I9)</f>
        <v>0</v>
      </c>
      <c r="L16" s="331">
        <f>('ASA3'!J9)</f>
        <v>0</v>
      </c>
      <c r="M16" s="331">
        <f>('ASA3'!K9)</f>
        <v>0</v>
      </c>
    </row>
    <row r="17" spans="2:13" s="311" customFormat="1" ht="12">
      <c r="B17" s="335" t="s">
        <v>21</v>
      </c>
      <c r="C17" s="334"/>
      <c r="D17" s="333">
        <v>4000</v>
      </c>
      <c r="E17" s="331">
        <f>('ASA3'!C10)</f>
        <v>356504</v>
      </c>
      <c r="F17" s="331">
        <f>('ASA3'!D10)</f>
        <v>0</v>
      </c>
      <c r="G17" s="331">
        <f>('ASA3'!E10)</f>
        <v>0</v>
      </c>
      <c r="H17" s="331">
        <f>('ASA3'!F10)</f>
        <v>0</v>
      </c>
      <c r="I17" s="331">
        <f>('ASA3'!G10)</f>
        <v>0</v>
      </c>
      <c r="J17" s="331">
        <f>('ASA3'!H10)</f>
        <v>0</v>
      </c>
      <c r="K17" s="331">
        <f>('ASA3'!I10)</f>
        <v>0</v>
      </c>
      <c r="L17" s="331">
        <f>('ASA3'!J10)</f>
        <v>0</v>
      </c>
      <c r="M17" s="331">
        <f>('ASA3'!K10)</f>
        <v>0</v>
      </c>
    </row>
    <row r="18" spans="2:13" s="311" customFormat="1" ht="13.5" customHeight="1" thickBot="1">
      <c r="B18" s="332" t="s">
        <v>119</v>
      </c>
      <c r="C18" s="318"/>
      <c r="D18" s="317"/>
      <c r="E18" s="331">
        <f>('ASA3'!C11)</f>
        <v>25148851</v>
      </c>
      <c r="F18" s="331">
        <f>('ASA3'!D11)</f>
        <v>2838063</v>
      </c>
      <c r="G18" s="331">
        <f>('ASA3'!E11)</f>
        <v>1496452</v>
      </c>
      <c r="H18" s="331">
        <f>('ASA3'!F11)</f>
        <v>845795</v>
      </c>
      <c r="I18" s="331">
        <f>('ASA3'!G11)</f>
        <v>733144</v>
      </c>
      <c r="J18" s="331">
        <f>('ASA3'!H11)</f>
        <v>68559</v>
      </c>
      <c r="K18" s="331">
        <f>('ASA3'!I11)</f>
        <v>0</v>
      </c>
      <c r="L18" s="331">
        <f>('ASA3'!J11)</f>
        <v>173037</v>
      </c>
      <c r="M18" s="331">
        <f>('ASA3'!K11)</f>
        <v>0</v>
      </c>
    </row>
    <row r="19" spans="2:13" s="311" customFormat="1" ht="15" customHeight="1" thickTop="1" thickBot="1">
      <c r="B19" s="330" t="s">
        <v>121</v>
      </c>
      <c r="C19" s="329"/>
      <c r="D19" s="328"/>
      <c r="E19" s="326">
        <f>'ASA3'!C20</f>
        <v>20430739</v>
      </c>
      <c r="F19" s="326">
        <f>'ASA3'!D20</f>
        <v>2763775</v>
      </c>
      <c r="G19" s="326">
        <f>'ASA3'!E20</f>
        <v>13981168</v>
      </c>
      <c r="H19" s="326">
        <f>'ASA3'!F20</f>
        <v>767789</v>
      </c>
      <c r="I19" s="326">
        <f>'ASA3'!G20</f>
        <v>653017</v>
      </c>
      <c r="J19" s="326">
        <f>'ASA3'!H20</f>
        <v>4358695</v>
      </c>
      <c r="K19" s="327"/>
      <c r="L19" s="326">
        <f>'ASA3'!J20</f>
        <v>136387</v>
      </c>
      <c r="M19" s="326">
        <f>'ASA3'!K20</f>
        <v>0</v>
      </c>
    </row>
    <row r="20" spans="2:13" s="311" customFormat="1" thickTop="1">
      <c r="B20" s="323" t="s">
        <v>159</v>
      </c>
      <c r="C20" s="322"/>
      <c r="D20" s="325"/>
      <c r="E20" s="324">
        <f>'ASA3'!C26</f>
        <v>-5179734</v>
      </c>
      <c r="F20" s="324">
        <f>'ASA3'!D26</f>
        <v>0</v>
      </c>
      <c r="G20" s="324">
        <f>'ASA3'!E26</f>
        <v>11878173</v>
      </c>
      <c r="H20" s="324">
        <f>'ASA3'!F26</f>
        <v>0</v>
      </c>
      <c r="I20" s="324">
        <f>'ASA3'!G26</f>
        <v>0</v>
      </c>
      <c r="J20" s="324">
        <f>'ASA3'!H26</f>
        <v>5000000</v>
      </c>
      <c r="K20" s="324">
        <f>'ASA3'!I26</f>
        <v>0</v>
      </c>
      <c r="L20" s="324">
        <f>'ASA3'!J26</f>
        <v>0</v>
      </c>
      <c r="M20" s="324">
        <f>'ASA3'!K26</f>
        <v>0</v>
      </c>
    </row>
    <row r="21" spans="2:13" s="311" customFormat="1" ht="13.5" customHeight="1" thickBot="1">
      <c r="B21" s="319" t="str">
        <f>'ASA3'!A28</f>
        <v>Beginning Fund Balances - July 1, 2019</v>
      </c>
      <c r="C21" s="318"/>
      <c r="D21" s="317"/>
      <c r="E21" s="320">
        <f>'ASA3'!C28</f>
        <v>30421939</v>
      </c>
      <c r="F21" s="320">
        <f>'ASA3'!D28</f>
        <v>508461</v>
      </c>
      <c r="G21" s="320">
        <f>'ASA3'!E28</f>
        <v>1094043</v>
      </c>
      <c r="H21" s="320">
        <f>'ASA3'!F28</f>
        <v>779906</v>
      </c>
      <c r="I21" s="320">
        <f>'ASA3'!G28</f>
        <v>1120165</v>
      </c>
      <c r="J21" s="320">
        <f>'ASA3'!H28</f>
        <v>3531282</v>
      </c>
      <c r="K21" s="320">
        <f>'ASA3'!I28</f>
        <v>0</v>
      </c>
      <c r="L21" s="320">
        <f>'ASA3'!J28</f>
        <v>453019</v>
      </c>
      <c r="M21" s="320">
        <f>'ASA3'!K28</f>
        <v>0</v>
      </c>
    </row>
    <row r="22" spans="2:13" s="311" customFormat="1" thickTop="1">
      <c r="B22" s="323" t="s">
        <v>97</v>
      </c>
      <c r="C22" s="322"/>
      <c r="D22" s="321"/>
      <c r="E22" s="320">
        <f>'ASA3'!C29</f>
        <v>0</v>
      </c>
      <c r="F22" s="320">
        <f>'ASA3'!D29</f>
        <v>0</v>
      </c>
      <c r="G22" s="320">
        <f>'ASA3'!E29</f>
        <v>0</v>
      </c>
      <c r="H22" s="320">
        <f>'ASA3'!F29</f>
        <v>0</v>
      </c>
      <c r="I22" s="320">
        <f>'ASA3'!G29</f>
        <v>0</v>
      </c>
      <c r="J22" s="320">
        <f>'ASA3'!H29</f>
        <v>0</v>
      </c>
      <c r="K22" s="320">
        <f>'ASA3'!I29</f>
        <v>0</v>
      </c>
      <c r="L22" s="320">
        <f>'ASA3'!J29</f>
        <v>0</v>
      </c>
      <c r="M22" s="320">
        <f>'ASA3'!K29</f>
        <v>0</v>
      </c>
    </row>
    <row r="23" spans="2:13" s="311" customFormat="1" ht="13.5" customHeight="1" thickBot="1">
      <c r="B23" s="319" t="str">
        <f>'ASA3'!A30</f>
        <v>Ending Fund Balances June 30, 2020</v>
      </c>
      <c r="C23" s="318"/>
      <c r="D23" s="317"/>
      <c r="E23" s="316">
        <f>SUM(E18,E20,E21,E22)-E19</f>
        <v>29960317</v>
      </c>
      <c r="F23" s="316">
        <f>'ASA3'!D30</f>
        <v>582749</v>
      </c>
      <c r="G23" s="316">
        <f>'ASA3'!E30</f>
        <v>487500</v>
      </c>
      <c r="H23" s="316">
        <f>'ASA3'!F30</f>
        <v>857912</v>
      </c>
      <c r="I23" s="316">
        <f>'ASA3'!G30</f>
        <v>1200292</v>
      </c>
      <c r="J23" s="316">
        <f>'ASA3'!H30</f>
        <v>4241146</v>
      </c>
      <c r="K23" s="316">
        <f>'ASA3'!I30</f>
        <v>0</v>
      </c>
      <c r="L23" s="316">
        <f>'ASA3'!J30</f>
        <v>489669</v>
      </c>
      <c r="M23" s="316">
        <f>'ASA3'!K30</f>
        <v>0</v>
      </c>
    </row>
    <row r="24" spans="2:13" s="311" customFormat="1" ht="12" thickTop="1">
      <c r="B24" s="315"/>
      <c r="C24" s="314"/>
      <c r="D24" s="313"/>
      <c r="E24" s="313"/>
      <c r="F24" s="313"/>
      <c r="G24" s="313"/>
      <c r="H24" s="313"/>
      <c r="I24" s="313"/>
      <c r="J24" s="313"/>
      <c r="K24" s="313"/>
      <c r="L24" s="313"/>
    </row>
    <row r="25" spans="2:13" s="311" customFormat="1" ht="11"/>
    <row r="26" spans="2:13" s="311" customFormat="1" ht="6" customHeight="1"/>
    <row r="27" spans="2:13" s="311" customFormat="1" ht="35" customHeight="1"/>
    <row r="28" spans="2:13" s="310" customFormat="1" ht="14" customHeight="1"/>
    <row r="29" spans="2:13" s="311" customFormat="1" ht="11"/>
    <row r="30" spans="2:13" s="311" customFormat="1" ht="12.25" customHeight="1"/>
    <row r="31" spans="2:13" s="311" customFormat="1" ht="12.25" customHeight="1"/>
    <row r="32" spans="2:13" s="311" customFormat="1" ht="12.25" customHeight="1"/>
    <row r="33" spans="2:15" s="311" customFormat="1" ht="12.25" customHeight="1"/>
    <row r="34" spans="2:15" s="311" customFormat="1" ht="12.25" customHeight="1"/>
    <row r="35" spans="2:15" s="311" customFormat="1" ht="12.25" customHeight="1"/>
    <row r="36" spans="2:15" s="311" customFormat="1" ht="12.25" customHeight="1"/>
    <row r="37" spans="2:15" s="311" customFormat="1" ht="12.25" customHeight="1"/>
    <row r="38" spans="2:15" s="311" customFormat="1" ht="12.25" customHeight="1"/>
    <row r="39" spans="2:15" s="311" customFormat="1" ht="12.25" customHeight="1"/>
    <row r="40" spans="2:15" s="311" customFormat="1" ht="12.25" customHeight="1"/>
    <row r="41" spans="2:15" s="311" customFormat="1" ht="12.25" customHeight="1"/>
    <row r="42" spans="2:15" s="310" customFormat="1" ht="2.25" customHeight="1"/>
    <row r="45" spans="2:15" s="311" customFormat="1">
      <c r="B45" s="312"/>
      <c r="N45" s="310"/>
      <c r="O45" s="310"/>
    </row>
    <row r="46" spans="2:15" s="311" customFormat="1" ht="12.25" customHeight="1">
      <c r="N46" s="310"/>
      <c r="O46" s="310"/>
    </row>
    <row r="47" spans="2:15" s="311" customFormat="1" ht="12.25" customHeight="1">
      <c r="N47" s="310"/>
      <c r="O47" s="310"/>
    </row>
    <row r="48" spans="2:15" s="311" customFormat="1" ht="12.25" customHeight="1">
      <c r="N48" s="310"/>
      <c r="O48" s="310"/>
    </row>
    <row r="49" spans="14:15" s="311" customFormat="1" ht="12.25" customHeight="1">
      <c r="N49" s="310"/>
      <c r="O49" s="310"/>
    </row>
    <row r="50" spans="14:15" s="311" customFormat="1" ht="12.25" customHeight="1">
      <c r="N50" s="310"/>
      <c r="O50" s="310"/>
    </row>
    <row r="51" spans="14:15" s="311" customFormat="1" ht="12.25" customHeight="1">
      <c r="N51" s="310"/>
      <c r="O51" s="310"/>
    </row>
    <row r="52" spans="14:15" s="311" customFormat="1" ht="12.25" customHeight="1">
      <c r="N52" s="310"/>
      <c r="O52" s="310"/>
    </row>
    <row r="53" spans="14:15" s="311" customFormat="1" ht="12.25" customHeight="1">
      <c r="N53" s="310"/>
      <c r="O53" s="310"/>
    </row>
    <row r="54" spans="14:15" s="311" customFormat="1" ht="12.25" customHeight="1">
      <c r="N54" s="310"/>
      <c r="O54" s="310"/>
    </row>
    <row r="55" spans="14:15" s="311" customFormat="1" ht="12.25" customHeight="1">
      <c r="N55" s="310"/>
      <c r="O55" s="310"/>
    </row>
    <row r="56" spans="14:15" s="311" customFormat="1" ht="12.25" customHeight="1">
      <c r="N56" s="310"/>
      <c r="O56" s="310"/>
    </row>
    <row r="57" spans="14:15" s="311" customFormat="1" ht="12.25" customHeight="1">
      <c r="N57" s="310"/>
      <c r="O57" s="310"/>
    </row>
    <row r="58" spans="14:15" s="310" customFormat="1" ht="3.75" customHeight="1"/>
  </sheetData>
  <sheetProtection algorithmName="SHA-512" hashValue="6KEOUBV8yUPopzaI8OQBkajrpfKvm1fl1DfWWyTI+eRJ8n7IaRxipOqVBloJlQAgWsPZgTBGRYjx8hwEs+cBHA==" saltValue="ReeTbNfzJW/H15bAz5uV0g==" spinCount="100000" sheet="1" objects="1" scenarios="1"/>
  <mergeCells count="10">
    <mergeCell ref="A1:M1"/>
    <mergeCell ref="B19:D19"/>
    <mergeCell ref="B6:C6"/>
    <mergeCell ref="K6:L6"/>
    <mergeCell ref="B8:L8"/>
    <mergeCell ref="K7:L7"/>
    <mergeCell ref="E6:G6"/>
    <mergeCell ref="E7:G7"/>
    <mergeCell ref="B5:L5"/>
    <mergeCell ref="B15:C15"/>
  </mergeCells>
  <printOptions headings="1"/>
  <pageMargins left="0.28999999999999998" right="0.18" top="0.72" bottom="0.25" header="0.22" footer="0.17"/>
  <pageSetup scale="80" firstPageNumber="5" orientation="landscape" r:id="rId1"/>
  <headerFooter alignWithMargins="0">
    <oddHeader>&amp;L&amp;8Page &amp;P&amp;R&amp;8Page &amp;P</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162D6-78C0-DF49-9CDB-29E75F99ED4D}">
  <dimension ref="A1:G141"/>
  <sheetViews>
    <sheetView showGridLines="0" zoomScale="113" zoomScaleNormal="100" workbookViewId="0">
      <selection activeCell="K7" sqref="K7:L7"/>
    </sheetView>
  </sheetViews>
  <sheetFormatPr baseColWidth="10" defaultColWidth="8.83203125" defaultRowHeight="13"/>
  <cols>
    <col min="1" max="1" width="3.1640625" style="310" customWidth="1"/>
    <col min="2" max="6" width="30.6640625" style="310" customWidth="1"/>
    <col min="7" max="7" width="6" style="310" customWidth="1"/>
    <col min="8" max="16384" width="8.83203125" style="310"/>
  </cols>
  <sheetData>
    <row r="1" spans="1:7" s="310" customFormat="1">
      <c r="A1" s="412" t="s">
        <v>167</v>
      </c>
      <c r="B1" s="412"/>
      <c r="C1" s="412"/>
      <c r="D1" s="412"/>
      <c r="E1" s="412"/>
      <c r="F1" s="412"/>
      <c r="G1" s="412"/>
    </row>
    <row r="2" spans="1:7" s="310" customFormat="1">
      <c r="A2" s="377"/>
      <c r="B2" s="377"/>
      <c r="C2" s="377"/>
      <c r="D2" s="377"/>
      <c r="E2" s="377"/>
      <c r="F2" s="377"/>
      <c r="G2" s="377"/>
    </row>
    <row r="3" spans="1:7" s="310" customFormat="1">
      <c r="A3" s="392"/>
      <c r="B3" s="411" t="s">
        <v>106</v>
      </c>
      <c r="C3" s="392"/>
      <c r="D3" s="392"/>
      <c r="E3" s="392"/>
      <c r="F3" s="404"/>
      <c r="G3" s="392"/>
    </row>
    <row r="4" spans="1:7" s="310" customFormat="1">
      <c r="A4" s="392"/>
      <c r="B4" s="411" t="s">
        <v>107</v>
      </c>
      <c r="C4" s="392"/>
      <c r="D4" s="392"/>
      <c r="E4" s="392"/>
      <c r="F4" s="404"/>
      <c r="G4" s="392"/>
    </row>
    <row r="5" spans="1:7" s="310" customFormat="1">
      <c r="A5" s="392"/>
      <c r="B5" s="407"/>
      <c r="C5" s="392"/>
      <c r="D5" s="392"/>
      <c r="E5" s="392"/>
      <c r="F5" s="404"/>
      <c r="G5" s="392"/>
    </row>
    <row r="6" spans="1:7" s="310" customFormat="1">
      <c r="A6" s="408"/>
      <c r="B6" s="410" t="str">
        <f>'ASA1'!C9</f>
        <v>Glencoe School District #35</v>
      </c>
      <c r="C6" s="408"/>
      <c r="D6" s="408"/>
      <c r="E6" s="408"/>
      <c r="F6" s="409"/>
      <c r="G6" s="408"/>
    </row>
    <row r="7" spans="1:7" s="310" customFormat="1">
      <c r="A7" s="408"/>
      <c r="B7" s="410" t="str">
        <f>'ASA1'!C10</f>
        <v>05-016-0350-02</v>
      </c>
      <c r="C7" s="408"/>
      <c r="D7" s="408"/>
      <c r="E7" s="408"/>
      <c r="F7" s="409"/>
      <c r="G7" s="408"/>
    </row>
    <row r="8" spans="1:7" s="310" customFormat="1">
      <c r="A8" s="392"/>
      <c r="B8" s="407"/>
      <c r="C8" s="392"/>
      <c r="D8" s="392"/>
      <c r="E8" s="392"/>
      <c r="F8" s="404"/>
      <c r="G8" s="392"/>
    </row>
    <row r="9" spans="1:7" s="310" customFormat="1" ht="14" thickBot="1">
      <c r="A9" s="392"/>
      <c r="B9" s="406" t="s">
        <v>192</v>
      </c>
      <c r="C9" s="405"/>
      <c r="D9" s="405"/>
      <c r="E9" s="405"/>
      <c r="F9" s="405"/>
      <c r="G9" s="404"/>
    </row>
    <row r="10" spans="1:7" s="310" customFormat="1">
      <c r="A10" s="392"/>
      <c r="B10" s="403"/>
      <c r="C10" s="402"/>
      <c r="D10" s="400"/>
      <c r="E10" s="401"/>
      <c r="F10" s="400"/>
      <c r="G10" s="392"/>
    </row>
    <row r="11" spans="1:7" s="310" customFormat="1" ht="14" thickBot="1">
      <c r="A11" s="392"/>
      <c r="B11" s="399"/>
      <c r="C11" s="398"/>
      <c r="D11" s="397"/>
      <c r="E11" s="396"/>
      <c r="F11" s="395"/>
      <c r="G11" s="392"/>
    </row>
    <row r="12" spans="1:7" s="310" customFormat="1">
      <c r="A12" s="392"/>
      <c r="B12" s="375" t="s">
        <v>73</v>
      </c>
      <c r="C12" s="394" t="s">
        <v>7</v>
      </c>
      <c r="D12" s="393" t="s">
        <v>91</v>
      </c>
      <c r="E12" s="393" t="s">
        <v>92</v>
      </c>
      <c r="F12" s="374" t="s">
        <v>74</v>
      </c>
      <c r="G12" s="392"/>
    </row>
    <row r="13" spans="1:7" s="310" customFormat="1">
      <c r="A13" s="392"/>
      <c r="B13" s="373" t="s">
        <v>218</v>
      </c>
      <c r="C13" s="381" t="s">
        <v>225</v>
      </c>
      <c r="D13" s="386" t="s">
        <v>226</v>
      </c>
      <c r="E13" s="311" t="s">
        <v>233</v>
      </c>
      <c r="F13" s="386" t="s">
        <v>273</v>
      </c>
      <c r="G13" s="392"/>
    </row>
    <row r="14" spans="1:7" s="310" customFormat="1">
      <c r="A14" s="392"/>
      <c r="B14" s="373" t="s">
        <v>219</v>
      </c>
      <c r="C14" s="381"/>
      <c r="D14" s="386" t="s">
        <v>227</v>
      </c>
      <c r="E14" s="311" t="s">
        <v>234</v>
      </c>
      <c r="F14" s="386" t="s">
        <v>274</v>
      </c>
      <c r="G14" s="392"/>
    </row>
    <row r="15" spans="1:7" s="310" customFormat="1">
      <c r="A15" s="392"/>
      <c r="B15" s="373" t="s">
        <v>220</v>
      </c>
      <c r="C15" s="381"/>
      <c r="D15" s="386" t="s">
        <v>228</v>
      </c>
      <c r="E15" s="311" t="s">
        <v>235</v>
      </c>
      <c r="F15" s="386" t="s">
        <v>275</v>
      </c>
      <c r="G15" s="392"/>
    </row>
    <row r="16" spans="1:7" s="310" customFormat="1">
      <c r="A16" s="392"/>
      <c r="B16" s="373" t="s">
        <v>221</v>
      </c>
      <c r="C16" s="381"/>
      <c r="D16" s="386" t="s">
        <v>229</v>
      </c>
      <c r="E16" s="311" t="s">
        <v>236</v>
      </c>
      <c r="F16" s="386" t="s">
        <v>276</v>
      </c>
      <c r="G16" s="392"/>
    </row>
    <row r="17" spans="2:6" s="310" customFormat="1">
      <c r="B17" s="373" t="s">
        <v>222</v>
      </c>
      <c r="C17" s="381"/>
      <c r="D17" s="386" t="s">
        <v>230</v>
      </c>
      <c r="E17" s="311" t="s">
        <v>237</v>
      </c>
      <c r="F17" s="386" t="s">
        <v>277</v>
      </c>
    </row>
    <row r="18" spans="2:6" s="310" customFormat="1">
      <c r="B18" s="373" t="s">
        <v>223</v>
      </c>
      <c r="C18" s="381"/>
      <c r="D18" s="386" t="s">
        <v>231</v>
      </c>
      <c r="E18" s="311" t="s">
        <v>238</v>
      </c>
      <c r="F18" s="386" t="s">
        <v>278</v>
      </c>
    </row>
    <row r="19" spans="2:6" s="310" customFormat="1">
      <c r="B19" s="373" t="s">
        <v>224</v>
      </c>
      <c r="C19" s="381"/>
      <c r="D19" s="386" t="s">
        <v>232</v>
      </c>
      <c r="E19" s="311" t="s">
        <v>239</v>
      </c>
      <c r="F19" s="386" t="s">
        <v>279</v>
      </c>
    </row>
    <row r="20" spans="2:6" s="310" customFormat="1">
      <c r="B20" s="391"/>
      <c r="C20" s="381"/>
      <c r="D20" s="386"/>
      <c r="E20" s="311" t="s">
        <v>240</v>
      </c>
      <c r="F20" s="386" t="s">
        <v>280</v>
      </c>
    </row>
    <row r="21" spans="2:6" s="310" customFormat="1">
      <c r="B21" s="391"/>
      <c r="C21" s="381"/>
      <c r="D21" s="386"/>
      <c r="E21" s="311" t="s">
        <v>241</v>
      </c>
      <c r="F21" s="386" t="s">
        <v>281</v>
      </c>
    </row>
    <row r="22" spans="2:6" s="310" customFormat="1">
      <c r="B22" s="388"/>
      <c r="C22" s="380"/>
      <c r="D22" s="386"/>
      <c r="E22" s="311" t="s">
        <v>242</v>
      </c>
      <c r="F22" s="386" t="s">
        <v>282</v>
      </c>
    </row>
    <row r="23" spans="2:6" s="310" customFormat="1">
      <c r="B23" s="390"/>
      <c r="C23" s="389"/>
      <c r="D23" s="386"/>
      <c r="E23" s="311" t="s">
        <v>243</v>
      </c>
      <c r="F23" s="386" t="s">
        <v>283</v>
      </c>
    </row>
    <row r="24" spans="2:6" s="310" customFormat="1">
      <c r="B24" s="388"/>
      <c r="C24" s="380"/>
      <c r="D24" s="386"/>
      <c r="E24" s="311" t="s">
        <v>244</v>
      </c>
      <c r="F24" s="386" t="s">
        <v>284</v>
      </c>
    </row>
    <row r="25" spans="2:6" s="310" customFormat="1">
      <c r="B25" s="373"/>
      <c r="C25" s="387"/>
      <c r="D25" s="386"/>
      <c r="E25" s="311" t="s">
        <v>245</v>
      </c>
      <c r="F25" s="386" t="s">
        <v>285</v>
      </c>
    </row>
    <row r="26" spans="2:6" s="310" customFormat="1">
      <c r="B26" s="373"/>
      <c r="C26" s="387"/>
      <c r="D26" s="386"/>
      <c r="E26" s="311" t="s">
        <v>246</v>
      </c>
      <c r="F26" s="386" t="s">
        <v>286</v>
      </c>
    </row>
    <row r="27" spans="2:6" s="310" customFormat="1">
      <c r="B27" s="373"/>
      <c r="C27" s="387"/>
      <c r="D27" s="386"/>
      <c r="E27" s="311" t="s">
        <v>247</v>
      </c>
      <c r="F27" s="386" t="s">
        <v>287</v>
      </c>
    </row>
    <row r="28" spans="2:6" s="310" customFormat="1">
      <c r="B28" s="373"/>
      <c r="C28" s="387"/>
      <c r="D28" s="386"/>
      <c r="E28" s="311" t="s">
        <v>248</v>
      </c>
      <c r="F28" s="386" t="s">
        <v>288</v>
      </c>
    </row>
    <row r="29" spans="2:6" s="310" customFormat="1">
      <c r="B29" s="373"/>
      <c r="C29" s="387"/>
      <c r="D29" s="386"/>
      <c r="E29" s="311" t="s">
        <v>249</v>
      </c>
      <c r="F29" s="386" t="s">
        <v>289</v>
      </c>
    </row>
    <row r="30" spans="2:6" s="310" customFormat="1">
      <c r="B30" s="373"/>
      <c r="C30" s="387"/>
      <c r="D30" s="386"/>
      <c r="E30" s="311" t="s">
        <v>250</v>
      </c>
      <c r="F30" s="386" t="s">
        <v>290</v>
      </c>
    </row>
    <row r="31" spans="2:6" s="310" customFormat="1">
      <c r="B31" s="373"/>
      <c r="C31" s="387"/>
      <c r="D31" s="386"/>
      <c r="E31" s="311" t="s">
        <v>251</v>
      </c>
      <c r="F31" s="386" t="s">
        <v>291</v>
      </c>
    </row>
    <row r="32" spans="2:6" s="310" customFormat="1">
      <c r="B32" s="373"/>
      <c r="C32" s="387"/>
      <c r="D32" s="386"/>
      <c r="E32" s="311" t="s">
        <v>252</v>
      </c>
      <c r="F32" s="386" t="s">
        <v>292</v>
      </c>
    </row>
    <row r="33" spans="2:6" s="310" customFormat="1">
      <c r="B33" s="373"/>
      <c r="C33" s="387"/>
      <c r="D33" s="386"/>
      <c r="E33" s="311" t="s">
        <v>253</v>
      </c>
      <c r="F33" s="386" t="s">
        <v>293</v>
      </c>
    </row>
    <row r="34" spans="2:6" s="310" customFormat="1">
      <c r="B34" s="373"/>
      <c r="C34" s="387"/>
      <c r="D34" s="386"/>
      <c r="E34" s="311" t="s">
        <v>254</v>
      </c>
      <c r="F34" s="386" t="s">
        <v>294</v>
      </c>
    </row>
    <row r="35" spans="2:6" s="310" customFormat="1">
      <c r="B35" s="373"/>
      <c r="C35" s="387"/>
      <c r="D35" s="386"/>
      <c r="E35" s="311" t="s">
        <v>255</v>
      </c>
      <c r="F35" s="386" t="s">
        <v>295</v>
      </c>
    </row>
    <row r="36" spans="2:6" s="310" customFormat="1">
      <c r="B36" s="373"/>
      <c r="C36" s="387"/>
      <c r="D36" s="386"/>
      <c r="E36" s="311" t="s">
        <v>256</v>
      </c>
      <c r="F36" s="386" t="s">
        <v>296</v>
      </c>
    </row>
    <row r="37" spans="2:6" s="310" customFormat="1">
      <c r="B37" s="373"/>
      <c r="C37" s="387"/>
      <c r="D37" s="386"/>
      <c r="E37" s="311" t="s">
        <v>257</v>
      </c>
      <c r="F37" s="386" t="s">
        <v>297</v>
      </c>
    </row>
    <row r="38" spans="2:6" s="310" customFormat="1">
      <c r="B38" s="373"/>
      <c r="C38" s="387"/>
      <c r="D38" s="386"/>
      <c r="E38" s="311" t="s">
        <v>258</v>
      </c>
      <c r="F38" s="386" t="s">
        <v>298</v>
      </c>
    </row>
    <row r="39" spans="2:6" s="310" customFormat="1">
      <c r="B39" s="373"/>
      <c r="C39" s="387"/>
      <c r="D39" s="386"/>
      <c r="E39" s="311" t="s">
        <v>259</v>
      </c>
      <c r="F39" s="386" t="s">
        <v>299</v>
      </c>
    </row>
    <row r="40" spans="2:6" s="310" customFormat="1">
      <c r="B40" s="373"/>
      <c r="C40" s="387"/>
      <c r="D40" s="386"/>
      <c r="E40" s="311" t="s">
        <v>260</v>
      </c>
      <c r="F40" s="386" t="s">
        <v>300</v>
      </c>
    </row>
    <row r="41" spans="2:6" s="310" customFormat="1">
      <c r="B41" s="373"/>
      <c r="C41" s="387"/>
      <c r="D41" s="386"/>
      <c r="E41" s="311" t="s">
        <v>261</v>
      </c>
      <c r="F41" s="386" t="s">
        <v>301</v>
      </c>
    </row>
    <row r="42" spans="2:6" s="310" customFormat="1">
      <c r="B42" s="373"/>
      <c r="C42" s="387"/>
      <c r="D42" s="386"/>
      <c r="E42" s="311" t="s">
        <v>262</v>
      </c>
      <c r="F42" s="386" t="s">
        <v>302</v>
      </c>
    </row>
    <row r="43" spans="2:6" s="310" customFormat="1">
      <c r="B43" s="373"/>
      <c r="C43" s="387"/>
      <c r="D43" s="386"/>
      <c r="E43" s="311" t="s">
        <v>263</v>
      </c>
      <c r="F43" s="386" t="s">
        <v>303</v>
      </c>
    </row>
    <row r="44" spans="2:6" s="310" customFormat="1">
      <c r="B44" s="373"/>
      <c r="C44" s="387"/>
      <c r="D44" s="386"/>
      <c r="E44" s="311" t="s">
        <v>264</v>
      </c>
      <c r="F44" s="386" t="s">
        <v>304</v>
      </c>
    </row>
    <row r="45" spans="2:6" s="310" customFormat="1">
      <c r="B45" s="373"/>
      <c r="C45" s="387"/>
      <c r="D45" s="386"/>
      <c r="E45" s="311" t="s">
        <v>265</v>
      </c>
      <c r="F45" s="386" t="s">
        <v>305</v>
      </c>
    </row>
    <row r="46" spans="2:6" s="310" customFormat="1">
      <c r="B46" s="373"/>
      <c r="C46" s="387"/>
      <c r="D46" s="386"/>
      <c r="E46" s="311" t="s">
        <v>266</v>
      </c>
      <c r="F46" s="386" t="s">
        <v>306</v>
      </c>
    </row>
    <row r="47" spans="2:6" s="310" customFormat="1">
      <c r="B47" s="373"/>
      <c r="C47" s="387"/>
      <c r="D47" s="386"/>
      <c r="E47" s="311" t="s">
        <v>267</v>
      </c>
      <c r="F47" s="386" t="s">
        <v>307</v>
      </c>
    </row>
    <row r="48" spans="2:6" s="310" customFormat="1">
      <c r="B48" s="373"/>
      <c r="C48" s="387"/>
      <c r="D48" s="386"/>
      <c r="E48" s="311" t="s">
        <v>268</v>
      </c>
      <c r="F48" s="386" t="s">
        <v>308</v>
      </c>
    </row>
    <row r="49" spans="2:6" s="310" customFormat="1">
      <c r="B49" s="373"/>
      <c r="C49" s="387"/>
      <c r="D49" s="386"/>
      <c r="E49" s="311" t="s">
        <v>269</v>
      </c>
      <c r="F49" s="386" t="s">
        <v>309</v>
      </c>
    </row>
    <row r="50" spans="2:6" s="310" customFormat="1">
      <c r="B50" s="373"/>
      <c r="C50" s="387"/>
      <c r="D50" s="386"/>
      <c r="E50" s="311" t="s">
        <v>270</v>
      </c>
      <c r="F50" s="386" t="s">
        <v>310</v>
      </c>
    </row>
    <row r="51" spans="2:6" s="310" customFormat="1">
      <c r="B51" s="373"/>
      <c r="C51" s="387"/>
      <c r="D51" s="386"/>
      <c r="E51" s="311" t="s">
        <v>271</v>
      </c>
      <c r="F51" s="386" t="s">
        <v>311</v>
      </c>
    </row>
    <row r="52" spans="2:6" s="310" customFormat="1">
      <c r="B52" s="373"/>
      <c r="C52" s="387"/>
      <c r="D52" s="386"/>
      <c r="E52" s="311" t="s">
        <v>272</v>
      </c>
      <c r="F52" s="386" t="s">
        <v>312</v>
      </c>
    </row>
    <row r="53" spans="2:6" s="310" customFormat="1">
      <c r="B53" s="373"/>
      <c r="C53" s="387"/>
      <c r="D53" s="386"/>
      <c r="E53" s="386"/>
      <c r="F53" s="386" t="s">
        <v>313</v>
      </c>
    </row>
    <row r="54" spans="2:6" s="310" customFormat="1">
      <c r="B54" s="373"/>
      <c r="C54" s="387"/>
      <c r="D54" s="386"/>
      <c r="E54" s="386"/>
      <c r="F54" s="386" t="s">
        <v>314</v>
      </c>
    </row>
    <row r="55" spans="2:6" s="310" customFormat="1">
      <c r="B55" s="373"/>
      <c r="C55" s="387"/>
      <c r="D55" s="386"/>
      <c r="E55" s="386"/>
      <c r="F55" s="386" t="s">
        <v>315</v>
      </c>
    </row>
    <row r="56" spans="2:6" s="310" customFormat="1">
      <c r="B56" s="373"/>
      <c r="C56" s="387"/>
      <c r="D56" s="386"/>
      <c r="E56" s="386"/>
      <c r="F56" s="386" t="s">
        <v>316</v>
      </c>
    </row>
    <row r="57" spans="2:6" s="310" customFormat="1">
      <c r="B57" s="373"/>
      <c r="C57" s="387"/>
      <c r="D57" s="386"/>
      <c r="E57" s="386"/>
      <c r="F57" s="386" t="s">
        <v>317</v>
      </c>
    </row>
    <row r="58" spans="2:6" s="310" customFormat="1">
      <c r="B58" s="373"/>
      <c r="C58" s="387"/>
      <c r="D58" s="386"/>
      <c r="E58" s="386"/>
      <c r="F58" s="386" t="s">
        <v>318</v>
      </c>
    </row>
    <row r="59" spans="2:6" s="310" customFormat="1">
      <c r="B59" s="373"/>
      <c r="C59" s="387"/>
      <c r="D59" s="386"/>
      <c r="E59" s="386"/>
      <c r="F59" s="386" t="s">
        <v>319</v>
      </c>
    </row>
    <row r="60" spans="2:6" s="310" customFormat="1">
      <c r="B60" s="373"/>
      <c r="C60" s="387"/>
      <c r="D60" s="386"/>
      <c r="E60" s="386"/>
      <c r="F60" s="386" t="s">
        <v>320</v>
      </c>
    </row>
    <row r="61" spans="2:6" s="310" customFormat="1">
      <c r="B61" s="373"/>
      <c r="C61" s="387"/>
      <c r="D61" s="386"/>
      <c r="E61" s="386"/>
      <c r="F61" s="386" t="s">
        <v>321</v>
      </c>
    </row>
    <row r="62" spans="2:6" s="310" customFormat="1">
      <c r="B62" s="373"/>
      <c r="C62" s="387"/>
      <c r="D62" s="386"/>
      <c r="E62" s="386"/>
      <c r="F62" s="386" t="s">
        <v>322</v>
      </c>
    </row>
    <row r="63" spans="2:6" s="310" customFormat="1">
      <c r="B63" s="373"/>
      <c r="C63" s="387"/>
      <c r="D63" s="386"/>
      <c r="E63" s="386"/>
      <c r="F63" s="386" t="s">
        <v>323</v>
      </c>
    </row>
    <row r="64" spans="2:6" s="310" customFormat="1">
      <c r="B64" s="373"/>
      <c r="C64" s="387"/>
      <c r="D64" s="386"/>
      <c r="E64" s="386"/>
      <c r="F64" s="386" t="s">
        <v>324</v>
      </c>
    </row>
    <row r="65" spans="2:6" s="310" customFormat="1">
      <c r="B65" s="373"/>
      <c r="C65" s="387"/>
      <c r="D65" s="386"/>
      <c r="E65" s="386"/>
      <c r="F65" s="386" t="s">
        <v>325</v>
      </c>
    </row>
    <row r="66" spans="2:6" s="310" customFormat="1">
      <c r="B66" s="373"/>
      <c r="C66" s="387"/>
      <c r="D66" s="386"/>
      <c r="E66" s="386"/>
      <c r="F66" s="386" t="s">
        <v>326</v>
      </c>
    </row>
    <row r="67" spans="2:6" s="310" customFormat="1">
      <c r="B67" s="373"/>
      <c r="C67" s="387"/>
      <c r="D67" s="386"/>
      <c r="E67" s="386"/>
      <c r="F67" s="386" t="s">
        <v>327</v>
      </c>
    </row>
    <row r="68" spans="2:6" s="310" customFormat="1">
      <c r="B68" s="373"/>
      <c r="C68" s="387"/>
      <c r="D68" s="386"/>
      <c r="E68" s="386"/>
      <c r="F68" s="386" t="s">
        <v>328</v>
      </c>
    </row>
    <row r="69" spans="2:6" s="310" customFormat="1">
      <c r="B69" s="373"/>
      <c r="C69" s="387"/>
      <c r="D69" s="386"/>
      <c r="E69" s="386"/>
      <c r="F69" s="386" t="s">
        <v>329</v>
      </c>
    </row>
    <row r="70" spans="2:6" s="310" customFormat="1">
      <c r="B70" s="373"/>
      <c r="C70" s="387"/>
      <c r="D70" s="386"/>
      <c r="E70" s="386"/>
      <c r="F70" s="386" t="s">
        <v>330</v>
      </c>
    </row>
    <row r="71" spans="2:6" s="310" customFormat="1">
      <c r="B71" s="373"/>
      <c r="C71" s="387"/>
      <c r="D71" s="386"/>
      <c r="E71" s="386"/>
      <c r="F71" s="386" t="s">
        <v>331</v>
      </c>
    </row>
    <row r="72" spans="2:6" s="310" customFormat="1">
      <c r="B72" s="373"/>
      <c r="C72" s="387"/>
      <c r="D72" s="386"/>
      <c r="E72" s="386"/>
      <c r="F72" s="386" t="s">
        <v>332</v>
      </c>
    </row>
    <row r="73" spans="2:6" s="310" customFormat="1">
      <c r="B73" s="373"/>
      <c r="C73" s="387"/>
      <c r="D73" s="386"/>
      <c r="E73" s="386"/>
      <c r="F73" s="386" t="s">
        <v>333</v>
      </c>
    </row>
    <row r="74" spans="2:6" s="310" customFormat="1">
      <c r="B74" s="373"/>
      <c r="C74" s="387"/>
      <c r="D74" s="386"/>
      <c r="E74" s="386"/>
      <c r="F74" s="386" t="s">
        <v>334</v>
      </c>
    </row>
    <row r="75" spans="2:6" s="310" customFormat="1">
      <c r="B75" s="373"/>
      <c r="C75" s="387"/>
      <c r="D75" s="386"/>
      <c r="E75" s="386"/>
      <c r="F75" s="386" t="s">
        <v>335</v>
      </c>
    </row>
    <row r="76" spans="2:6" s="310" customFormat="1">
      <c r="B76" s="373"/>
      <c r="C76" s="387"/>
      <c r="D76" s="386"/>
      <c r="E76" s="386"/>
      <c r="F76" s="386" t="s">
        <v>336</v>
      </c>
    </row>
    <row r="77" spans="2:6" s="310" customFormat="1">
      <c r="B77" s="373"/>
      <c r="C77" s="387"/>
      <c r="D77" s="386"/>
      <c r="E77" s="386"/>
      <c r="F77" s="386" t="s">
        <v>337</v>
      </c>
    </row>
    <row r="78" spans="2:6" s="310" customFormat="1">
      <c r="B78" s="373"/>
      <c r="C78" s="387"/>
      <c r="D78" s="386"/>
      <c r="E78" s="386"/>
      <c r="F78" s="386" t="s">
        <v>338</v>
      </c>
    </row>
    <row r="79" spans="2:6" s="310" customFormat="1">
      <c r="B79" s="373"/>
      <c r="C79" s="387"/>
      <c r="D79" s="386"/>
      <c r="E79" s="386"/>
      <c r="F79" s="386" t="s">
        <v>339</v>
      </c>
    </row>
    <row r="80" spans="2:6" s="310" customFormat="1">
      <c r="B80" s="373"/>
      <c r="C80" s="387"/>
      <c r="D80" s="386"/>
      <c r="E80" s="386"/>
      <c r="F80" s="386" t="s">
        <v>340</v>
      </c>
    </row>
    <row r="81" spans="2:6" s="310" customFormat="1">
      <c r="B81" s="373"/>
      <c r="C81" s="387"/>
      <c r="D81" s="386"/>
      <c r="E81" s="386"/>
      <c r="F81" s="386" t="s">
        <v>341</v>
      </c>
    </row>
    <row r="82" spans="2:6" s="310" customFormat="1">
      <c r="B82" s="373"/>
      <c r="C82" s="387"/>
      <c r="D82" s="386"/>
      <c r="E82" s="386"/>
      <c r="F82" s="386" t="s">
        <v>342</v>
      </c>
    </row>
    <row r="83" spans="2:6" s="310" customFormat="1">
      <c r="B83" s="373"/>
      <c r="C83" s="387"/>
      <c r="D83" s="386"/>
      <c r="E83" s="386"/>
      <c r="F83" s="386" t="s">
        <v>343</v>
      </c>
    </row>
    <row r="84" spans="2:6" s="310" customFormat="1">
      <c r="B84" s="373"/>
      <c r="C84" s="387"/>
      <c r="D84" s="386"/>
      <c r="E84" s="386"/>
      <c r="F84" s="386" t="s">
        <v>344</v>
      </c>
    </row>
    <row r="85" spans="2:6" s="310" customFormat="1">
      <c r="B85" s="373"/>
      <c r="C85" s="387"/>
      <c r="D85" s="386"/>
      <c r="E85" s="386"/>
      <c r="F85" s="386" t="s">
        <v>345</v>
      </c>
    </row>
    <row r="86" spans="2:6" s="310" customFormat="1">
      <c r="B86" s="373"/>
      <c r="C86" s="387"/>
      <c r="D86" s="386"/>
      <c r="E86" s="386"/>
      <c r="F86" s="386" t="s">
        <v>346</v>
      </c>
    </row>
    <row r="87" spans="2:6" s="310" customFormat="1">
      <c r="B87" s="373"/>
      <c r="C87" s="387"/>
      <c r="D87" s="386"/>
      <c r="E87" s="386"/>
      <c r="F87" s="386" t="s">
        <v>347</v>
      </c>
    </row>
    <row r="88" spans="2:6" s="310" customFormat="1">
      <c r="B88" s="373"/>
      <c r="C88" s="387"/>
      <c r="D88" s="386"/>
      <c r="E88" s="386"/>
      <c r="F88" s="386" t="s">
        <v>348</v>
      </c>
    </row>
    <row r="89" spans="2:6" s="310" customFormat="1">
      <c r="B89" s="373"/>
      <c r="C89" s="387"/>
      <c r="D89" s="386"/>
      <c r="E89" s="386"/>
      <c r="F89" s="386" t="s">
        <v>349</v>
      </c>
    </row>
    <row r="90" spans="2:6" s="310" customFormat="1">
      <c r="B90" s="373"/>
      <c r="C90" s="387"/>
      <c r="D90" s="386"/>
      <c r="E90" s="386"/>
      <c r="F90" s="386" t="s">
        <v>350</v>
      </c>
    </row>
    <row r="91" spans="2:6" s="310" customFormat="1">
      <c r="B91" s="373"/>
      <c r="C91" s="387"/>
      <c r="D91" s="386"/>
      <c r="E91" s="386"/>
      <c r="F91" s="386" t="s">
        <v>351</v>
      </c>
    </row>
    <row r="92" spans="2:6" s="310" customFormat="1">
      <c r="B92" s="373"/>
      <c r="C92" s="387"/>
      <c r="D92" s="386"/>
      <c r="E92" s="386"/>
      <c r="F92" s="386"/>
    </row>
    <row r="93" spans="2:6" s="310" customFormat="1" ht="14" thickBot="1">
      <c r="B93" s="385"/>
      <c r="C93" s="384"/>
      <c r="D93" s="383"/>
      <c r="E93" s="383"/>
      <c r="F93" s="383"/>
    </row>
    <row r="94" spans="2:6" s="310" customFormat="1" ht="14" thickTop="1">
      <c r="B94" s="382"/>
      <c r="C94" s="381"/>
      <c r="D94" s="380"/>
      <c r="E94" s="380"/>
      <c r="F94" s="380"/>
    </row>
    <row r="95" spans="2:6" s="310" customFormat="1">
      <c r="B95" s="379" t="s">
        <v>193</v>
      </c>
      <c r="C95" s="378"/>
      <c r="D95" s="378"/>
      <c r="E95" s="378"/>
      <c r="F95" s="378"/>
    </row>
    <row r="96" spans="2:6" s="310" customFormat="1" ht="14" thickBot="1">
      <c r="B96" s="377"/>
      <c r="C96" s="376"/>
      <c r="D96" s="376"/>
      <c r="E96" s="376"/>
      <c r="F96" s="376"/>
    </row>
    <row r="97" spans="2:6" s="310" customFormat="1">
      <c r="B97" s="375" t="s">
        <v>73</v>
      </c>
      <c r="C97" s="374" t="s">
        <v>7</v>
      </c>
      <c r="D97" s="374" t="s">
        <v>75</v>
      </c>
      <c r="E97" s="374" t="s">
        <v>84</v>
      </c>
      <c r="F97" s="365"/>
    </row>
    <row r="98" spans="2:6" s="310" customFormat="1">
      <c r="B98" s="373" t="s">
        <v>352</v>
      </c>
      <c r="C98" s="311" t="s">
        <v>381</v>
      </c>
      <c r="D98" s="372" t="s">
        <v>398</v>
      </c>
      <c r="E98" s="311" t="s">
        <v>424</v>
      </c>
      <c r="F98" s="365"/>
    </row>
    <row r="99" spans="2:6" s="310" customFormat="1">
      <c r="B99" s="373" t="s">
        <v>353</v>
      </c>
      <c r="C99" s="311" t="s">
        <v>382</v>
      </c>
      <c r="D99" s="372" t="s">
        <v>399</v>
      </c>
      <c r="E99" s="311" t="s">
        <v>425</v>
      </c>
      <c r="F99" s="365"/>
    </row>
    <row r="100" spans="2:6" s="310" customFormat="1">
      <c r="B100" s="373" t="s">
        <v>354</v>
      </c>
      <c r="C100" s="311" t="s">
        <v>383</v>
      </c>
      <c r="D100" s="372" t="s">
        <v>400</v>
      </c>
      <c r="E100" s="311" t="s">
        <v>426</v>
      </c>
      <c r="F100" s="365"/>
    </row>
    <row r="101" spans="2:6" s="310" customFormat="1">
      <c r="B101" s="373" t="s">
        <v>355</v>
      </c>
      <c r="C101" s="311" t="s">
        <v>384</v>
      </c>
      <c r="D101" s="372" t="s">
        <v>401</v>
      </c>
      <c r="E101" s="311" t="s">
        <v>427</v>
      </c>
      <c r="F101" s="365"/>
    </row>
    <row r="102" spans="2:6" s="310" customFormat="1">
      <c r="B102" s="373" t="s">
        <v>356</v>
      </c>
      <c r="C102" s="311" t="s">
        <v>385</v>
      </c>
      <c r="D102" s="372" t="s">
        <v>402</v>
      </c>
      <c r="E102" s="311" t="s">
        <v>428</v>
      </c>
      <c r="F102" s="365"/>
    </row>
    <row r="103" spans="2:6" s="310" customFormat="1">
      <c r="B103" s="373" t="s">
        <v>357</v>
      </c>
      <c r="C103" s="311" t="s">
        <v>386</v>
      </c>
      <c r="D103" s="372" t="s">
        <v>403</v>
      </c>
      <c r="E103" s="311" t="s">
        <v>429</v>
      </c>
      <c r="F103" s="365"/>
    </row>
    <row r="104" spans="2:6" s="310" customFormat="1">
      <c r="B104" s="373" t="s">
        <v>358</v>
      </c>
      <c r="C104" s="311" t="s">
        <v>387</v>
      </c>
      <c r="D104" s="372" t="s">
        <v>404</v>
      </c>
      <c r="E104" s="311" t="s">
        <v>430</v>
      </c>
      <c r="F104" s="365"/>
    </row>
    <row r="105" spans="2:6" s="310" customFormat="1">
      <c r="B105" s="373" t="s">
        <v>359</v>
      </c>
      <c r="C105" s="311" t="s">
        <v>388</v>
      </c>
      <c r="D105" s="372" t="s">
        <v>405</v>
      </c>
      <c r="E105" s="371"/>
      <c r="F105" s="365"/>
    </row>
    <row r="106" spans="2:6" s="310" customFormat="1">
      <c r="B106" s="373" t="s">
        <v>360</v>
      </c>
      <c r="C106" s="311" t="s">
        <v>389</v>
      </c>
      <c r="D106" s="372" t="s">
        <v>406</v>
      </c>
      <c r="E106" s="371"/>
      <c r="F106" s="365"/>
    </row>
    <row r="107" spans="2:6" s="310" customFormat="1">
      <c r="B107" s="373" t="s">
        <v>361</v>
      </c>
      <c r="C107" s="311" t="s">
        <v>390</v>
      </c>
      <c r="D107" s="372" t="s">
        <v>407</v>
      </c>
      <c r="E107" s="371"/>
      <c r="F107" s="365"/>
    </row>
    <row r="108" spans="2:6" s="310" customFormat="1">
      <c r="B108" s="373" t="s">
        <v>362</v>
      </c>
      <c r="C108" s="311" t="s">
        <v>391</v>
      </c>
      <c r="D108" s="372" t="s">
        <v>408</v>
      </c>
      <c r="E108" s="371"/>
      <c r="F108" s="365"/>
    </row>
    <row r="109" spans="2:6" s="310" customFormat="1">
      <c r="B109" s="373" t="s">
        <v>363</v>
      </c>
      <c r="C109" s="311" t="s">
        <v>392</v>
      </c>
      <c r="D109" s="372" t="s">
        <v>409</v>
      </c>
      <c r="E109" s="371"/>
      <c r="F109" s="365"/>
    </row>
    <row r="110" spans="2:6" s="310" customFormat="1">
      <c r="B110" s="373" t="s">
        <v>364</v>
      </c>
      <c r="C110" s="311" t="s">
        <v>393</v>
      </c>
      <c r="D110" s="372" t="s">
        <v>410</v>
      </c>
      <c r="E110" s="371"/>
      <c r="F110" s="365"/>
    </row>
    <row r="111" spans="2:6" s="310" customFormat="1">
      <c r="B111" s="373" t="s">
        <v>365</v>
      </c>
      <c r="C111" s="311" t="s">
        <v>394</v>
      </c>
      <c r="D111" s="372" t="s">
        <v>411</v>
      </c>
      <c r="E111" s="371"/>
      <c r="F111" s="365"/>
    </row>
    <row r="112" spans="2:6" s="310" customFormat="1">
      <c r="B112" s="373" t="s">
        <v>366</v>
      </c>
      <c r="C112" s="311" t="s">
        <v>395</v>
      </c>
      <c r="D112" s="372" t="s">
        <v>412</v>
      </c>
      <c r="E112" s="371"/>
      <c r="F112" s="365"/>
    </row>
    <row r="113" spans="2:6" s="310" customFormat="1">
      <c r="B113" s="373" t="s">
        <v>367</v>
      </c>
      <c r="C113" s="311" t="s">
        <v>396</v>
      </c>
      <c r="D113" s="372" t="s">
        <v>413</v>
      </c>
      <c r="E113" s="371"/>
      <c r="F113" s="365"/>
    </row>
    <row r="114" spans="2:6" s="310" customFormat="1">
      <c r="B114" s="373" t="s">
        <v>368</v>
      </c>
      <c r="C114" s="311" t="s">
        <v>397</v>
      </c>
      <c r="D114" s="372" t="s">
        <v>414</v>
      </c>
      <c r="E114" s="371"/>
      <c r="F114" s="365"/>
    </row>
    <row r="115" spans="2:6" s="310" customFormat="1">
      <c r="B115" s="373" t="s">
        <v>369</v>
      </c>
      <c r="C115" s="372"/>
      <c r="D115" s="311" t="s">
        <v>415</v>
      </c>
      <c r="E115" s="371"/>
      <c r="F115" s="365"/>
    </row>
    <row r="116" spans="2:6" s="310" customFormat="1">
      <c r="B116" s="373" t="s">
        <v>370</v>
      </c>
      <c r="C116" s="372"/>
      <c r="D116" s="311" t="s">
        <v>416</v>
      </c>
      <c r="E116" s="371"/>
      <c r="F116" s="365"/>
    </row>
    <row r="117" spans="2:6" s="310" customFormat="1">
      <c r="B117" s="373" t="s">
        <v>371</v>
      </c>
      <c r="C117" s="372"/>
      <c r="D117" s="311" t="s">
        <v>417</v>
      </c>
      <c r="E117" s="371"/>
      <c r="F117" s="365"/>
    </row>
    <row r="118" spans="2:6" s="310" customFormat="1">
      <c r="B118" s="373" t="s">
        <v>372</v>
      </c>
      <c r="C118" s="372"/>
      <c r="D118" s="311" t="s">
        <v>418</v>
      </c>
      <c r="E118" s="371"/>
      <c r="F118" s="365"/>
    </row>
    <row r="119" spans="2:6" s="310" customFormat="1">
      <c r="B119" s="373" t="s">
        <v>373</v>
      </c>
      <c r="C119" s="372"/>
      <c r="D119" s="311" t="s">
        <v>419</v>
      </c>
      <c r="E119" s="371"/>
      <c r="F119" s="365"/>
    </row>
    <row r="120" spans="2:6" s="310" customFormat="1">
      <c r="B120" s="373" t="s">
        <v>374</v>
      </c>
      <c r="C120" s="372"/>
      <c r="D120" s="311" t="s">
        <v>420</v>
      </c>
      <c r="E120" s="371"/>
      <c r="F120" s="365"/>
    </row>
    <row r="121" spans="2:6" s="310" customFormat="1">
      <c r="B121" s="373" t="s">
        <v>375</v>
      </c>
      <c r="C121" s="372"/>
      <c r="D121" s="311" t="s">
        <v>421</v>
      </c>
      <c r="E121" s="371"/>
      <c r="F121" s="365"/>
    </row>
    <row r="122" spans="2:6" s="310" customFormat="1">
      <c r="B122" s="373" t="s">
        <v>376</v>
      </c>
      <c r="C122" s="372"/>
      <c r="D122" s="311" t="s">
        <v>422</v>
      </c>
      <c r="E122" s="371"/>
      <c r="F122" s="365"/>
    </row>
    <row r="123" spans="2:6" s="310" customFormat="1">
      <c r="B123" s="373" t="s">
        <v>377</v>
      </c>
      <c r="C123" s="372"/>
      <c r="D123" s="311" t="s">
        <v>423</v>
      </c>
      <c r="E123" s="371"/>
      <c r="F123" s="365"/>
    </row>
    <row r="124" spans="2:6" s="310" customFormat="1">
      <c r="B124" s="373" t="s">
        <v>378</v>
      </c>
      <c r="C124" s="372"/>
      <c r="D124" s="371"/>
      <c r="E124" s="371"/>
      <c r="F124" s="365"/>
    </row>
    <row r="125" spans="2:6" s="310" customFormat="1">
      <c r="B125" s="373" t="s">
        <v>379</v>
      </c>
      <c r="C125" s="372"/>
      <c r="D125" s="371"/>
      <c r="E125" s="371"/>
      <c r="F125" s="365"/>
    </row>
    <row r="126" spans="2:6" s="310" customFormat="1">
      <c r="B126" s="373" t="s">
        <v>380</v>
      </c>
      <c r="C126" s="372"/>
      <c r="D126" s="371"/>
      <c r="E126" s="371"/>
      <c r="F126" s="365"/>
    </row>
    <row r="127" spans="2:6" s="310" customFormat="1">
      <c r="B127" s="373"/>
      <c r="C127" s="372"/>
      <c r="D127" s="371"/>
      <c r="E127" s="371"/>
      <c r="F127" s="365"/>
    </row>
    <row r="128" spans="2:6" s="310" customFormat="1" ht="14" thickBot="1">
      <c r="B128" s="370"/>
      <c r="C128" s="369"/>
      <c r="D128" s="368"/>
      <c r="E128" s="368"/>
      <c r="F128" s="365"/>
    </row>
    <row r="129" spans="2:6" s="310" customFormat="1" ht="14" thickTop="1">
      <c r="B129" s="367"/>
      <c r="C129" s="367"/>
      <c r="D129" s="366"/>
      <c r="E129" s="366"/>
      <c r="F129" s="365"/>
    </row>
    <row r="130" spans="2:6" s="310" customFormat="1">
      <c r="F130" s="365"/>
    </row>
    <row r="131" spans="2:6" s="310" customFormat="1">
      <c r="F131" s="365"/>
    </row>
    <row r="132" spans="2:6" s="310" customFormat="1">
      <c r="F132" s="365"/>
    </row>
    <row r="133" spans="2:6" s="310" customFormat="1">
      <c r="F133" s="365"/>
    </row>
    <row r="134" spans="2:6" s="310" customFormat="1">
      <c r="F134" s="365"/>
    </row>
    <row r="135" spans="2:6" s="310" customFormat="1">
      <c r="F135" s="365"/>
    </row>
    <row r="136" spans="2:6" s="310" customFormat="1">
      <c r="F136" s="365"/>
    </row>
    <row r="137" spans="2:6" s="310" customFormat="1">
      <c r="F137" s="365"/>
    </row>
    <row r="138" spans="2:6" s="310" customFormat="1">
      <c r="F138" s="365"/>
    </row>
    <row r="139" spans="2:6" s="310" customFormat="1">
      <c r="F139" s="365"/>
    </row>
    <row r="140" spans="2:6" s="310" customFormat="1">
      <c r="F140" s="365"/>
    </row>
    <row r="141" spans="2:6" s="310" customFormat="1">
      <c r="F141" s="364"/>
    </row>
  </sheetData>
  <sheetProtection insertRows="0" selectLockedCells="1"/>
  <mergeCells count="3">
    <mergeCell ref="B9:F9"/>
    <mergeCell ref="B95:F95"/>
    <mergeCell ref="A1:G1"/>
  </mergeCells>
  <printOptions headings="1" gridLinesSet="0"/>
  <pageMargins left="0" right="0" top="0.72" bottom="0.21" header="0.22" footer="0.17"/>
  <pageSetup scale="80" firstPageNumber="5" orientation="landscape" r:id="rId1"/>
  <headerFooter alignWithMargins="0">
    <oddHeader>&amp;L&amp;8Page &amp;P&amp;R&amp;8Page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AEBB8-22F6-5243-8994-D58B7CD1E56E}">
  <dimension ref="A1:E194"/>
  <sheetViews>
    <sheetView showGridLines="0" workbookViewId="0">
      <selection activeCell="K7" sqref="K7:L7"/>
    </sheetView>
  </sheetViews>
  <sheetFormatPr baseColWidth="10" defaultColWidth="8.83203125" defaultRowHeight="13"/>
  <cols>
    <col min="1" max="1" width="30.6640625" style="392" customWidth="1"/>
    <col min="2" max="2" width="24.6640625" style="392" customWidth="1"/>
    <col min="3" max="3" width="8.83203125" style="392"/>
    <col min="4" max="4" width="30.6640625" style="392" customWidth="1"/>
    <col min="5" max="5" width="24.6640625" style="392" customWidth="1"/>
    <col min="6" max="16384" width="8.83203125" style="392"/>
  </cols>
  <sheetData>
    <row r="1" spans="1:5" ht="21.75" customHeight="1">
      <c r="A1" s="431" t="s">
        <v>98</v>
      </c>
      <c r="B1" s="430"/>
      <c r="C1" s="430"/>
      <c r="D1" s="430"/>
      <c r="E1" s="430"/>
    </row>
    <row r="2" spans="1:5">
      <c r="A2" s="429" t="s">
        <v>188</v>
      </c>
      <c r="B2" s="413"/>
    </row>
    <row r="3" spans="1:5">
      <c r="A3" s="428" t="s">
        <v>189</v>
      </c>
    </row>
    <row r="4" spans="1:5">
      <c r="A4" s="428"/>
    </row>
    <row r="5" spans="1:5">
      <c r="A5" s="427" t="str">
        <f>'ASA1'!C9</f>
        <v>Glencoe School District #35</v>
      </c>
    </row>
    <row r="6" spans="1:5">
      <c r="A6" s="427" t="str">
        <f>'ASA1'!C10</f>
        <v>05-016-0350-02</v>
      </c>
    </row>
    <row r="7" spans="1:5">
      <c r="A7" s="426" t="s">
        <v>93</v>
      </c>
      <c r="B7" s="425" t="s">
        <v>89</v>
      </c>
      <c r="D7" s="424" t="s">
        <v>93</v>
      </c>
      <c r="E7" s="423" t="s">
        <v>89</v>
      </c>
    </row>
    <row r="8" spans="1:5">
      <c r="A8" s="420" t="s">
        <v>431</v>
      </c>
      <c r="B8" s="419">
        <v>10732.5</v>
      </c>
      <c r="C8" s="380"/>
      <c r="D8" s="420" t="s">
        <v>313</v>
      </c>
      <c r="E8" s="419">
        <v>9625.52</v>
      </c>
    </row>
    <row r="9" spans="1:5">
      <c r="A9" s="420" t="s">
        <v>432</v>
      </c>
      <c r="B9" s="419">
        <v>7630.02</v>
      </c>
      <c r="C9" s="380"/>
      <c r="D9" s="420" t="s">
        <v>542</v>
      </c>
      <c r="E9" s="419">
        <v>52025</v>
      </c>
    </row>
    <row r="10" spans="1:5">
      <c r="A10" s="420" t="s">
        <v>433</v>
      </c>
      <c r="B10" s="419">
        <v>8364.77</v>
      </c>
      <c r="C10" s="380"/>
      <c r="D10" s="420" t="s">
        <v>543</v>
      </c>
      <c r="E10" s="419">
        <v>4095.16</v>
      </c>
    </row>
    <row r="11" spans="1:5">
      <c r="A11" s="420" t="s">
        <v>434</v>
      </c>
      <c r="B11" s="419">
        <v>81456</v>
      </c>
      <c r="C11" s="380"/>
      <c r="D11" s="420" t="s">
        <v>315</v>
      </c>
      <c r="E11" s="419">
        <v>2500</v>
      </c>
    </row>
    <row r="12" spans="1:5">
      <c r="A12" s="420" t="s">
        <v>435</v>
      </c>
      <c r="B12" s="419">
        <v>5187.8999999999996</v>
      </c>
      <c r="C12" s="380"/>
      <c r="D12" s="420" t="s">
        <v>544</v>
      </c>
      <c r="E12" s="419">
        <v>32000</v>
      </c>
    </row>
    <row r="13" spans="1:5">
      <c r="A13" s="420" t="s">
        <v>436</v>
      </c>
      <c r="B13" s="419">
        <v>54194</v>
      </c>
      <c r="C13" s="380"/>
      <c r="D13" s="420" t="s">
        <v>545</v>
      </c>
      <c r="E13" s="419">
        <v>3823.82</v>
      </c>
    </row>
    <row r="14" spans="1:5">
      <c r="A14" s="420" t="s">
        <v>437</v>
      </c>
      <c r="B14" s="419">
        <v>35750</v>
      </c>
      <c r="C14" s="380"/>
      <c r="D14" s="420" t="s">
        <v>546</v>
      </c>
      <c r="E14" s="419">
        <v>2820</v>
      </c>
    </row>
    <row r="15" spans="1:5">
      <c r="A15" s="420" t="s">
        <v>246</v>
      </c>
      <c r="B15" s="419">
        <v>3657.53</v>
      </c>
      <c r="C15" s="380"/>
      <c r="D15" s="420" t="s">
        <v>547</v>
      </c>
      <c r="E15" s="419">
        <v>9392.52</v>
      </c>
    </row>
    <row r="16" spans="1:5">
      <c r="A16" s="420" t="s">
        <v>438</v>
      </c>
      <c r="B16" s="419">
        <v>8341.77</v>
      </c>
      <c r="C16" s="380"/>
      <c r="D16" s="420" t="s">
        <v>548</v>
      </c>
      <c r="E16" s="419">
        <v>34506.99</v>
      </c>
    </row>
    <row r="17" spans="1:5">
      <c r="A17" s="420" t="s">
        <v>439</v>
      </c>
      <c r="B17" s="419">
        <v>3000</v>
      </c>
      <c r="C17" s="380"/>
      <c r="D17" s="420" t="s">
        <v>549</v>
      </c>
      <c r="E17" s="419">
        <v>8961.58</v>
      </c>
    </row>
    <row r="18" spans="1:5">
      <c r="A18" s="420" t="s">
        <v>440</v>
      </c>
      <c r="B18" s="419">
        <v>251767.83</v>
      </c>
      <c r="C18" s="380"/>
      <c r="D18" s="420" t="s">
        <v>550</v>
      </c>
      <c r="E18" s="419">
        <v>3445</v>
      </c>
    </row>
    <row r="19" spans="1:5">
      <c r="A19" s="420" t="s">
        <v>247</v>
      </c>
      <c r="B19" s="419">
        <v>4200</v>
      </c>
      <c r="C19" s="380"/>
      <c r="D19" s="420" t="s">
        <v>551</v>
      </c>
      <c r="E19" s="419">
        <v>4192</v>
      </c>
    </row>
    <row r="20" spans="1:5">
      <c r="A20" s="420" t="s">
        <v>441</v>
      </c>
      <c r="B20" s="419">
        <v>6370</v>
      </c>
      <c r="C20" s="380"/>
      <c r="D20" s="420" t="s">
        <v>552</v>
      </c>
      <c r="E20" s="419">
        <v>5250</v>
      </c>
    </row>
    <row r="21" spans="1:5">
      <c r="A21" s="420" t="s">
        <v>442</v>
      </c>
      <c r="B21" s="419">
        <v>13177</v>
      </c>
      <c r="C21" s="380"/>
      <c r="D21" s="420" t="s">
        <v>553</v>
      </c>
      <c r="E21" s="419">
        <v>26582.720000000001</v>
      </c>
    </row>
    <row r="22" spans="1:5">
      <c r="A22" s="420" t="s">
        <v>443</v>
      </c>
      <c r="B22" s="419">
        <v>8082</v>
      </c>
      <c r="C22" s="380"/>
      <c r="D22" s="420" t="s">
        <v>554</v>
      </c>
      <c r="E22" s="419">
        <v>11776.51</v>
      </c>
    </row>
    <row r="23" spans="1:5">
      <c r="A23" s="420" t="s">
        <v>338</v>
      </c>
      <c r="B23" s="419">
        <v>2500</v>
      </c>
      <c r="C23" s="380"/>
      <c r="D23" s="420" t="s">
        <v>555</v>
      </c>
      <c r="E23" s="419">
        <v>17765.72</v>
      </c>
    </row>
    <row r="24" spans="1:5">
      <c r="A24" s="420" t="s">
        <v>444</v>
      </c>
      <c r="B24" s="419">
        <v>124365</v>
      </c>
      <c r="C24" s="380"/>
      <c r="D24" s="420" t="s">
        <v>556</v>
      </c>
      <c r="E24" s="419">
        <v>32000</v>
      </c>
    </row>
    <row r="25" spans="1:5">
      <c r="A25" s="420" t="s">
        <v>445</v>
      </c>
      <c r="B25" s="419">
        <v>2908.58</v>
      </c>
      <c r="C25" s="380"/>
      <c r="D25" s="420" t="s">
        <v>557</v>
      </c>
      <c r="E25" s="419">
        <v>4055.12</v>
      </c>
    </row>
    <row r="26" spans="1:5">
      <c r="A26" s="420" t="s">
        <v>446</v>
      </c>
      <c r="B26" s="419">
        <v>5871.95</v>
      </c>
      <c r="C26" s="380"/>
      <c r="D26" s="420" t="s">
        <v>558</v>
      </c>
      <c r="E26" s="419">
        <v>3509.86</v>
      </c>
    </row>
    <row r="27" spans="1:5">
      <c r="A27" s="420" t="s">
        <v>447</v>
      </c>
      <c r="B27" s="419">
        <v>43516.44</v>
      </c>
      <c r="C27" s="380"/>
      <c r="D27" s="420" t="s">
        <v>226</v>
      </c>
      <c r="E27" s="419">
        <v>3600</v>
      </c>
    </row>
    <row r="28" spans="1:5">
      <c r="A28" s="420" t="s">
        <v>448</v>
      </c>
      <c r="B28" s="419">
        <v>11248.72</v>
      </c>
      <c r="C28" s="380"/>
      <c r="D28" s="420" t="s">
        <v>559</v>
      </c>
      <c r="E28" s="419">
        <v>3460.9</v>
      </c>
    </row>
    <row r="29" spans="1:5">
      <c r="A29" s="420" t="s">
        <v>449</v>
      </c>
      <c r="B29" s="419">
        <v>8580</v>
      </c>
      <c r="C29" s="380"/>
      <c r="D29" s="420" t="s">
        <v>560</v>
      </c>
      <c r="E29" s="419">
        <v>7380</v>
      </c>
    </row>
    <row r="30" spans="1:5">
      <c r="A30" s="420" t="s">
        <v>450</v>
      </c>
      <c r="B30" s="419">
        <v>21504</v>
      </c>
      <c r="C30" s="380"/>
      <c r="D30" s="420" t="s">
        <v>561</v>
      </c>
      <c r="E30" s="419">
        <v>267587</v>
      </c>
    </row>
    <row r="31" spans="1:5">
      <c r="A31" s="420" t="s">
        <v>451</v>
      </c>
      <c r="B31" s="419">
        <v>210924.77</v>
      </c>
      <c r="C31" s="380"/>
      <c r="D31" s="420" t="s">
        <v>562</v>
      </c>
      <c r="E31" s="419">
        <v>138576</v>
      </c>
    </row>
    <row r="32" spans="1:5">
      <c r="A32" s="420" t="s">
        <v>452</v>
      </c>
      <c r="B32" s="419">
        <v>15679.69</v>
      </c>
      <c r="C32" s="380"/>
      <c r="D32" s="420" t="s">
        <v>354</v>
      </c>
      <c r="E32" s="419">
        <v>3973.94</v>
      </c>
    </row>
    <row r="33" spans="1:5">
      <c r="A33" s="420" t="s">
        <v>453</v>
      </c>
      <c r="B33" s="419">
        <v>13434.5</v>
      </c>
      <c r="C33" s="380"/>
      <c r="D33" s="420" t="s">
        <v>563</v>
      </c>
      <c r="E33" s="419">
        <v>3096</v>
      </c>
    </row>
    <row r="34" spans="1:5">
      <c r="A34" s="420" t="s">
        <v>454</v>
      </c>
      <c r="B34" s="419">
        <v>570776.13</v>
      </c>
      <c r="C34" s="380"/>
      <c r="D34" s="420" t="s">
        <v>564</v>
      </c>
      <c r="E34" s="419">
        <v>3395</v>
      </c>
    </row>
    <row r="35" spans="1:5">
      <c r="A35" s="420" t="s">
        <v>455</v>
      </c>
      <c r="B35" s="419">
        <v>10125</v>
      </c>
      <c r="C35" s="380"/>
      <c r="D35" s="420" t="s">
        <v>565</v>
      </c>
      <c r="E35" s="419">
        <v>11268.84</v>
      </c>
    </row>
    <row r="36" spans="1:5">
      <c r="A36" s="420" t="s">
        <v>456</v>
      </c>
      <c r="B36" s="419">
        <v>3504.04</v>
      </c>
      <c r="C36" s="380"/>
      <c r="D36" s="420" t="s">
        <v>566</v>
      </c>
      <c r="E36" s="419">
        <v>8806</v>
      </c>
    </row>
    <row r="37" spans="1:5">
      <c r="A37" s="420" t="s">
        <v>457</v>
      </c>
      <c r="B37" s="419">
        <v>89000.4</v>
      </c>
      <c r="C37" s="380"/>
      <c r="D37" s="420" t="s">
        <v>567</v>
      </c>
      <c r="E37" s="419">
        <v>114296.57</v>
      </c>
    </row>
    <row r="38" spans="1:5">
      <c r="A38" s="420" t="s">
        <v>458</v>
      </c>
      <c r="B38" s="419">
        <v>8076.5</v>
      </c>
      <c r="C38" s="380"/>
      <c r="D38" s="420" t="s">
        <v>568</v>
      </c>
      <c r="E38" s="419">
        <v>10000</v>
      </c>
    </row>
    <row r="39" spans="1:5">
      <c r="A39" s="420" t="s">
        <v>459</v>
      </c>
      <c r="B39" s="419">
        <v>36295.9</v>
      </c>
      <c r="C39" s="380"/>
      <c r="D39" s="420" t="s">
        <v>569</v>
      </c>
      <c r="E39" s="419">
        <v>7867.8</v>
      </c>
    </row>
    <row r="40" spans="1:5">
      <c r="A40" s="420" t="s">
        <v>460</v>
      </c>
      <c r="B40" s="419">
        <v>5610.79</v>
      </c>
      <c r="C40" s="380"/>
      <c r="D40" s="420" t="s">
        <v>570</v>
      </c>
      <c r="E40" s="419">
        <v>5876.59</v>
      </c>
    </row>
    <row r="41" spans="1:5">
      <c r="A41" s="420" t="s">
        <v>461</v>
      </c>
      <c r="B41" s="419">
        <v>15600</v>
      </c>
      <c r="C41" s="380"/>
      <c r="D41" s="420" t="s">
        <v>571</v>
      </c>
      <c r="E41" s="419">
        <v>7773.44</v>
      </c>
    </row>
    <row r="42" spans="1:5">
      <c r="A42" s="420" t="s">
        <v>462</v>
      </c>
      <c r="B42" s="419">
        <v>12792.23</v>
      </c>
      <c r="C42" s="380"/>
      <c r="D42" s="420" t="s">
        <v>572</v>
      </c>
      <c r="E42" s="419">
        <v>9500</v>
      </c>
    </row>
    <row r="43" spans="1:5">
      <c r="A43" s="420" t="s">
        <v>463</v>
      </c>
      <c r="B43" s="419">
        <v>3739.83</v>
      </c>
      <c r="C43" s="380"/>
      <c r="D43" s="420" t="s">
        <v>237</v>
      </c>
      <c r="E43" s="419">
        <v>3539</v>
      </c>
    </row>
    <row r="44" spans="1:5">
      <c r="A44" s="420" t="s">
        <v>464</v>
      </c>
      <c r="B44" s="419">
        <v>5127.5</v>
      </c>
      <c r="C44" s="380"/>
      <c r="D44" s="420" t="s">
        <v>573</v>
      </c>
      <c r="E44" s="419">
        <v>3176.55</v>
      </c>
    </row>
    <row r="45" spans="1:5">
      <c r="A45" s="420" t="s">
        <v>465</v>
      </c>
      <c r="B45" s="419">
        <v>5610</v>
      </c>
      <c r="C45" s="380"/>
      <c r="D45" s="420" t="s">
        <v>574</v>
      </c>
      <c r="E45" s="419">
        <v>11544.26</v>
      </c>
    </row>
    <row r="46" spans="1:5">
      <c r="A46" s="420" t="s">
        <v>466</v>
      </c>
      <c r="B46" s="419">
        <v>11244.24</v>
      </c>
      <c r="C46" s="380"/>
      <c r="D46" s="420" t="s">
        <v>575</v>
      </c>
      <c r="E46" s="419">
        <v>41460</v>
      </c>
    </row>
    <row r="47" spans="1:5">
      <c r="A47" s="420" t="s">
        <v>467</v>
      </c>
      <c r="B47" s="419">
        <v>2870</v>
      </c>
      <c r="C47" s="380"/>
      <c r="D47" s="420" t="s">
        <v>576</v>
      </c>
      <c r="E47" s="419">
        <v>9000</v>
      </c>
    </row>
    <row r="48" spans="1:5">
      <c r="A48" s="420" t="s">
        <v>468</v>
      </c>
      <c r="B48" s="419">
        <v>3596.8</v>
      </c>
      <c r="C48" s="380"/>
      <c r="D48" s="420" t="s">
        <v>577</v>
      </c>
      <c r="E48" s="419">
        <v>7909.76</v>
      </c>
    </row>
    <row r="49" spans="1:5">
      <c r="A49" s="420" t="s">
        <v>469</v>
      </c>
      <c r="B49" s="419">
        <v>5581.25</v>
      </c>
      <c r="C49" s="380"/>
      <c r="D49" s="420" t="s">
        <v>578</v>
      </c>
      <c r="E49" s="419">
        <v>3500</v>
      </c>
    </row>
    <row r="50" spans="1:5">
      <c r="A50" s="420" t="s">
        <v>470</v>
      </c>
      <c r="B50" s="419">
        <v>6037.59</v>
      </c>
      <c r="C50" s="380"/>
      <c r="D50" s="420" t="s">
        <v>579</v>
      </c>
      <c r="E50" s="419">
        <v>2626.06</v>
      </c>
    </row>
    <row r="51" spans="1:5">
      <c r="A51" s="420" t="s">
        <v>471</v>
      </c>
      <c r="B51" s="419">
        <v>31409</v>
      </c>
      <c r="C51" s="380"/>
      <c r="D51" s="420" t="s">
        <v>580</v>
      </c>
      <c r="E51" s="419">
        <v>2898342.71</v>
      </c>
    </row>
    <row r="52" spans="1:5">
      <c r="A52" s="420" t="s">
        <v>472</v>
      </c>
      <c r="B52" s="419">
        <v>5099.62</v>
      </c>
      <c r="C52" s="380"/>
      <c r="D52" s="420" t="s">
        <v>581</v>
      </c>
      <c r="E52" s="419">
        <v>29970.560000000001</v>
      </c>
    </row>
    <row r="53" spans="1:5">
      <c r="A53" s="420" t="s">
        <v>473</v>
      </c>
      <c r="B53" s="419">
        <v>5175</v>
      </c>
      <c r="C53" s="380"/>
      <c r="D53" s="420" t="s">
        <v>582</v>
      </c>
      <c r="E53" s="419">
        <v>7106</v>
      </c>
    </row>
    <row r="54" spans="1:5">
      <c r="A54" s="420" t="s">
        <v>474</v>
      </c>
      <c r="B54" s="419">
        <v>3600</v>
      </c>
      <c r="C54" s="380"/>
      <c r="D54" s="420" t="s">
        <v>583</v>
      </c>
      <c r="E54" s="419">
        <v>211528.6</v>
      </c>
    </row>
    <row r="55" spans="1:5">
      <c r="A55" s="420" t="s">
        <v>475</v>
      </c>
      <c r="B55" s="419">
        <v>35728.550000000003</v>
      </c>
      <c r="C55" s="380"/>
      <c r="D55" s="420" t="s">
        <v>584</v>
      </c>
      <c r="E55" s="419">
        <v>45315</v>
      </c>
    </row>
    <row r="56" spans="1:5">
      <c r="A56" s="420" t="s">
        <v>476</v>
      </c>
      <c r="B56" s="419">
        <v>3396.73</v>
      </c>
      <c r="C56" s="380"/>
      <c r="D56" s="420" t="s">
        <v>585</v>
      </c>
      <c r="E56" s="419">
        <v>18389.62</v>
      </c>
    </row>
    <row r="57" spans="1:5">
      <c r="A57" s="420" t="s">
        <v>477</v>
      </c>
      <c r="B57" s="419">
        <v>6300.48</v>
      </c>
      <c r="C57" s="380"/>
      <c r="D57" s="420" t="s">
        <v>586</v>
      </c>
      <c r="E57" s="419">
        <v>35847</v>
      </c>
    </row>
    <row r="58" spans="1:5">
      <c r="A58" s="420" t="s">
        <v>478</v>
      </c>
      <c r="B58" s="419">
        <v>2902.88</v>
      </c>
      <c r="C58" s="380"/>
      <c r="D58" s="420" t="s">
        <v>587</v>
      </c>
      <c r="E58" s="419">
        <v>26160</v>
      </c>
    </row>
    <row r="59" spans="1:5">
      <c r="A59" s="420" t="s">
        <v>479</v>
      </c>
      <c r="B59" s="419">
        <v>26944</v>
      </c>
      <c r="C59" s="380"/>
      <c r="D59" s="420" t="s">
        <v>263</v>
      </c>
      <c r="E59" s="419">
        <v>2700</v>
      </c>
    </row>
    <row r="60" spans="1:5">
      <c r="A60" s="420" t="s">
        <v>480</v>
      </c>
      <c r="B60" s="419">
        <v>4109.68</v>
      </c>
      <c r="C60" s="380"/>
      <c r="D60" s="420" t="s">
        <v>588</v>
      </c>
      <c r="E60" s="419">
        <v>35165.050000000003</v>
      </c>
    </row>
    <row r="61" spans="1:5">
      <c r="A61" s="420" t="s">
        <v>481</v>
      </c>
      <c r="B61" s="419">
        <v>4461.2</v>
      </c>
      <c r="C61" s="380"/>
      <c r="D61" s="420" t="s">
        <v>589</v>
      </c>
      <c r="E61" s="419">
        <v>8112.5</v>
      </c>
    </row>
    <row r="62" spans="1:5">
      <c r="A62" s="420" t="s">
        <v>482</v>
      </c>
      <c r="B62" s="419">
        <v>14835</v>
      </c>
      <c r="C62" s="380"/>
      <c r="D62" s="420" t="s">
        <v>590</v>
      </c>
      <c r="E62" s="419">
        <v>22053.23</v>
      </c>
    </row>
    <row r="63" spans="1:5">
      <c r="A63" s="420" t="s">
        <v>483</v>
      </c>
      <c r="B63" s="419">
        <v>13063.18</v>
      </c>
      <c r="C63" s="380"/>
      <c r="D63" s="420" t="s">
        <v>591</v>
      </c>
      <c r="E63" s="419">
        <v>9865</v>
      </c>
    </row>
    <row r="64" spans="1:5">
      <c r="A64" s="420" t="s">
        <v>484</v>
      </c>
      <c r="B64" s="419">
        <v>11815.37</v>
      </c>
      <c r="C64" s="380"/>
      <c r="D64" s="420" t="s">
        <v>592</v>
      </c>
      <c r="E64" s="419">
        <v>24850</v>
      </c>
    </row>
    <row r="65" spans="1:5">
      <c r="A65" s="420" t="s">
        <v>485</v>
      </c>
      <c r="B65" s="419">
        <v>127614</v>
      </c>
      <c r="C65" s="380"/>
      <c r="D65" s="420" t="s">
        <v>356</v>
      </c>
      <c r="E65" s="419">
        <v>3600</v>
      </c>
    </row>
    <row r="66" spans="1:5">
      <c r="A66" s="420" t="s">
        <v>486</v>
      </c>
      <c r="B66" s="419">
        <v>137669.06</v>
      </c>
      <c r="C66" s="380"/>
      <c r="D66" s="420" t="s">
        <v>593</v>
      </c>
      <c r="E66" s="419">
        <v>129359.95</v>
      </c>
    </row>
    <row r="67" spans="1:5">
      <c r="A67" s="420" t="s">
        <v>487</v>
      </c>
      <c r="B67" s="419">
        <v>4851.8599999999997</v>
      </c>
      <c r="C67" s="380"/>
      <c r="D67" s="420" t="s">
        <v>594</v>
      </c>
      <c r="E67" s="419">
        <v>505102</v>
      </c>
    </row>
    <row r="68" spans="1:5">
      <c r="A68" s="420" t="s">
        <v>488</v>
      </c>
      <c r="B68" s="419">
        <v>43444.79</v>
      </c>
      <c r="C68" s="380"/>
      <c r="D68" s="420" t="s">
        <v>595</v>
      </c>
      <c r="E68" s="419">
        <v>11091.04</v>
      </c>
    </row>
    <row r="69" spans="1:5">
      <c r="A69" s="420" t="s">
        <v>489</v>
      </c>
      <c r="B69" s="419">
        <v>22310.48</v>
      </c>
      <c r="C69" s="380"/>
      <c r="D69" s="420" t="s">
        <v>596</v>
      </c>
      <c r="E69" s="419">
        <v>21300</v>
      </c>
    </row>
    <row r="70" spans="1:5">
      <c r="A70" s="420" t="s">
        <v>490</v>
      </c>
      <c r="B70" s="419">
        <v>66337.570000000007</v>
      </c>
      <c r="C70" s="380"/>
      <c r="D70" s="420" t="s">
        <v>597</v>
      </c>
      <c r="E70" s="419">
        <v>7500</v>
      </c>
    </row>
    <row r="71" spans="1:5">
      <c r="A71" s="420" t="s">
        <v>491</v>
      </c>
      <c r="B71" s="419">
        <v>3342.05</v>
      </c>
      <c r="C71" s="380"/>
      <c r="D71" s="420" t="s">
        <v>598</v>
      </c>
      <c r="E71" s="419">
        <v>762156</v>
      </c>
    </row>
    <row r="72" spans="1:5">
      <c r="A72" s="420" t="s">
        <v>229</v>
      </c>
      <c r="B72" s="419">
        <v>3618.86</v>
      </c>
      <c r="C72" s="380"/>
      <c r="D72" s="420" t="s">
        <v>599</v>
      </c>
      <c r="E72" s="419">
        <v>30670.66</v>
      </c>
    </row>
    <row r="73" spans="1:5">
      <c r="A73" s="420" t="s">
        <v>492</v>
      </c>
      <c r="B73" s="419">
        <v>3874.96</v>
      </c>
      <c r="C73" s="380"/>
      <c r="D73" s="420" t="s">
        <v>600</v>
      </c>
      <c r="E73" s="419">
        <v>19250</v>
      </c>
    </row>
    <row r="74" spans="1:5">
      <c r="A74" s="420" t="s">
        <v>493</v>
      </c>
      <c r="B74" s="419">
        <v>4200</v>
      </c>
      <c r="C74" s="380"/>
      <c r="D74" s="420" t="s">
        <v>264</v>
      </c>
      <c r="E74" s="419">
        <v>4200</v>
      </c>
    </row>
    <row r="75" spans="1:5">
      <c r="A75" s="420" t="s">
        <v>494</v>
      </c>
      <c r="B75" s="419">
        <v>39687.11</v>
      </c>
      <c r="C75" s="380"/>
      <c r="D75" s="420" t="s">
        <v>601</v>
      </c>
      <c r="E75" s="419">
        <v>114047.05</v>
      </c>
    </row>
    <row r="76" spans="1:5">
      <c r="A76" s="420" t="s">
        <v>495</v>
      </c>
      <c r="B76" s="419">
        <v>4950</v>
      </c>
      <c r="C76" s="380"/>
      <c r="D76" s="420" t="s">
        <v>602</v>
      </c>
      <c r="E76" s="419">
        <v>2460337.56</v>
      </c>
    </row>
    <row r="77" spans="1:5">
      <c r="A77" s="420" t="s">
        <v>496</v>
      </c>
      <c r="B77" s="419">
        <v>8161.92</v>
      </c>
      <c r="C77" s="380"/>
      <c r="D77" s="420" t="s">
        <v>603</v>
      </c>
      <c r="E77" s="419">
        <v>10902620.720000001</v>
      </c>
    </row>
    <row r="78" spans="1:5">
      <c r="A78" s="420" t="s">
        <v>497</v>
      </c>
      <c r="B78" s="419">
        <v>276170</v>
      </c>
      <c r="C78" s="380"/>
      <c r="D78" s="420" t="s">
        <v>604</v>
      </c>
      <c r="E78" s="419">
        <v>3621.5</v>
      </c>
    </row>
    <row r="79" spans="1:5">
      <c r="A79" s="420" t="s">
        <v>498</v>
      </c>
      <c r="B79" s="419">
        <v>139386</v>
      </c>
      <c r="C79" s="380"/>
      <c r="D79" s="420" t="s">
        <v>605</v>
      </c>
      <c r="E79" s="419">
        <v>2699.18</v>
      </c>
    </row>
    <row r="80" spans="1:5">
      <c r="A80" s="420" t="s">
        <v>499</v>
      </c>
      <c r="B80" s="419">
        <v>17380.599999999999</v>
      </c>
      <c r="C80" s="380"/>
      <c r="D80" s="420" t="s">
        <v>606</v>
      </c>
      <c r="E80" s="419">
        <v>38406</v>
      </c>
    </row>
    <row r="81" spans="1:5">
      <c r="A81" s="420" t="s">
        <v>500</v>
      </c>
      <c r="B81" s="419">
        <v>22060</v>
      </c>
      <c r="C81" s="380"/>
      <c r="D81" s="420" t="s">
        <v>607</v>
      </c>
      <c r="E81" s="419">
        <v>334427.12</v>
      </c>
    </row>
    <row r="82" spans="1:5">
      <c r="A82" s="420" t="s">
        <v>501</v>
      </c>
      <c r="B82" s="419">
        <v>2917.98</v>
      </c>
      <c r="C82" s="380"/>
      <c r="D82" s="420" t="s">
        <v>608</v>
      </c>
      <c r="E82" s="419">
        <v>24706.959999999999</v>
      </c>
    </row>
    <row r="83" spans="1:5">
      <c r="A83" s="420" t="s">
        <v>502</v>
      </c>
      <c r="B83" s="419">
        <v>2684.5</v>
      </c>
      <c r="C83" s="380"/>
      <c r="D83" s="420" t="s">
        <v>609</v>
      </c>
      <c r="E83" s="419">
        <v>20300</v>
      </c>
    </row>
    <row r="84" spans="1:5">
      <c r="A84" s="420" t="s">
        <v>503</v>
      </c>
      <c r="B84" s="419">
        <v>259954.76</v>
      </c>
      <c r="C84" s="380"/>
      <c r="D84" s="420" t="s">
        <v>610</v>
      </c>
      <c r="E84" s="419">
        <v>101048.71</v>
      </c>
    </row>
    <row r="85" spans="1:5">
      <c r="A85" s="420" t="s">
        <v>504</v>
      </c>
      <c r="B85" s="419">
        <v>1431567.37</v>
      </c>
      <c r="C85" s="380"/>
      <c r="D85" s="420" t="s">
        <v>611</v>
      </c>
      <c r="E85" s="419">
        <v>346173</v>
      </c>
    </row>
    <row r="86" spans="1:5">
      <c r="A86" s="420" t="s">
        <v>505</v>
      </c>
      <c r="B86" s="419">
        <v>3767</v>
      </c>
      <c r="C86" s="380"/>
      <c r="D86" s="420" t="s">
        <v>612</v>
      </c>
      <c r="E86" s="419">
        <v>2650</v>
      </c>
    </row>
    <row r="87" spans="1:5">
      <c r="A87" s="420" t="s">
        <v>506</v>
      </c>
      <c r="B87" s="419">
        <v>100655.06</v>
      </c>
      <c r="C87" s="380"/>
      <c r="D87" s="420" t="s">
        <v>613</v>
      </c>
      <c r="E87" s="419">
        <v>12505.56</v>
      </c>
    </row>
    <row r="88" spans="1:5">
      <c r="A88" s="420" t="s">
        <v>507</v>
      </c>
      <c r="B88" s="419">
        <v>3800</v>
      </c>
      <c r="C88" s="380"/>
      <c r="D88" s="420" t="s">
        <v>614</v>
      </c>
      <c r="E88" s="419">
        <v>71229.77</v>
      </c>
    </row>
    <row r="89" spans="1:5">
      <c r="A89" s="420" t="s">
        <v>255</v>
      </c>
      <c r="B89" s="419">
        <v>3934.59</v>
      </c>
      <c r="C89" s="380"/>
      <c r="D89" s="420" t="s">
        <v>615</v>
      </c>
      <c r="E89" s="419">
        <v>16971.2</v>
      </c>
    </row>
    <row r="90" spans="1:5">
      <c r="A90" s="420" t="s">
        <v>508</v>
      </c>
      <c r="B90" s="419">
        <v>10329.86</v>
      </c>
      <c r="C90" s="380"/>
      <c r="D90" s="420" t="s">
        <v>616</v>
      </c>
      <c r="E90" s="419">
        <v>35422.519999999997</v>
      </c>
    </row>
    <row r="91" spans="1:5">
      <c r="A91" s="420" t="s">
        <v>509</v>
      </c>
      <c r="B91" s="419">
        <v>3800</v>
      </c>
      <c r="C91" s="380"/>
      <c r="D91" s="420" t="s">
        <v>617</v>
      </c>
      <c r="E91" s="419">
        <v>21493.279999999999</v>
      </c>
    </row>
    <row r="92" spans="1:5">
      <c r="A92" s="420" t="s">
        <v>510</v>
      </c>
      <c r="B92" s="419">
        <v>2563.5100000000002</v>
      </c>
      <c r="C92" s="380"/>
      <c r="D92" s="420" t="s">
        <v>618</v>
      </c>
      <c r="E92" s="419">
        <v>2922.5</v>
      </c>
    </row>
    <row r="93" spans="1:5">
      <c r="A93" s="420" t="s">
        <v>511</v>
      </c>
      <c r="B93" s="419">
        <v>55084.29</v>
      </c>
      <c r="C93" s="380"/>
      <c r="D93" s="420" t="s">
        <v>619</v>
      </c>
      <c r="E93" s="419">
        <v>59100.26</v>
      </c>
    </row>
    <row r="94" spans="1:5">
      <c r="A94" s="420" t="s">
        <v>512</v>
      </c>
      <c r="B94" s="419">
        <v>146300</v>
      </c>
      <c r="C94" s="380"/>
      <c r="D94" s="420" t="s">
        <v>620</v>
      </c>
      <c r="E94" s="419">
        <v>2579.92</v>
      </c>
    </row>
    <row r="95" spans="1:5">
      <c r="A95" s="420" t="s">
        <v>513</v>
      </c>
      <c r="B95" s="419">
        <v>92020</v>
      </c>
      <c r="C95" s="380"/>
      <c r="D95" s="420" t="s">
        <v>621</v>
      </c>
      <c r="E95" s="419">
        <v>648821.36</v>
      </c>
    </row>
    <row r="96" spans="1:5">
      <c r="A96" s="420" t="s">
        <v>514</v>
      </c>
      <c r="B96" s="419">
        <v>88587.4</v>
      </c>
      <c r="C96" s="380"/>
      <c r="D96" s="420" t="s">
        <v>622</v>
      </c>
      <c r="E96" s="419">
        <v>4453.87</v>
      </c>
    </row>
    <row r="97" spans="1:5">
      <c r="A97" s="420" t="s">
        <v>515</v>
      </c>
      <c r="B97" s="419">
        <v>14442.31</v>
      </c>
      <c r="C97" s="380"/>
      <c r="D97" s="420" t="s">
        <v>623</v>
      </c>
      <c r="E97" s="419">
        <v>398656.37</v>
      </c>
    </row>
    <row r="98" spans="1:5">
      <c r="A98" s="420" t="s">
        <v>516</v>
      </c>
      <c r="B98" s="419">
        <v>142268</v>
      </c>
      <c r="C98" s="380"/>
      <c r="D98" s="420" t="s">
        <v>624</v>
      </c>
      <c r="E98" s="419">
        <v>8052</v>
      </c>
    </row>
    <row r="99" spans="1:5">
      <c r="A99" s="420" t="s">
        <v>517</v>
      </c>
      <c r="B99" s="419">
        <v>3801.02</v>
      </c>
      <c r="C99" s="380"/>
      <c r="D99" s="420" t="s">
        <v>625</v>
      </c>
      <c r="E99" s="419">
        <v>35889.11</v>
      </c>
    </row>
    <row r="100" spans="1:5">
      <c r="A100" s="420" t="s">
        <v>518</v>
      </c>
      <c r="B100" s="419">
        <v>20156.71</v>
      </c>
      <c r="C100" s="380"/>
      <c r="D100" s="420" t="s">
        <v>626</v>
      </c>
      <c r="E100" s="419">
        <v>3000</v>
      </c>
    </row>
    <row r="101" spans="1:5">
      <c r="A101" s="420" t="s">
        <v>519</v>
      </c>
      <c r="B101" s="419">
        <v>899602</v>
      </c>
      <c r="C101" s="380"/>
      <c r="D101" s="420" t="s">
        <v>627</v>
      </c>
      <c r="E101" s="419">
        <v>4668</v>
      </c>
    </row>
    <row r="102" spans="1:5">
      <c r="A102" s="420" t="s">
        <v>520</v>
      </c>
      <c r="B102" s="419">
        <v>3437.2</v>
      </c>
      <c r="C102" s="380"/>
      <c r="D102" s="420" t="s">
        <v>628</v>
      </c>
      <c r="E102" s="419">
        <v>4438.75</v>
      </c>
    </row>
    <row r="103" spans="1:5">
      <c r="A103" s="420" t="s">
        <v>521</v>
      </c>
      <c r="B103" s="419">
        <v>77207.37</v>
      </c>
      <c r="C103" s="380"/>
      <c r="D103" s="420" t="s">
        <v>629</v>
      </c>
      <c r="E103" s="419">
        <v>6416</v>
      </c>
    </row>
    <row r="104" spans="1:5">
      <c r="A104" s="420" t="s">
        <v>522</v>
      </c>
      <c r="B104" s="419">
        <v>4109.5</v>
      </c>
      <c r="C104" s="380"/>
      <c r="D104" s="420" t="s">
        <v>630</v>
      </c>
      <c r="E104" s="419">
        <v>60103</v>
      </c>
    </row>
    <row r="105" spans="1:5">
      <c r="A105" s="420" t="s">
        <v>523</v>
      </c>
      <c r="B105" s="419">
        <v>11460.95</v>
      </c>
      <c r="C105" s="380"/>
      <c r="D105" s="420" t="s">
        <v>631</v>
      </c>
      <c r="E105" s="419">
        <v>165612</v>
      </c>
    </row>
    <row r="106" spans="1:5">
      <c r="A106" s="420" t="s">
        <v>524</v>
      </c>
      <c r="B106" s="419">
        <v>10292.48</v>
      </c>
      <c r="C106" s="380"/>
      <c r="D106" s="420" t="s">
        <v>632</v>
      </c>
      <c r="E106" s="419">
        <v>13200</v>
      </c>
    </row>
    <row r="107" spans="1:5">
      <c r="A107" s="420" t="s">
        <v>525</v>
      </c>
      <c r="B107" s="419">
        <v>3679.42</v>
      </c>
      <c r="C107" s="380"/>
      <c r="D107" s="420" t="s">
        <v>633</v>
      </c>
      <c r="E107" s="419">
        <v>30237.15</v>
      </c>
    </row>
    <row r="108" spans="1:5">
      <c r="A108" s="420" t="s">
        <v>351</v>
      </c>
      <c r="B108" s="419">
        <v>2772.04</v>
      </c>
      <c r="C108" s="380"/>
      <c r="D108" s="420" t="s">
        <v>634</v>
      </c>
      <c r="E108" s="419">
        <v>31500</v>
      </c>
    </row>
    <row r="109" spans="1:5">
      <c r="A109" s="420" t="s">
        <v>526</v>
      </c>
      <c r="B109" s="419">
        <v>12000</v>
      </c>
      <c r="C109" s="380"/>
      <c r="D109" s="420" t="s">
        <v>635</v>
      </c>
      <c r="E109" s="419">
        <v>59062</v>
      </c>
    </row>
    <row r="110" spans="1:5">
      <c r="A110" s="420" t="s">
        <v>312</v>
      </c>
      <c r="B110" s="419">
        <v>3600</v>
      </c>
      <c r="C110" s="380"/>
      <c r="D110" s="420" t="s">
        <v>636</v>
      </c>
      <c r="E110" s="419">
        <v>358806.08</v>
      </c>
    </row>
    <row r="111" spans="1:5">
      <c r="A111" s="420" t="s">
        <v>527</v>
      </c>
      <c r="B111" s="419">
        <v>153676.21</v>
      </c>
      <c r="C111" s="380"/>
      <c r="D111" s="420" t="s">
        <v>637</v>
      </c>
      <c r="E111" s="419">
        <v>6368</v>
      </c>
    </row>
    <row r="112" spans="1:5">
      <c r="A112" s="420" t="s">
        <v>528</v>
      </c>
      <c r="B112" s="419">
        <v>23372.59</v>
      </c>
      <c r="C112" s="380"/>
      <c r="D112" s="420" t="s">
        <v>638</v>
      </c>
      <c r="E112" s="419">
        <v>2876.64</v>
      </c>
    </row>
    <row r="113" spans="1:5">
      <c r="A113" s="420" t="s">
        <v>529</v>
      </c>
      <c r="B113" s="419">
        <v>388125.51</v>
      </c>
      <c r="C113" s="380"/>
      <c r="D113" s="420" t="s">
        <v>639</v>
      </c>
      <c r="E113" s="419">
        <v>170732.36</v>
      </c>
    </row>
    <row r="114" spans="1:5">
      <c r="A114" s="420" t="s">
        <v>530</v>
      </c>
      <c r="B114" s="419">
        <v>268350.78000000003</v>
      </c>
      <c r="C114" s="380"/>
      <c r="D114" s="420" t="s">
        <v>640</v>
      </c>
      <c r="E114" s="419">
        <v>10960</v>
      </c>
    </row>
    <row r="115" spans="1:5">
      <c r="A115" s="420" t="s">
        <v>531</v>
      </c>
      <c r="B115" s="419">
        <v>2108928.12</v>
      </c>
      <c r="C115" s="380"/>
      <c r="D115" s="420" t="s">
        <v>641</v>
      </c>
      <c r="E115" s="419">
        <v>3816.45</v>
      </c>
    </row>
    <row r="116" spans="1:5">
      <c r="A116" s="420" t="s">
        <v>532</v>
      </c>
      <c r="B116" s="419">
        <v>55604</v>
      </c>
      <c r="C116" s="380"/>
      <c r="D116" s="420" t="s">
        <v>642</v>
      </c>
      <c r="E116" s="419">
        <v>67761.440000000002</v>
      </c>
    </row>
    <row r="117" spans="1:5">
      <c r="A117" s="420" t="s">
        <v>533</v>
      </c>
      <c r="B117" s="419">
        <v>7550</v>
      </c>
      <c r="C117" s="380"/>
      <c r="D117" s="420" t="s">
        <v>643</v>
      </c>
      <c r="E117" s="419">
        <v>62710.559999999998</v>
      </c>
    </row>
    <row r="118" spans="1:5">
      <c r="A118" s="420" t="s">
        <v>534</v>
      </c>
      <c r="B118" s="419">
        <v>162624.42000000001</v>
      </c>
      <c r="C118" s="380"/>
      <c r="D118" s="420" t="s">
        <v>644</v>
      </c>
      <c r="E118" s="419">
        <v>20500</v>
      </c>
    </row>
    <row r="119" spans="1:5">
      <c r="A119" s="420" t="s">
        <v>535</v>
      </c>
      <c r="B119" s="419">
        <v>6097.49</v>
      </c>
      <c r="C119" s="380"/>
      <c r="D119" s="420" t="s">
        <v>645</v>
      </c>
      <c r="E119" s="419">
        <v>5076</v>
      </c>
    </row>
    <row r="120" spans="1:5">
      <c r="A120" s="420" t="s">
        <v>536</v>
      </c>
      <c r="B120" s="419">
        <v>4108</v>
      </c>
      <c r="C120" s="380"/>
      <c r="D120" s="420" t="s">
        <v>646</v>
      </c>
      <c r="E120" s="419">
        <v>9131</v>
      </c>
    </row>
    <row r="121" spans="1:5">
      <c r="A121" s="420" t="s">
        <v>537</v>
      </c>
      <c r="B121" s="419">
        <v>25894.87</v>
      </c>
      <c r="C121" s="380"/>
      <c r="D121" s="420" t="s">
        <v>647</v>
      </c>
      <c r="E121" s="419">
        <v>15029.78</v>
      </c>
    </row>
    <row r="122" spans="1:5">
      <c r="A122" s="420" t="s">
        <v>538</v>
      </c>
      <c r="B122" s="419">
        <v>3000</v>
      </c>
      <c r="C122" s="380"/>
      <c r="D122" s="420" t="s">
        <v>648</v>
      </c>
      <c r="E122" s="419">
        <v>6042.33</v>
      </c>
    </row>
    <row r="123" spans="1:5">
      <c r="A123" s="420" t="s">
        <v>539</v>
      </c>
      <c r="B123" s="419">
        <v>3261</v>
      </c>
      <c r="C123" s="380"/>
      <c r="D123" s="420" t="s">
        <v>649</v>
      </c>
      <c r="E123" s="419">
        <v>27782.5</v>
      </c>
    </row>
    <row r="124" spans="1:5">
      <c r="A124" s="420" t="s">
        <v>540</v>
      </c>
      <c r="B124" s="419">
        <v>112283.05</v>
      </c>
      <c r="C124" s="380"/>
      <c r="D124" s="420" t="s">
        <v>650</v>
      </c>
      <c r="E124" s="419">
        <v>4101.58</v>
      </c>
    </row>
    <row r="125" spans="1:5">
      <c r="A125" s="420" t="s">
        <v>541</v>
      </c>
      <c r="B125" s="419">
        <v>17925.23</v>
      </c>
      <c r="C125" s="380"/>
      <c r="D125" s="420" t="s">
        <v>651</v>
      </c>
      <c r="E125" s="419">
        <v>30948</v>
      </c>
    </row>
    <row r="126" spans="1:5">
      <c r="A126" s="422"/>
      <c r="B126" s="421"/>
      <c r="C126" s="380"/>
      <c r="D126" s="420"/>
      <c r="E126" s="419"/>
    </row>
    <row r="127" spans="1:5">
      <c r="A127" s="422"/>
      <c r="B127" s="421"/>
      <c r="C127" s="380"/>
      <c r="D127" s="420"/>
      <c r="E127" s="419"/>
    </row>
    <row r="128" spans="1:5">
      <c r="A128" s="422"/>
      <c r="B128" s="421"/>
      <c r="C128" s="380"/>
      <c r="D128" s="420"/>
      <c r="E128" s="419"/>
    </row>
    <row r="129" spans="1:5">
      <c r="A129" s="422"/>
      <c r="B129" s="421"/>
      <c r="C129" s="380"/>
      <c r="D129" s="420"/>
      <c r="E129" s="419"/>
    </row>
    <row r="130" spans="1:5">
      <c r="A130" s="422"/>
      <c r="B130" s="421"/>
      <c r="C130" s="380"/>
      <c r="D130" s="420"/>
      <c r="E130" s="419"/>
    </row>
    <row r="131" spans="1:5">
      <c r="A131" s="422"/>
      <c r="B131" s="421"/>
      <c r="C131" s="380"/>
      <c r="D131" s="420"/>
      <c r="E131" s="419"/>
    </row>
    <row r="132" spans="1:5">
      <c r="A132" s="422"/>
      <c r="B132" s="421"/>
      <c r="C132" s="380"/>
      <c r="D132" s="420"/>
      <c r="E132" s="419"/>
    </row>
    <row r="133" spans="1:5">
      <c r="A133" s="422"/>
      <c r="B133" s="421"/>
      <c r="C133" s="380"/>
      <c r="D133" s="420"/>
      <c r="E133" s="419"/>
    </row>
    <row r="134" spans="1:5">
      <c r="A134" s="422"/>
      <c r="B134" s="421"/>
      <c r="C134" s="380"/>
      <c r="D134" s="420"/>
      <c r="E134" s="419"/>
    </row>
    <row r="135" spans="1:5">
      <c r="A135" s="422"/>
      <c r="B135" s="421"/>
      <c r="C135" s="380"/>
      <c r="D135" s="420"/>
      <c r="E135" s="419"/>
    </row>
    <row r="136" spans="1:5">
      <c r="A136" s="422"/>
      <c r="B136" s="421"/>
      <c r="C136" s="380"/>
      <c r="D136" s="420"/>
      <c r="E136" s="419"/>
    </row>
    <row r="137" spans="1:5">
      <c r="A137" s="422"/>
      <c r="B137" s="421"/>
      <c r="C137" s="380"/>
      <c r="D137" s="420"/>
      <c r="E137" s="419"/>
    </row>
    <row r="138" spans="1:5">
      <c r="A138" s="422"/>
      <c r="B138" s="421"/>
      <c r="C138" s="380"/>
      <c r="D138" s="420"/>
      <c r="E138" s="419"/>
    </row>
    <row r="139" spans="1:5">
      <c r="A139" s="422"/>
      <c r="B139" s="421"/>
      <c r="C139" s="380"/>
      <c r="D139" s="420"/>
      <c r="E139" s="419"/>
    </row>
    <row r="140" spans="1:5">
      <c r="A140" s="422"/>
      <c r="B140" s="421"/>
      <c r="C140" s="380"/>
      <c r="D140" s="420"/>
      <c r="E140" s="419"/>
    </row>
    <row r="141" spans="1:5">
      <c r="A141" s="422"/>
      <c r="B141" s="421"/>
      <c r="C141" s="380"/>
      <c r="D141" s="420"/>
      <c r="E141" s="419"/>
    </row>
    <row r="142" spans="1:5">
      <c r="A142" s="422"/>
      <c r="B142" s="421"/>
      <c r="C142" s="380"/>
      <c r="D142" s="420"/>
      <c r="E142" s="419"/>
    </row>
    <row r="143" spans="1:5">
      <c r="A143" s="422"/>
      <c r="B143" s="421"/>
      <c r="C143" s="380"/>
      <c r="D143" s="420"/>
      <c r="E143" s="419"/>
    </row>
    <row r="144" spans="1:5">
      <c r="A144" s="422"/>
      <c r="B144" s="421"/>
      <c r="C144" s="380"/>
      <c r="D144" s="420"/>
      <c r="E144" s="419"/>
    </row>
    <row r="145" spans="1:5">
      <c r="A145" s="422"/>
      <c r="B145" s="421"/>
      <c r="C145" s="380"/>
      <c r="D145" s="420"/>
      <c r="E145" s="419"/>
    </row>
    <row r="146" spans="1:5">
      <c r="A146" s="422"/>
      <c r="B146" s="421"/>
      <c r="C146" s="380"/>
      <c r="D146" s="420"/>
      <c r="E146" s="419"/>
    </row>
    <row r="147" spans="1:5">
      <c r="A147" s="422"/>
      <c r="B147" s="421"/>
      <c r="C147" s="380"/>
      <c r="D147" s="420"/>
      <c r="E147" s="419"/>
    </row>
    <row r="148" spans="1:5">
      <c r="A148" s="418"/>
      <c r="B148" s="417"/>
      <c r="C148" s="380"/>
      <c r="D148" s="416"/>
      <c r="E148" s="415"/>
    </row>
    <row r="149" spans="1:5">
      <c r="D149" s="413"/>
      <c r="E149" s="413"/>
    </row>
    <row r="150" spans="1:5">
      <c r="D150" s="413"/>
      <c r="E150" s="413"/>
    </row>
    <row r="151" spans="1:5">
      <c r="D151" s="413"/>
      <c r="E151" s="413"/>
    </row>
    <row r="152" spans="1:5">
      <c r="D152" s="413"/>
      <c r="E152" s="413"/>
    </row>
    <row r="153" spans="1:5">
      <c r="D153" s="413"/>
      <c r="E153" s="413"/>
    </row>
    <row r="154" spans="1:5">
      <c r="D154" s="413"/>
      <c r="E154" s="413"/>
    </row>
    <row r="155" spans="1:5">
      <c r="D155" s="413"/>
      <c r="E155" s="413"/>
    </row>
    <row r="156" spans="1:5">
      <c r="D156" s="413"/>
      <c r="E156" s="413"/>
    </row>
    <row r="157" spans="1:5">
      <c r="D157" s="413"/>
      <c r="E157" s="413"/>
    </row>
    <row r="158" spans="1:5">
      <c r="D158" s="413"/>
      <c r="E158" s="413"/>
    </row>
    <row r="159" spans="1:5">
      <c r="D159" s="413"/>
      <c r="E159" s="413"/>
    </row>
    <row r="160" spans="1:5">
      <c r="A160" s="414"/>
      <c r="D160" s="413"/>
      <c r="E160" s="413"/>
    </row>
    <row r="161" spans="4:5">
      <c r="D161" s="413"/>
      <c r="E161" s="413"/>
    </row>
    <row r="162" spans="4:5">
      <c r="D162" s="413"/>
      <c r="E162" s="413"/>
    </row>
    <row r="163" spans="4:5">
      <c r="D163" s="413"/>
      <c r="E163" s="413"/>
    </row>
    <row r="164" spans="4:5">
      <c r="D164" s="413"/>
      <c r="E164" s="413"/>
    </row>
    <row r="165" spans="4:5">
      <c r="D165" s="413"/>
      <c r="E165" s="413"/>
    </row>
    <row r="166" spans="4:5">
      <c r="D166" s="413"/>
      <c r="E166" s="413"/>
    </row>
    <row r="167" spans="4:5">
      <c r="D167" s="413"/>
      <c r="E167" s="413"/>
    </row>
    <row r="168" spans="4:5">
      <c r="D168" s="413"/>
      <c r="E168" s="413"/>
    </row>
    <row r="169" spans="4:5">
      <c r="D169" s="413"/>
      <c r="E169" s="413"/>
    </row>
    <row r="170" spans="4:5">
      <c r="D170" s="413"/>
      <c r="E170" s="413"/>
    </row>
    <row r="171" spans="4:5">
      <c r="D171" s="413"/>
      <c r="E171" s="413"/>
    </row>
    <row r="172" spans="4:5">
      <c r="D172" s="413"/>
      <c r="E172" s="413"/>
    </row>
    <row r="173" spans="4:5">
      <c r="D173" s="413"/>
      <c r="E173" s="413"/>
    </row>
    <row r="174" spans="4:5">
      <c r="D174" s="413"/>
      <c r="E174" s="413"/>
    </row>
    <row r="175" spans="4:5">
      <c r="D175" s="413"/>
      <c r="E175" s="413"/>
    </row>
    <row r="176" spans="4:5">
      <c r="D176" s="413"/>
      <c r="E176" s="413"/>
    </row>
    <row r="177" spans="4:5">
      <c r="D177" s="413"/>
      <c r="E177" s="413"/>
    </row>
    <row r="178" spans="4:5">
      <c r="D178" s="413"/>
      <c r="E178" s="413"/>
    </row>
    <row r="179" spans="4:5">
      <c r="D179" s="413"/>
      <c r="E179" s="413"/>
    </row>
    <row r="180" spans="4:5">
      <c r="D180" s="413"/>
      <c r="E180" s="413"/>
    </row>
    <row r="181" spans="4:5">
      <c r="D181" s="413"/>
      <c r="E181" s="413"/>
    </row>
    <row r="182" spans="4:5">
      <c r="D182" s="413"/>
      <c r="E182" s="413"/>
    </row>
    <row r="183" spans="4:5">
      <c r="D183" s="413"/>
      <c r="E183" s="413"/>
    </row>
    <row r="184" spans="4:5">
      <c r="D184" s="413"/>
      <c r="E184" s="413"/>
    </row>
    <row r="185" spans="4:5">
      <c r="D185" s="413"/>
      <c r="E185" s="413"/>
    </row>
    <row r="186" spans="4:5">
      <c r="D186" s="413"/>
      <c r="E186" s="413"/>
    </row>
    <row r="187" spans="4:5">
      <c r="D187" s="413"/>
      <c r="E187" s="413"/>
    </row>
    <row r="188" spans="4:5">
      <c r="D188" s="413"/>
      <c r="E188" s="413"/>
    </row>
    <row r="189" spans="4:5">
      <c r="D189" s="413"/>
      <c r="E189" s="413"/>
    </row>
    <row r="190" spans="4:5">
      <c r="D190" s="413"/>
      <c r="E190" s="413"/>
    </row>
    <row r="191" spans="4:5">
      <c r="D191" s="413"/>
      <c r="E191" s="413"/>
    </row>
    <row r="192" spans="4:5">
      <c r="D192" s="413"/>
      <c r="E192" s="413"/>
    </row>
    <row r="193" spans="4:5">
      <c r="D193" s="413"/>
      <c r="E193" s="413"/>
    </row>
    <row r="194" spans="4:5">
      <c r="D194" s="413"/>
      <c r="E194" s="413"/>
    </row>
  </sheetData>
  <mergeCells count="1">
    <mergeCell ref="A1:E1"/>
  </mergeCells>
  <printOptions headings="1"/>
  <pageMargins left="0" right="0" top="0.72" bottom="0.21" header="0.22" footer="0.17"/>
  <pageSetup firstPageNumber="5" orientation="landscape" r:id="rId1"/>
  <headerFooter alignWithMargins="0">
    <oddHeader>&amp;L&amp;8Page &amp;P&amp;R&amp;8Page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F74"/>
  <sheetViews>
    <sheetView showGridLines="0" workbookViewId="0">
      <selection activeCell="I64" sqref="I64"/>
    </sheetView>
  </sheetViews>
  <sheetFormatPr baseColWidth="10" defaultColWidth="9.1640625" defaultRowHeight="13"/>
  <cols>
    <col min="1" max="1" width="1.5" style="78" customWidth="1"/>
    <col min="2" max="2" width="35.6640625" style="78" customWidth="1"/>
    <col min="3" max="3" width="23.6640625" style="78" customWidth="1"/>
    <col min="4" max="4" width="2.5" style="78" customWidth="1"/>
    <col min="5" max="5" width="35.6640625" style="78" customWidth="1"/>
    <col min="6" max="6" width="18.83203125" style="78" customWidth="1"/>
    <col min="7" max="16384" width="9.1640625" style="78"/>
  </cols>
  <sheetData>
    <row r="1" spans="1:6">
      <c r="A1" s="302" t="s">
        <v>168</v>
      </c>
      <c r="B1" s="302"/>
      <c r="C1" s="302"/>
      <c r="D1" s="302"/>
      <c r="E1" s="302"/>
      <c r="F1" s="302"/>
    </row>
    <row r="2" spans="1:6">
      <c r="A2" s="237"/>
      <c r="B2" s="237"/>
      <c r="C2" s="237"/>
      <c r="D2" s="237"/>
      <c r="E2" s="237"/>
      <c r="F2" s="237"/>
    </row>
    <row r="3" spans="1:6">
      <c r="B3" s="124" t="s">
        <v>102</v>
      </c>
    </row>
    <row r="4" spans="1:6">
      <c r="B4" s="124" t="s">
        <v>103</v>
      </c>
    </row>
    <row r="5" spans="1:6">
      <c r="B5" s="88"/>
    </row>
    <row r="6" spans="1:6">
      <c r="B6" s="266" t="str">
        <f>'ASA1'!C9</f>
        <v>Glencoe School District #35</v>
      </c>
    </row>
    <row r="7" spans="1:6">
      <c r="B7" s="83" t="str">
        <f>'ASA1'!C10</f>
        <v>05-016-0350-02</v>
      </c>
    </row>
    <row r="8" spans="1:6">
      <c r="B8" s="80"/>
    </row>
    <row r="9" spans="1:6">
      <c r="B9" s="303" t="s">
        <v>101</v>
      </c>
      <c r="C9" s="304"/>
      <c r="D9" s="304"/>
      <c r="E9" s="304"/>
      <c r="F9" s="304"/>
    </row>
    <row r="10" spans="1:6">
      <c r="B10" s="81"/>
      <c r="C10" s="79"/>
    </row>
    <row r="11" spans="1:6">
      <c r="B11" s="262" t="s">
        <v>93</v>
      </c>
      <c r="C11" s="261" t="s">
        <v>89</v>
      </c>
      <c r="D11" s="84"/>
      <c r="E11" s="255" t="s">
        <v>93</v>
      </c>
      <c r="F11" s="256" t="s">
        <v>89</v>
      </c>
    </row>
    <row r="12" spans="1:6" s="85" customFormat="1" ht="14.75" customHeight="1">
      <c r="B12" s="257" t="s">
        <v>652</v>
      </c>
      <c r="C12" s="258">
        <v>1845.9</v>
      </c>
      <c r="E12" s="257" t="s">
        <v>694</v>
      </c>
      <c r="F12" s="258">
        <v>1073.19</v>
      </c>
    </row>
    <row r="13" spans="1:6" s="85" customFormat="1" ht="14.75" customHeight="1">
      <c r="B13" s="257" t="s">
        <v>653</v>
      </c>
      <c r="C13" s="258">
        <v>1095.74</v>
      </c>
      <c r="E13" s="257" t="s">
        <v>695</v>
      </c>
      <c r="F13" s="258">
        <v>1686.58</v>
      </c>
    </row>
    <row r="14" spans="1:6" s="85" customFormat="1" ht="14.75" customHeight="1">
      <c r="B14" s="257" t="s">
        <v>654</v>
      </c>
      <c r="C14" s="258">
        <v>1016</v>
      </c>
      <c r="E14" s="257" t="s">
        <v>696</v>
      </c>
      <c r="F14" s="258">
        <v>1005</v>
      </c>
    </row>
    <row r="15" spans="1:6" s="85" customFormat="1" ht="14.75" customHeight="1">
      <c r="B15" s="257" t="s">
        <v>655</v>
      </c>
      <c r="C15" s="258">
        <v>1788.25</v>
      </c>
      <c r="E15" s="257" t="s">
        <v>697</v>
      </c>
      <c r="F15" s="258">
        <v>2400</v>
      </c>
    </row>
    <row r="16" spans="1:6" s="85" customFormat="1" ht="14.75" customHeight="1">
      <c r="B16" s="257" t="s">
        <v>656</v>
      </c>
      <c r="C16" s="258">
        <v>1186.8399999999999</v>
      </c>
      <c r="E16" s="257" t="s">
        <v>698</v>
      </c>
      <c r="F16" s="258">
        <v>1200</v>
      </c>
    </row>
    <row r="17" spans="2:6" s="85" customFormat="1" ht="14.75" customHeight="1">
      <c r="B17" s="257" t="s">
        <v>657</v>
      </c>
      <c r="C17" s="258">
        <v>2219.27</v>
      </c>
      <c r="E17" s="257" t="s">
        <v>699</v>
      </c>
      <c r="F17" s="258">
        <v>1050.95</v>
      </c>
    </row>
    <row r="18" spans="2:6" s="85" customFormat="1" ht="14.75" customHeight="1">
      <c r="B18" s="257" t="s">
        <v>234</v>
      </c>
      <c r="C18" s="258">
        <v>2470</v>
      </c>
      <c r="E18" s="257" t="s">
        <v>338</v>
      </c>
      <c r="F18" s="258">
        <v>2500</v>
      </c>
    </row>
    <row r="19" spans="2:6" s="85" customFormat="1" ht="14.75" customHeight="1">
      <c r="B19" s="257" t="s">
        <v>259</v>
      </c>
      <c r="C19" s="258">
        <v>2400</v>
      </c>
      <c r="E19" s="257" t="s">
        <v>700</v>
      </c>
      <c r="F19" s="258">
        <v>1998</v>
      </c>
    </row>
    <row r="20" spans="2:6" s="85" customFormat="1" ht="14.75" customHeight="1">
      <c r="B20" s="257" t="s">
        <v>315</v>
      </c>
      <c r="C20" s="258">
        <v>2500</v>
      </c>
      <c r="E20" s="257" t="s">
        <v>701</v>
      </c>
      <c r="F20" s="258">
        <v>2045.69</v>
      </c>
    </row>
    <row r="21" spans="2:6" s="85" customFormat="1" ht="14.75" customHeight="1">
      <c r="B21" s="257" t="s">
        <v>276</v>
      </c>
      <c r="C21" s="258">
        <v>2453.56</v>
      </c>
      <c r="E21" s="257" t="s">
        <v>702</v>
      </c>
      <c r="F21" s="258">
        <v>1500</v>
      </c>
    </row>
    <row r="22" spans="2:6" s="85" customFormat="1" ht="14.75" customHeight="1">
      <c r="B22" s="257" t="s">
        <v>658</v>
      </c>
      <c r="C22" s="258">
        <v>2190</v>
      </c>
      <c r="E22" s="257" t="s">
        <v>703</v>
      </c>
      <c r="F22" s="258">
        <v>2209</v>
      </c>
    </row>
    <row r="23" spans="2:6" s="85" customFormat="1" ht="14.75" customHeight="1">
      <c r="B23" s="257" t="s">
        <v>316</v>
      </c>
      <c r="C23" s="258">
        <v>1800</v>
      </c>
      <c r="E23" s="257" t="s">
        <v>704</v>
      </c>
      <c r="F23" s="258">
        <v>2178</v>
      </c>
    </row>
    <row r="24" spans="2:6" s="85" customFormat="1" ht="14.75" customHeight="1">
      <c r="B24" s="257" t="s">
        <v>659</v>
      </c>
      <c r="C24" s="258">
        <v>1047.25</v>
      </c>
      <c r="E24" s="257" t="s">
        <v>705</v>
      </c>
      <c r="F24" s="258">
        <v>1500</v>
      </c>
    </row>
    <row r="25" spans="2:6" s="85" customFormat="1" ht="14.75" customHeight="1">
      <c r="B25" s="257" t="s">
        <v>660</v>
      </c>
      <c r="C25" s="258">
        <v>1635</v>
      </c>
      <c r="E25" s="257" t="s">
        <v>706</v>
      </c>
      <c r="F25" s="258">
        <v>2439</v>
      </c>
    </row>
    <row r="26" spans="2:6" s="85" customFormat="1" ht="14.75" customHeight="1">
      <c r="B26" s="257" t="s">
        <v>661</v>
      </c>
      <c r="C26" s="258">
        <v>2230</v>
      </c>
      <c r="E26" s="257" t="s">
        <v>299</v>
      </c>
      <c r="F26" s="258">
        <v>2125.75</v>
      </c>
    </row>
    <row r="27" spans="2:6" s="85" customFormat="1" ht="14.75" customHeight="1">
      <c r="B27" s="257" t="s">
        <v>369</v>
      </c>
      <c r="C27" s="258">
        <v>1328.12</v>
      </c>
      <c r="E27" s="257" t="s">
        <v>707</v>
      </c>
      <c r="F27" s="258">
        <v>1041.7</v>
      </c>
    </row>
    <row r="28" spans="2:6" s="85" customFormat="1" ht="14.75" customHeight="1">
      <c r="B28" s="257" t="s">
        <v>662</v>
      </c>
      <c r="C28" s="258">
        <v>1980.25</v>
      </c>
      <c r="E28" s="257" t="s">
        <v>708</v>
      </c>
      <c r="F28" s="258">
        <v>1300</v>
      </c>
    </row>
    <row r="29" spans="2:6" s="85" customFormat="1" ht="14.75" customHeight="1">
      <c r="B29" s="257" t="s">
        <v>281</v>
      </c>
      <c r="C29" s="258">
        <v>1615.9</v>
      </c>
      <c r="E29" s="257" t="s">
        <v>709</v>
      </c>
      <c r="F29" s="258">
        <v>2463.61</v>
      </c>
    </row>
    <row r="30" spans="2:6" s="85" customFormat="1" ht="14.75" customHeight="1">
      <c r="B30" s="257" t="s">
        <v>663</v>
      </c>
      <c r="C30" s="258">
        <v>1000</v>
      </c>
      <c r="E30" s="257" t="s">
        <v>250</v>
      </c>
      <c r="F30" s="258">
        <v>2115</v>
      </c>
    </row>
    <row r="31" spans="2:6" s="85" customFormat="1" ht="14.75" customHeight="1">
      <c r="B31" s="257" t="s">
        <v>664</v>
      </c>
      <c r="C31" s="258">
        <v>2396.64</v>
      </c>
      <c r="E31" s="257" t="s">
        <v>710</v>
      </c>
      <c r="F31" s="258">
        <v>1650</v>
      </c>
    </row>
    <row r="32" spans="2:6" s="85" customFormat="1" ht="14.75" customHeight="1">
      <c r="B32" s="257" t="s">
        <v>665</v>
      </c>
      <c r="C32" s="258">
        <v>1140</v>
      </c>
      <c r="E32" s="257" t="s">
        <v>711</v>
      </c>
      <c r="F32" s="258">
        <v>1500</v>
      </c>
    </row>
    <row r="33" spans="2:6" s="85" customFormat="1" ht="14.75" customHeight="1">
      <c r="B33" s="257" t="s">
        <v>666</v>
      </c>
      <c r="C33" s="258">
        <v>2250</v>
      </c>
      <c r="E33" s="257" t="s">
        <v>712</v>
      </c>
      <c r="F33" s="258">
        <v>1220</v>
      </c>
    </row>
    <row r="34" spans="2:6" s="85" customFormat="1" ht="14.75" customHeight="1">
      <c r="B34" s="257" t="s">
        <v>667</v>
      </c>
      <c r="C34" s="258">
        <v>1000</v>
      </c>
      <c r="E34" s="257" t="s">
        <v>713</v>
      </c>
      <c r="F34" s="258">
        <v>1900</v>
      </c>
    </row>
    <row r="35" spans="2:6" s="85" customFormat="1" ht="14.75" customHeight="1">
      <c r="B35" s="257" t="s">
        <v>668</v>
      </c>
      <c r="C35" s="258">
        <v>1485</v>
      </c>
      <c r="E35" s="257" t="s">
        <v>714</v>
      </c>
      <c r="F35" s="258">
        <v>1395</v>
      </c>
    </row>
    <row r="36" spans="2:6" s="85" customFormat="1" ht="14.75" customHeight="1">
      <c r="B36" s="257" t="s">
        <v>669</v>
      </c>
      <c r="C36" s="258">
        <v>1420</v>
      </c>
      <c r="E36" s="257" t="s">
        <v>715</v>
      </c>
      <c r="F36" s="258">
        <v>1100.7</v>
      </c>
    </row>
    <row r="37" spans="2:6" s="85" customFormat="1" ht="14.75" customHeight="1">
      <c r="B37" s="257" t="s">
        <v>670</v>
      </c>
      <c r="C37" s="258">
        <v>2495</v>
      </c>
      <c r="E37" s="257" t="s">
        <v>302</v>
      </c>
      <c r="F37" s="258">
        <v>1157</v>
      </c>
    </row>
    <row r="38" spans="2:6" s="85" customFormat="1" ht="14.75" customHeight="1">
      <c r="B38" s="257" t="s">
        <v>671</v>
      </c>
      <c r="C38" s="258">
        <v>1211.5</v>
      </c>
      <c r="E38" s="257" t="s">
        <v>429</v>
      </c>
      <c r="F38" s="258">
        <v>1218.69</v>
      </c>
    </row>
    <row r="39" spans="2:6" s="85" customFormat="1" ht="14.75" customHeight="1">
      <c r="B39" s="257" t="s">
        <v>326</v>
      </c>
      <c r="C39" s="258">
        <v>1486.62</v>
      </c>
      <c r="E39" s="257" t="s">
        <v>716</v>
      </c>
      <c r="F39" s="258">
        <v>2180.8000000000002</v>
      </c>
    </row>
    <row r="40" spans="2:6" s="85" customFormat="1" ht="14.75" customHeight="1">
      <c r="B40" s="257" t="s">
        <v>672</v>
      </c>
      <c r="C40" s="258">
        <v>2381.2199999999998</v>
      </c>
      <c r="E40" s="257" t="s">
        <v>717</v>
      </c>
      <c r="F40" s="258">
        <v>1620</v>
      </c>
    </row>
    <row r="41" spans="2:6" s="85" customFormat="1" ht="14.75" customHeight="1">
      <c r="B41" s="257" t="s">
        <v>673</v>
      </c>
      <c r="C41" s="258">
        <v>2376.0700000000002</v>
      </c>
      <c r="E41" s="257" t="s">
        <v>718</v>
      </c>
      <c r="F41" s="258">
        <v>1316</v>
      </c>
    </row>
    <row r="42" spans="2:6" s="85" customFormat="1" ht="14.75" customHeight="1">
      <c r="B42" s="257" t="s">
        <v>674</v>
      </c>
      <c r="C42" s="258">
        <v>1254.5</v>
      </c>
      <c r="E42" s="257" t="s">
        <v>719</v>
      </c>
      <c r="F42" s="258">
        <v>1639.66</v>
      </c>
    </row>
    <row r="43" spans="2:6" s="85" customFormat="1" ht="14.75" customHeight="1">
      <c r="B43" s="257" t="s">
        <v>675</v>
      </c>
      <c r="C43" s="258">
        <v>1169.48</v>
      </c>
      <c r="E43" s="257" t="s">
        <v>720</v>
      </c>
      <c r="F43" s="258">
        <v>1038.5</v>
      </c>
    </row>
    <row r="44" spans="2:6" s="85" customFormat="1" ht="14.75" customHeight="1">
      <c r="B44" s="257" t="s">
        <v>676</v>
      </c>
      <c r="C44" s="258">
        <v>1332</v>
      </c>
      <c r="E44" s="257" t="s">
        <v>721</v>
      </c>
      <c r="F44" s="258">
        <v>1016.93</v>
      </c>
    </row>
    <row r="45" spans="2:6" s="85" customFormat="1" ht="14.75" customHeight="1">
      <c r="B45" s="257" t="s">
        <v>677</v>
      </c>
      <c r="C45" s="258">
        <v>2432</v>
      </c>
      <c r="E45" s="257" t="s">
        <v>722</v>
      </c>
      <c r="F45" s="258">
        <v>1455.97</v>
      </c>
    </row>
    <row r="46" spans="2:6" s="85" customFormat="1" ht="14.75" customHeight="1">
      <c r="B46" s="257" t="s">
        <v>678</v>
      </c>
      <c r="C46" s="258">
        <v>1725</v>
      </c>
      <c r="E46" s="257" t="s">
        <v>305</v>
      </c>
      <c r="F46" s="258">
        <v>1796</v>
      </c>
    </row>
    <row r="47" spans="2:6" s="85" customFormat="1" ht="14.75" customHeight="1">
      <c r="B47" s="257" t="s">
        <v>679</v>
      </c>
      <c r="C47" s="258">
        <v>1621.28</v>
      </c>
      <c r="E47" s="257" t="s">
        <v>232</v>
      </c>
      <c r="F47" s="258">
        <v>1800</v>
      </c>
    </row>
    <row r="48" spans="2:6" s="85" customFormat="1" ht="14.75" customHeight="1">
      <c r="B48" s="257" t="s">
        <v>680</v>
      </c>
      <c r="C48" s="258">
        <v>1606.42</v>
      </c>
      <c r="E48" s="257" t="s">
        <v>252</v>
      </c>
      <c r="F48" s="258">
        <v>2285.71</v>
      </c>
    </row>
    <row r="49" spans="2:6" s="85" customFormat="1" ht="14.75" customHeight="1">
      <c r="B49" s="257" t="s">
        <v>681</v>
      </c>
      <c r="C49" s="258">
        <v>1660</v>
      </c>
      <c r="E49" s="257" t="s">
        <v>723</v>
      </c>
      <c r="F49" s="258">
        <v>2120</v>
      </c>
    </row>
    <row r="50" spans="2:6" s="85" customFormat="1" ht="14.75" customHeight="1">
      <c r="B50" s="257" t="s">
        <v>682</v>
      </c>
      <c r="C50" s="258">
        <v>1225</v>
      </c>
      <c r="E50" s="257" t="s">
        <v>308</v>
      </c>
      <c r="F50" s="258">
        <v>2076</v>
      </c>
    </row>
    <row r="51" spans="2:6" s="85" customFormat="1" ht="14.75" customHeight="1">
      <c r="B51" s="257" t="s">
        <v>683</v>
      </c>
      <c r="C51" s="258">
        <v>1291</v>
      </c>
      <c r="E51" s="257" t="s">
        <v>724</v>
      </c>
      <c r="F51" s="258">
        <v>1713.5</v>
      </c>
    </row>
    <row r="52" spans="2:6" s="85" customFormat="1" ht="14.75" customHeight="1">
      <c r="B52" s="257" t="s">
        <v>684</v>
      </c>
      <c r="C52" s="258">
        <v>1000</v>
      </c>
      <c r="E52" s="257" t="s">
        <v>725</v>
      </c>
      <c r="F52" s="258">
        <v>2380</v>
      </c>
    </row>
    <row r="53" spans="2:6" s="85" customFormat="1" ht="14.75" customHeight="1">
      <c r="B53" s="257" t="s">
        <v>685</v>
      </c>
      <c r="C53" s="258">
        <v>1250</v>
      </c>
      <c r="E53" s="257" t="s">
        <v>726</v>
      </c>
      <c r="F53" s="258">
        <v>1820</v>
      </c>
    </row>
    <row r="54" spans="2:6" s="85" customFormat="1" ht="14.75" customHeight="1">
      <c r="B54" s="257" t="s">
        <v>686</v>
      </c>
      <c r="C54" s="258">
        <v>1015</v>
      </c>
      <c r="E54" s="257" t="s">
        <v>727</v>
      </c>
      <c r="F54" s="258">
        <v>1500</v>
      </c>
    </row>
    <row r="55" spans="2:6" s="85" customFormat="1" ht="14.75" customHeight="1">
      <c r="B55" s="257" t="s">
        <v>331</v>
      </c>
      <c r="C55" s="258">
        <v>2329.92</v>
      </c>
      <c r="E55" s="257" t="s">
        <v>728</v>
      </c>
      <c r="F55" s="258">
        <v>2220.54</v>
      </c>
    </row>
    <row r="56" spans="2:6" s="85" customFormat="1" ht="14.75" customHeight="1">
      <c r="B56" s="257" t="s">
        <v>687</v>
      </c>
      <c r="C56" s="258">
        <v>1236</v>
      </c>
      <c r="E56" s="257" t="s">
        <v>729</v>
      </c>
      <c r="F56" s="258">
        <v>1168.74</v>
      </c>
    </row>
    <row r="57" spans="2:6" s="85" customFormat="1" ht="14.75" customHeight="1">
      <c r="B57" s="257" t="s">
        <v>244</v>
      </c>
      <c r="C57" s="258">
        <v>1049.6199999999999</v>
      </c>
      <c r="E57" s="257" t="s">
        <v>730</v>
      </c>
      <c r="F57" s="258">
        <v>1401.84</v>
      </c>
    </row>
    <row r="58" spans="2:6" s="85" customFormat="1" ht="14.75" customHeight="1">
      <c r="B58" s="257" t="s">
        <v>688</v>
      </c>
      <c r="C58" s="258">
        <v>1750</v>
      </c>
      <c r="E58" s="257" t="s">
        <v>731</v>
      </c>
      <c r="F58" s="258">
        <v>1987.5</v>
      </c>
    </row>
    <row r="59" spans="2:6" s="85" customFormat="1" ht="14.75" customHeight="1">
      <c r="B59" s="257" t="s">
        <v>689</v>
      </c>
      <c r="C59" s="258">
        <v>1140</v>
      </c>
      <c r="E59" s="257" t="s">
        <v>732</v>
      </c>
      <c r="F59" s="258">
        <v>1724.58</v>
      </c>
    </row>
    <row r="60" spans="2:6" s="85" customFormat="1" ht="14.75" customHeight="1">
      <c r="B60" s="257" t="s">
        <v>690</v>
      </c>
      <c r="C60" s="258">
        <v>1320</v>
      </c>
      <c r="E60" s="257" t="s">
        <v>733</v>
      </c>
      <c r="F60" s="258">
        <v>1624.82</v>
      </c>
    </row>
    <row r="61" spans="2:6" s="85" customFormat="1" ht="14.75" customHeight="1">
      <c r="B61" s="257" t="s">
        <v>691</v>
      </c>
      <c r="C61" s="258">
        <v>1035</v>
      </c>
      <c r="E61" s="257" t="s">
        <v>734</v>
      </c>
      <c r="F61" s="258">
        <v>1201.9100000000001</v>
      </c>
    </row>
    <row r="62" spans="2:6" s="85" customFormat="1" ht="14.75" customHeight="1">
      <c r="B62" s="257" t="s">
        <v>692</v>
      </c>
      <c r="C62" s="258">
        <v>2250</v>
      </c>
      <c r="E62" s="257" t="s">
        <v>735</v>
      </c>
      <c r="F62" s="258">
        <v>1904.4</v>
      </c>
    </row>
    <row r="63" spans="2:6" s="85" customFormat="1" ht="11">
      <c r="B63" s="257" t="s">
        <v>693</v>
      </c>
      <c r="C63" s="258">
        <v>1825</v>
      </c>
      <c r="E63" s="257" t="s">
        <v>736</v>
      </c>
      <c r="F63" s="258">
        <v>1574</v>
      </c>
    </row>
    <row r="64" spans="2:6">
      <c r="B64" s="432" t="s">
        <v>335</v>
      </c>
      <c r="C64" s="433">
        <v>1346.69</v>
      </c>
      <c r="E64" s="432" t="s">
        <v>737</v>
      </c>
      <c r="F64" s="433">
        <v>1995</v>
      </c>
    </row>
    <row r="74" spans="2:2">
      <c r="B74" s="155"/>
    </row>
  </sheetData>
  <mergeCells count="2">
    <mergeCell ref="B9:F9"/>
    <mergeCell ref="A1:F1"/>
  </mergeCells>
  <phoneticPr fontId="2" type="noConversion"/>
  <printOptions headings="1"/>
  <pageMargins left="0.5" right="0" top="0.72" bottom="0.21" header="0.22" footer="0.17"/>
  <pageSetup firstPageNumber="5" orientation="landscape" r:id="rId1"/>
  <headerFooter alignWithMargins="0">
    <oddHeader>&amp;L&amp;8Page &amp;P&amp;R&amp;8Page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E59"/>
  <sheetViews>
    <sheetView showGridLines="0" topLeftCell="B21" workbookViewId="0">
      <selection activeCell="I45" sqref="I45"/>
    </sheetView>
  </sheetViews>
  <sheetFormatPr baseColWidth="10" defaultColWidth="9.1640625" defaultRowHeight="13"/>
  <cols>
    <col min="1" max="1" width="1.5" style="78" customWidth="1"/>
    <col min="2" max="2" width="30.6640625" style="78" customWidth="1"/>
    <col min="3" max="3" width="24.83203125" style="78" customWidth="1"/>
    <col min="4" max="4" width="30.6640625" style="78" customWidth="1"/>
    <col min="5" max="5" width="24.6640625" style="78" customWidth="1"/>
    <col min="6" max="6" width="4.6640625" style="78" customWidth="1"/>
    <col min="7" max="16384" width="9.1640625" style="78"/>
  </cols>
  <sheetData>
    <row r="1" spans="1:5">
      <c r="A1" s="302" t="s">
        <v>169</v>
      </c>
      <c r="B1" s="302"/>
      <c r="C1" s="302"/>
      <c r="D1" s="302"/>
      <c r="E1" s="302"/>
    </row>
    <row r="3" spans="1:5" s="82" customFormat="1">
      <c r="B3" s="124" t="s">
        <v>104</v>
      </c>
    </row>
    <row r="4" spans="1:5" s="82" customFormat="1">
      <c r="B4" s="124" t="s">
        <v>105</v>
      </c>
    </row>
    <row r="5" spans="1:5" s="82" customFormat="1">
      <c r="B5" s="124"/>
    </row>
    <row r="6" spans="1:5">
      <c r="B6" s="122" t="str">
        <f>'ASA1'!C9</f>
        <v>Glencoe School District #35</v>
      </c>
    </row>
    <row r="7" spans="1:5">
      <c r="B7" s="83" t="str">
        <f>'ASA1'!C10</f>
        <v>05-016-0350-02</v>
      </c>
    </row>
    <row r="8" spans="1:5">
      <c r="B8" s="83"/>
    </row>
    <row r="9" spans="1:5">
      <c r="B9" s="303" t="s">
        <v>99</v>
      </c>
      <c r="C9" s="304"/>
      <c r="D9" s="304"/>
      <c r="E9" s="304"/>
    </row>
    <row r="10" spans="1:5">
      <c r="B10" s="81"/>
      <c r="C10" s="79"/>
    </row>
    <row r="11" spans="1:5">
      <c r="B11" s="255" t="s">
        <v>93</v>
      </c>
      <c r="C11" s="256" t="s">
        <v>89</v>
      </c>
      <c r="D11" s="255" t="s">
        <v>93</v>
      </c>
      <c r="E11" s="256" t="s">
        <v>89</v>
      </c>
    </row>
    <row r="12" spans="1:5" s="85" customFormat="1" ht="14.75" customHeight="1">
      <c r="B12" s="257" t="s">
        <v>738</v>
      </c>
      <c r="C12" s="258">
        <v>750</v>
      </c>
      <c r="D12" s="257" t="s">
        <v>766</v>
      </c>
      <c r="E12" s="258">
        <v>500</v>
      </c>
    </row>
    <row r="13" spans="1:5" s="85" customFormat="1" ht="14.75" customHeight="1">
      <c r="B13" s="257" t="s">
        <v>739</v>
      </c>
      <c r="C13" s="258">
        <v>951.74</v>
      </c>
      <c r="D13" s="257" t="s">
        <v>767</v>
      </c>
      <c r="E13" s="258">
        <v>732.5</v>
      </c>
    </row>
    <row r="14" spans="1:5" s="85" customFormat="1" ht="14.75" customHeight="1">
      <c r="B14" s="257" t="s">
        <v>740</v>
      </c>
      <c r="C14" s="258">
        <v>560</v>
      </c>
      <c r="D14" s="257" t="s">
        <v>768</v>
      </c>
      <c r="E14" s="258">
        <v>965</v>
      </c>
    </row>
    <row r="15" spans="1:5" s="85" customFormat="1" ht="14.75" customHeight="1">
      <c r="B15" s="257" t="s">
        <v>741</v>
      </c>
      <c r="C15" s="258">
        <v>500</v>
      </c>
      <c r="D15" s="257" t="s">
        <v>376</v>
      </c>
      <c r="E15" s="258">
        <v>635</v>
      </c>
    </row>
    <row r="16" spans="1:5" s="85" customFormat="1" ht="14.75" customHeight="1">
      <c r="B16" s="257" t="s">
        <v>742</v>
      </c>
      <c r="C16" s="258">
        <v>661.56</v>
      </c>
      <c r="D16" s="257" t="s">
        <v>769</v>
      </c>
      <c r="E16" s="258">
        <v>960</v>
      </c>
    </row>
    <row r="17" spans="2:5" s="85" customFormat="1" ht="14.75" customHeight="1">
      <c r="B17" s="257" t="s">
        <v>743</v>
      </c>
      <c r="C17" s="258">
        <v>800</v>
      </c>
      <c r="D17" s="257" t="s">
        <v>770</v>
      </c>
      <c r="E17" s="258">
        <v>573.5</v>
      </c>
    </row>
    <row r="18" spans="2:5" s="85" customFormat="1" ht="14.75" customHeight="1">
      <c r="B18" s="257" t="s">
        <v>744</v>
      </c>
      <c r="C18" s="258">
        <v>919.75</v>
      </c>
      <c r="D18" s="257" t="s">
        <v>339</v>
      </c>
      <c r="E18" s="258">
        <v>646.03</v>
      </c>
    </row>
    <row r="19" spans="2:5" s="85" customFormat="1" ht="14.75" customHeight="1">
      <c r="B19" s="257" t="s">
        <v>745</v>
      </c>
      <c r="C19" s="258">
        <v>722.65</v>
      </c>
      <c r="D19" s="257" t="s">
        <v>771</v>
      </c>
      <c r="E19" s="258">
        <v>550</v>
      </c>
    </row>
    <row r="20" spans="2:5" s="85" customFormat="1" ht="14.75" customHeight="1">
      <c r="B20" s="257" t="s">
        <v>746</v>
      </c>
      <c r="C20" s="258">
        <v>878</v>
      </c>
      <c r="D20" s="257" t="s">
        <v>772</v>
      </c>
      <c r="E20" s="258">
        <v>600</v>
      </c>
    </row>
    <row r="21" spans="2:5" s="85" customFormat="1" ht="14.75" customHeight="1">
      <c r="B21" s="257" t="s">
        <v>747</v>
      </c>
      <c r="C21" s="258">
        <v>621.44000000000005</v>
      </c>
      <c r="D21" s="257" t="s">
        <v>773</v>
      </c>
      <c r="E21" s="258">
        <v>818</v>
      </c>
    </row>
    <row r="22" spans="2:5" s="85" customFormat="1" ht="14.75" customHeight="1">
      <c r="B22" s="257" t="s">
        <v>748</v>
      </c>
      <c r="C22" s="258">
        <v>920.6</v>
      </c>
      <c r="D22" s="257" t="s">
        <v>774</v>
      </c>
      <c r="E22" s="258">
        <v>589.49</v>
      </c>
    </row>
    <row r="23" spans="2:5" s="85" customFormat="1" ht="14.75" customHeight="1">
      <c r="B23" s="257" t="s">
        <v>749</v>
      </c>
      <c r="C23" s="258">
        <v>840</v>
      </c>
      <c r="D23" s="257" t="s">
        <v>775</v>
      </c>
      <c r="E23" s="258">
        <v>909</v>
      </c>
    </row>
    <row r="24" spans="2:5" s="85" customFormat="1" ht="14.75" customHeight="1">
      <c r="B24" s="257" t="s">
        <v>750</v>
      </c>
      <c r="C24" s="258">
        <v>616</v>
      </c>
      <c r="D24" s="257" t="s">
        <v>776</v>
      </c>
      <c r="E24" s="258">
        <v>538</v>
      </c>
    </row>
    <row r="25" spans="2:5" s="85" customFormat="1" ht="14.75" customHeight="1">
      <c r="B25" s="257" t="s">
        <v>278</v>
      </c>
      <c r="C25" s="258">
        <v>798</v>
      </c>
      <c r="D25" s="257" t="s">
        <v>777</v>
      </c>
      <c r="E25" s="258">
        <v>598</v>
      </c>
    </row>
    <row r="26" spans="2:5" s="85" customFormat="1" ht="14.75" customHeight="1">
      <c r="B26" s="257" t="s">
        <v>751</v>
      </c>
      <c r="C26" s="258">
        <v>750</v>
      </c>
      <c r="D26" s="257" t="s">
        <v>306</v>
      </c>
      <c r="E26" s="258">
        <v>558.05999999999995</v>
      </c>
    </row>
    <row r="27" spans="2:5" s="85" customFormat="1" ht="14.75" customHeight="1">
      <c r="B27" s="257" t="s">
        <v>752</v>
      </c>
      <c r="C27" s="258">
        <v>552</v>
      </c>
      <c r="D27" s="257" t="s">
        <v>253</v>
      </c>
      <c r="E27" s="258">
        <v>900</v>
      </c>
    </row>
    <row r="28" spans="2:5" s="85" customFormat="1" ht="14.75" customHeight="1">
      <c r="B28" s="257" t="s">
        <v>753</v>
      </c>
      <c r="C28" s="258">
        <v>758.33</v>
      </c>
      <c r="D28" s="257" t="s">
        <v>778</v>
      </c>
      <c r="E28" s="258">
        <v>580</v>
      </c>
    </row>
    <row r="29" spans="2:5" s="85" customFormat="1" ht="14.75" customHeight="1">
      <c r="B29" s="257" t="s">
        <v>754</v>
      </c>
      <c r="C29" s="258">
        <v>500</v>
      </c>
      <c r="D29" s="257" t="s">
        <v>779</v>
      </c>
      <c r="E29" s="258">
        <v>572.5</v>
      </c>
    </row>
    <row r="30" spans="2:5" s="85" customFormat="1" ht="14.75" customHeight="1">
      <c r="B30" s="257" t="s">
        <v>323</v>
      </c>
      <c r="C30" s="258">
        <v>761.81</v>
      </c>
      <c r="D30" s="257" t="s">
        <v>780</v>
      </c>
      <c r="E30" s="258">
        <v>899.7</v>
      </c>
    </row>
    <row r="31" spans="2:5" s="85" customFormat="1" ht="14.75" customHeight="1">
      <c r="B31" s="257" t="s">
        <v>755</v>
      </c>
      <c r="C31" s="258">
        <v>565.95000000000005</v>
      </c>
      <c r="D31" s="257" t="s">
        <v>781</v>
      </c>
      <c r="E31" s="258">
        <v>870.43</v>
      </c>
    </row>
    <row r="32" spans="2:5" s="85" customFormat="1" ht="14.75" customHeight="1">
      <c r="B32" s="257" t="s">
        <v>756</v>
      </c>
      <c r="C32" s="258">
        <v>750</v>
      </c>
      <c r="D32" s="257" t="s">
        <v>782</v>
      </c>
      <c r="E32" s="258">
        <v>856.32</v>
      </c>
    </row>
    <row r="33" spans="2:5" s="85" customFormat="1" ht="14.75" customHeight="1">
      <c r="B33" s="257" t="s">
        <v>241</v>
      </c>
      <c r="C33" s="258">
        <v>600</v>
      </c>
      <c r="D33" s="257" t="s">
        <v>783</v>
      </c>
      <c r="E33" s="258">
        <v>606.07000000000005</v>
      </c>
    </row>
    <row r="34" spans="2:5" s="85" customFormat="1" ht="14.75" customHeight="1">
      <c r="B34" s="257" t="s">
        <v>757</v>
      </c>
      <c r="C34" s="258">
        <v>930</v>
      </c>
      <c r="D34" s="257" t="s">
        <v>784</v>
      </c>
      <c r="E34" s="258">
        <v>790</v>
      </c>
    </row>
    <row r="35" spans="2:5" s="85" customFormat="1" ht="14.75" customHeight="1">
      <c r="B35" s="257" t="s">
        <v>758</v>
      </c>
      <c r="C35" s="258">
        <v>561.36</v>
      </c>
      <c r="D35" s="257" t="s">
        <v>785</v>
      </c>
      <c r="E35" s="258">
        <v>516.5</v>
      </c>
    </row>
    <row r="36" spans="2:5" s="85" customFormat="1" ht="14.75" customHeight="1">
      <c r="B36" s="257" t="s">
        <v>759</v>
      </c>
      <c r="C36" s="258">
        <v>800</v>
      </c>
      <c r="D36" s="257" t="s">
        <v>786</v>
      </c>
      <c r="E36" s="258">
        <v>640.34</v>
      </c>
    </row>
    <row r="37" spans="2:5" s="85" customFormat="1" ht="14.75" customHeight="1">
      <c r="B37" s="257" t="s">
        <v>760</v>
      </c>
      <c r="C37" s="258">
        <v>558</v>
      </c>
      <c r="D37" s="257" t="s">
        <v>787</v>
      </c>
      <c r="E37" s="258">
        <v>675</v>
      </c>
    </row>
    <row r="38" spans="2:5" s="85" customFormat="1" ht="14.75" customHeight="1">
      <c r="B38" s="257" t="s">
        <v>761</v>
      </c>
      <c r="C38" s="258">
        <v>599</v>
      </c>
      <c r="D38" s="257" t="s">
        <v>350</v>
      </c>
      <c r="E38" s="258">
        <v>592.62</v>
      </c>
    </row>
    <row r="39" spans="2:5" s="85" customFormat="1" ht="14.75" customHeight="1">
      <c r="B39" s="257" t="s">
        <v>762</v>
      </c>
      <c r="C39" s="258">
        <v>640.07000000000005</v>
      </c>
      <c r="D39" s="257" t="s">
        <v>311</v>
      </c>
      <c r="E39" s="258">
        <v>900</v>
      </c>
    </row>
    <row r="40" spans="2:5" s="85" customFormat="1" ht="14.75" customHeight="1">
      <c r="B40" s="257" t="s">
        <v>763</v>
      </c>
      <c r="C40" s="258">
        <v>751.87</v>
      </c>
      <c r="D40" s="257" t="s">
        <v>788</v>
      </c>
      <c r="E40" s="258">
        <v>577.95000000000005</v>
      </c>
    </row>
    <row r="41" spans="2:5" s="85" customFormat="1" ht="14.75" customHeight="1">
      <c r="B41" s="257" t="s">
        <v>764</v>
      </c>
      <c r="C41" s="258">
        <v>540</v>
      </c>
      <c r="D41" s="257" t="s">
        <v>789</v>
      </c>
      <c r="E41" s="258">
        <v>749.95</v>
      </c>
    </row>
    <row r="42" spans="2:5" s="85" customFormat="1" ht="14.75" customHeight="1">
      <c r="B42" s="257" t="s">
        <v>765</v>
      </c>
      <c r="C42" s="258">
        <v>500</v>
      </c>
      <c r="D42" s="257" t="s">
        <v>790</v>
      </c>
      <c r="E42" s="258">
        <v>878.85</v>
      </c>
    </row>
    <row r="43" spans="2:5" s="85" customFormat="1" ht="14.75" customHeight="1">
      <c r="B43" s="257"/>
      <c r="C43" s="258"/>
      <c r="D43" s="257"/>
      <c r="E43" s="258"/>
    </row>
    <row r="44" spans="2:5" s="85" customFormat="1" ht="14.75" customHeight="1">
      <c r="B44" s="257"/>
      <c r="C44" s="258"/>
      <c r="D44" s="257"/>
      <c r="E44" s="258"/>
    </row>
    <row r="45" spans="2:5" s="85" customFormat="1" ht="14.75" customHeight="1">
      <c r="B45" s="257"/>
      <c r="C45" s="258"/>
      <c r="D45" s="257"/>
      <c r="E45" s="258"/>
    </row>
    <row r="46" spans="2:5" s="85" customFormat="1" ht="14.75" customHeight="1">
      <c r="B46" s="257"/>
      <c r="C46" s="258"/>
      <c r="D46" s="257"/>
      <c r="E46" s="258"/>
    </row>
    <row r="47" spans="2:5" s="85" customFormat="1" ht="14.75" customHeight="1">
      <c r="B47" s="257"/>
      <c r="C47" s="258"/>
      <c r="D47" s="257"/>
      <c r="E47" s="258"/>
    </row>
    <row r="48" spans="2:5" s="85" customFormat="1">
      <c r="B48" s="259"/>
      <c r="C48" s="260"/>
      <c r="D48" s="259"/>
      <c r="E48" s="260"/>
    </row>
    <row r="59" spans="2:2">
      <c r="B59" s="155"/>
    </row>
  </sheetData>
  <sheetProtection insertRows="0" selectLockedCells="1"/>
  <mergeCells count="2">
    <mergeCell ref="B9:E9"/>
    <mergeCell ref="A1:E1"/>
  </mergeCells>
  <phoneticPr fontId="2" type="noConversion"/>
  <printOptions headings="1" gridLinesSet="0"/>
  <pageMargins left="0.25" right="0" top="0.72" bottom="0.21" header="0.22" footer="0.17"/>
  <pageSetup firstPageNumber="5" orientation="landscape" r:id="rId1"/>
  <headerFooter alignWithMargins="0">
    <oddHeader>&amp;L&amp;8Page &amp;P&amp;R&amp;8Page &amp;P</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sheetPr>
  <dimension ref="A1:D24"/>
  <sheetViews>
    <sheetView showGridLines="0" tabSelected="1" zoomScaleNormal="100" workbookViewId="0">
      <selection activeCell="B23" sqref="B23"/>
    </sheetView>
  </sheetViews>
  <sheetFormatPr baseColWidth="10" defaultColWidth="9.1640625" defaultRowHeight="13"/>
  <cols>
    <col min="1" max="1" width="84.5" style="198" customWidth="1"/>
    <col min="2" max="2" width="31.6640625" style="197" customWidth="1"/>
    <col min="3" max="4" width="7.6640625" style="197" customWidth="1"/>
    <col min="5" max="16384" width="9.1640625" style="197"/>
  </cols>
  <sheetData>
    <row r="1" spans="1:4">
      <c r="A1" s="305" t="s">
        <v>206</v>
      </c>
      <c r="B1" s="306"/>
      <c r="C1" s="196"/>
      <c r="D1" s="196"/>
    </row>
    <row r="2" spans="1:4" ht="4.5" customHeight="1"/>
    <row r="3" spans="1:4" ht="7.5" customHeight="1"/>
    <row r="4" spans="1:4" ht="39" customHeight="1">
      <c r="A4" s="309" t="s">
        <v>171</v>
      </c>
      <c r="B4" s="308"/>
      <c r="C4" s="198"/>
      <c r="D4" s="198"/>
    </row>
    <row r="5" spans="1:4" ht="6.75" customHeight="1">
      <c r="A5" s="207"/>
      <c r="B5" s="208"/>
    </row>
    <row r="6" spans="1:4" ht="28">
      <c r="A6" s="271" t="s">
        <v>203</v>
      </c>
      <c r="B6" s="208"/>
    </row>
    <row r="7" spans="1:4" ht="102.75" customHeight="1">
      <c r="A7" s="211"/>
      <c r="B7" s="212"/>
    </row>
    <row r="8" spans="1:4" ht="54" customHeight="1">
      <c r="A8" s="307" t="s">
        <v>207</v>
      </c>
      <c r="B8" s="308"/>
      <c r="C8" s="198"/>
      <c r="D8" s="198"/>
    </row>
    <row r="9" spans="1:4" ht="6" customHeight="1">
      <c r="A9" s="207"/>
      <c r="B9" s="208"/>
    </row>
    <row r="10" spans="1:4" ht="30.75" customHeight="1">
      <c r="A10" s="307" t="s">
        <v>129</v>
      </c>
      <c r="B10" s="308"/>
    </row>
    <row r="11" spans="1:4" ht="4.5" customHeight="1">
      <c r="A11" s="207"/>
      <c r="B11" s="208"/>
    </row>
    <row r="12" spans="1:4" ht="62.25" customHeight="1">
      <c r="A12" s="307" t="s">
        <v>208</v>
      </c>
      <c r="B12" s="308"/>
    </row>
    <row r="13" spans="1:4" ht="3" customHeight="1">
      <c r="A13" s="207"/>
      <c r="B13" s="208"/>
    </row>
    <row r="14" spans="1:4" ht="29.25" customHeight="1">
      <c r="A14" s="307" t="s">
        <v>130</v>
      </c>
      <c r="B14" s="308"/>
    </row>
    <row r="15" spans="1:4" ht="6.75" customHeight="1"/>
    <row r="16" spans="1:4" ht="13.5" customHeight="1">
      <c r="A16" s="209" t="s">
        <v>125</v>
      </c>
      <c r="B16" s="205">
        <v>23</v>
      </c>
    </row>
    <row r="17" spans="1:2" ht="14.25" customHeight="1">
      <c r="A17" s="204"/>
      <c r="B17" s="201" t="s">
        <v>190</v>
      </c>
    </row>
    <row r="18" spans="1:2" ht="13.5" customHeight="1">
      <c r="A18" s="209" t="s">
        <v>126</v>
      </c>
      <c r="B18" s="206">
        <v>5302949.6100000003</v>
      </c>
    </row>
    <row r="19" spans="1:2" ht="13.5" customHeight="1">
      <c r="A19" s="204"/>
      <c r="B19" s="202" t="s">
        <v>191</v>
      </c>
    </row>
    <row r="20" spans="1:2" ht="28">
      <c r="A20" s="210" t="s">
        <v>128</v>
      </c>
      <c r="B20" s="205">
        <v>1</v>
      </c>
    </row>
    <row r="21" spans="1:2" ht="12.75" customHeight="1">
      <c r="A21" s="204"/>
      <c r="B21" s="203" t="s">
        <v>190</v>
      </c>
    </row>
    <row r="22" spans="1:2" ht="40.5" customHeight="1">
      <c r="A22" s="209" t="s">
        <v>127</v>
      </c>
      <c r="B22" s="206">
        <v>35750</v>
      </c>
    </row>
    <row r="23" spans="1:2" ht="14.25" customHeight="1">
      <c r="A23" s="204"/>
      <c r="B23" s="200" t="s">
        <v>191</v>
      </c>
    </row>
    <row r="24" spans="1:2">
      <c r="B24" s="199"/>
    </row>
  </sheetData>
  <mergeCells count="6">
    <mergeCell ref="A1:B1"/>
    <mergeCell ref="A10:B10"/>
    <mergeCell ref="A12:B12"/>
    <mergeCell ref="A14:B14"/>
    <mergeCell ref="A4:B4"/>
    <mergeCell ref="A8:B8"/>
  </mergeCells>
  <phoneticPr fontId="2" type="noConversion"/>
  <printOptions headings="1"/>
  <pageMargins left="0.75" right="0" top="0.72" bottom="0.21" header="0.22" footer="0.17"/>
  <pageSetup firstPageNumber="5" orientation="landscape" r:id="rId1"/>
  <headerFooter alignWithMargins="0">
    <oddHeader>&amp;L&amp;8Page &amp;P&amp;R&amp;8Page &amp;P</oddHeader>
  </headerFooter>
  <drawing r:id="rId2"/>
  <legacyDrawing r:id="rId3"/>
  <oleObjects>
    <mc:AlternateContent xmlns:mc="http://schemas.openxmlformats.org/markup-compatibility/2006">
      <mc:Choice Requires="x14">
        <oleObject progId="Acrobat Document" dvAspect="DVASPECT_ICON" shapeId="16393" r:id="rId4">
          <objectPr defaultSize="0" autoPict="0" r:id="rId5">
            <anchor moveWithCells="1">
              <from>
                <xdr:col>0</xdr:col>
                <xdr:colOff>2120900</xdr:colOff>
                <xdr:row>6</xdr:row>
                <xdr:rowOff>114300</xdr:rowOff>
              </from>
              <to>
                <xdr:col>0</xdr:col>
                <xdr:colOff>3378200</xdr:colOff>
                <xdr:row>6</xdr:row>
                <xdr:rowOff>1054100</xdr:rowOff>
              </to>
            </anchor>
          </objectPr>
        </oleObject>
      </mc:Choice>
      <mc:Fallback>
        <oleObject progId="Acrobat Document" dvAspect="DVASPECT_ICON" shapeId="16393"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4C547-7711-4340-9C3C-011563C596B5}">
  <ds:schemaRefs>
    <ds:schemaRef ds:uri="http://schemas.microsoft.com/sharepoint/v3/contenttype/forms"/>
  </ds:schemaRefs>
</ds:datastoreItem>
</file>

<file path=customXml/itemProps2.xml><?xml version="1.0" encoding="utf-8"?>
<ds:datastoreItem xmlns:ds="http://schemas.openxmlformats.org/officeDocument/2006/customXml" ds:itemID="{196B1D56-EA82-469A-9BB2-87F49CC1999A}">
  <ds:schemaRef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 ds:uri="http://schemas.microsoft.com/office/2006/documentManagement/types"/>
    <ds:schemaRef ds:uri="http://schemas.microsoft.com/office/2006/metadata/properties"/>
    <ds:schemaRef ds:uri="http://purl.org/dc/elements/1.1/"/>
    <ds:schemaRef ds:uri="32161f05-83f6-4fea-b805-ba1f5854d304"/>
    <ds:schemaRef ds:uri="bea92097-1ed7-4821-b721-f1cc4a6e9d01"/>
    <ds:schemaRef ds:uri="d21dc803-237d-4c68-8692-8d731fd29118"/>
    <ds:schemaRef ds:uri="6ce3111e-7420-4802-b50a-75d4e9a0b980"/>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D85221C3-E398-490C-9518-EE9CD00CF0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ASA1</vt:lpstr>
      <vt:lpstr>ASA2</vt:lpstr>
      <vt:lpstr>ASA3</vt:lpstr>
      <vt:lpstr>PublishedSum 4</vt:lpstr>
      <vt:lpstr>Salary Sched 5</vt:lpstr>
      <vt:lpstr>Paym 6 (over $2,500)</vt:lpstr>
      <vt:lpstr>Paym 7 ($1000 to $2500)</vt:lpstr>
      <vt:lpstr>Paym 8 ($500 to $999)</vt:lpstr>
      <vt:lpstr>9 Contracts Exceeding 25,000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ASA20Form.xlsx</dc:title>
  <dc:creator>KOLAZ CHRISTINE</dc:creator>
  <cp:keywords/>
  <cp:lastModifiedBy>Microsoft Office User</cp:lastModifiedBy>
  <cp:lastPrinted>2019-07-31T18:18:50Z</cp:lastPrinted>
  <dcterms:created xsi:type="dcterms:W3CDTF">2001-07-03T18:32:58Z</dcterms:created>
  <dcterms:modified xsi:type="dcterms:W3CDTF">2020-12-02T20:51:20Z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